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30" codeName="{E5D1E7B1-6628-F0F0-D09B-76B25B5F3CD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esktop/Project/3.Weekly/SG EVT&amp;DVT&amp;P1/Excel/Summary/"/>
    </mc:Choice>
  </mc:AlternateContent>
  <xr:revisionPtr revIDLastSave="0" documentId="13_ncr:1_{D5E19980-1E52-2143-A5A2-1117601E082E}" xr6:coauthVersionLast="47" xr6:coauthVersionMax="47" xr10:uidLastSave="{00000000-0000-0000-0000-000000000000}"/>
  <bookViews>
    <workbookView xWindow="16860" yWindow="680" windowWidth="16580" windowHeight="20180" tabRatio="644" xr2:uid="{00000000-000D-0000-FFFF-FFFF00000000}"/>
  </bookViews>
  <sheets>
    <sheet name="Mechanical FAI 1" sheetId="8" r:id="rId1"/>
    <sheet name="Mechanical FAI 2" sheetId="7" r:id="rId2"/>
    <sheet name="Mechanical FAI 3" sheetId="5" r:id="rId3"/>
    <sheet name="Magnet Propertys FAI 4" sheetId="9" r:id="rId4"/>
    <sheet name="Magnet Propertys FAI 5" sheetId="1" r:id="rId5"/>
    <sheet name="Sheet1" sheetId="6" r:id="rId6"/>
    <sheet name="Setup" sheetId="3" state="hidden" r:id="rId7"/>
  </sheets>
  <functionGroups builtInGroupCount="19"/>
  <definedNames>
    <definedName name="_xlnm._FilterDatabase" localSheetId="3" hidden="1">'Magnet Propertys FAI 4'!$A$10:$IA$64</definedName>
    <definedName name="_xlnm._FilterDatabase" localSheetId="4" hidden="1">'Magnet Propertys FAI 5'!$A$10:$IA$47</definedName>
    <definedName name="_xlnm._FilterDatabase" localSheetId="0" hidden="1">'Mechanical FAI 1'!$A$10:$IA$64</definedName>
    <definedName name="_xlnm._FilterDatabase" localSheetId="1" hidden="1">'Mechanical FAI 2'!$A$10:$IA$64</definedName>
    <definedName name="_xlnm._FilterDatabase" localSheetId="2" hidden="1">'Mechanical FAI 3'!$A$10:$IA$107</definedName>
    <definedName name="CMMVersion" localSheetId="3">'Magnet Propertys FAI 4'!$U$6</definedName>
    <definedName name="CMMVersion" localSheetId="0">'Mechanical FAI 1'!$U$6</definedName>
    <definedName name="CMMVersion" localSheetId="1">'Mechanical FAI 2'!$U$6</definedName>
    <definedName name="CMMVersion" localSheetId="2">'Mechanical FAI 3'!$U$6</definedName>
    <definedName name="CMMVersion">'Magnet Propertys FAI 5'!$U$6</definedName>
    <definedName name="dim_type">Setup!$J$2:$J$5</definedName>
    <definedName name="dim_types">Setup!$J$2:$J$5</definedName>
    <definedName name="gauging">Setup!$L$2:$L$3</definedName>
    <definedName name="insp_meth">Setup!$H$2:$H$14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146" i="1" l="1"/>
  <c r="Z146" i="1"/>
  <c r="Y146" i="1"/>
  <c r="AA146" i="1" s="1"/>
  <c r="AB146" i="1" s="1"/>
  <c r="W146" i="1"/>
  <c r="X146" i="1" s="1"/>
  <c r="V146" i="1"/>
  <c r="U146" i="1"/>
  <c r="T146" i="1"/>
  <c r="AE146" i="1" s="1"/>
  <c r="S146" i="1"/>
  <c r="R146" i="1"/>
  <c r="P146" i="1"/>
  <c r="O146" i="1"/>
  <c r="AH145" i="1"/>
  <c r="U145" i="1"/>
  <c r="T145" i="1"/>
  <c r="AD145" i="1" s="1"/>
  <c r="S145" i="1"/>
  <c r="R145" i="1"/>
  <c r="P145" i="1"/>
  <c r="O145" i="1"/>
  <c r="AH144" i="1"/>
  <c r="AD144" i="1"/>
  <c r="Z144" i="1"/>
  <c r="Y144" i="1"/>
  <c r="AA144" i="1" s="1"/>
  <c r="W144" i="1"/>
  <c r="X144" i="1" s="1"/>
  <c r="V144" i="1"/>
  <c r="AF144" i="1" s="1"/>
  <c r="U144" i="1"/>
  <c r="T144" i="1"/>
  <c r="AE144" i="1" s="1"/>
  <c r="S144" i="1"/>
  <c r="R144" i="1"/>
  <c r="P144" i="1"/>
  <c r="O144" i="1"/>
  <c r="AH143" i="1"/>
  <c r="U143" i="1"/>
  <c r="T143" i="1"/>
  <c r="AD143" i="1" s="1"/>
  <c r="S143" i="1"/>
  <c r="R143" i="1"/>
  <c r="P143" i="1"/>
  <c r="O143" i="1"/>
  <c r="AH142" i="1"/>
  <c r="AD142" i="1"/>
  <c r="AC142" i="1"/>
  <c r="Z142" i="1"/>
  <c r="Y142" i="1"/>
  <c r="AA142" i="1" s="1"/>
  <c r="W142" i="1"/>
  <c r="X142" i="1" s="1"/>
  <c r="U142" i="1"/>
  <c r="T142" i="1"/>
  <c r="AE142" i="1" s="1"/>
  <c r="S142" i="1"/>
  <c r="R142" i="1"/>
  <c r="P142" i="1"/>
  <c r="O142" i="1"/>
  <c r="AH141" i="1"/>
  <c r="AD141" i="1"/>
  <c r="AC141" i="1"/>
  <c r="U141" i="1"/>
  <c r="T141" i="1"/>
  <c r="Z141" i="1" s="1"/>
  <c r="S141" i="1"/>
  <c r="R141" i="1"/>
  <c r="P141" i="1"/>
  <c r="O141" i="1"/>
  <c r="AH140" i="1"/>
  <c r="AD140" i="1"/>
  <c r="AC140" i="1"/>
  <c r="Z140" i="1"/>
  <c r="Y140" i="1"/>
  <c r="AA140" i="1" s="1"/>
  <c r="W140" i="1"/>
  <c r="X140" i="1" s="1"/>
  <c r="V140" i="1"/>
  <c r="AF140" i="1" s="1"/>
  <c r="U140" i="1"/>
  <c r="T140" i="1"/>
  <c r="AE140" i="1" s="1"/>
  <c r="S140" i="1"/>
  <c r="R140" i="1"/>
  <c r="P140" i="1"/>
  <c r="O140" i="1"/>
  <c r="AH139" i="1"/>
  <c r="U139" i="1"/>
  <c r="T139" i="1"/>
  <c r="Z139" i="1" s="1"/>
  <c r="S139" i="1"/>
  <c r="R139" i="1"/>
  <c r="P139" i="1"/>
  <c r="O139" i="1"/>
  <c r="AH138" i="1"/>
  <c r="Z138" i="1"/>
  <c r="Y138" i="1"/>
  <c r="AA138" i="1" s="1"/>
  <c r="W138" i="1"/>
  <c r="X138" i="1" s="1"/>
  <c r="V138" i="1"/>
  <c r="U138" i="1"/>
  <c r="T138" i="1"/>
  <c r="AE138" i="1" s="1"/>
  <c r="S138" i="1"/>
  <c r="R138" i="1"/>
  <c r="P138" i="1"/>
  <c r="O138" i="1"/>
  <c r="AH137" i="1"/>
  <c r="U137" i="1"/>
  <c r="T137" i="1"/>
  <c r="AD137" i="1" s="1"/>
  <c r="S137" i="1"/>
  <c r="R137" i="1"/>
  <c r="P137" i="1"/>
  <c r="O137" i="1"/>
  <c r="AH136" i="1"/>
  <c r="Z136" i="1"/>
  <c r="Y136" i="1"/>
  <c r="AA136" i="1" s="1"/>
  <c r="AB136" i="1" s="1"/>
  <c r="W136" i="1"/>
  <c r="X136" i="1" s="1"/>
  <c r="V136" i="1"/>
  <c r="AF136" i="1" s="1"/>
  <c r="U136" i="1"/>
  <c r="T136" i="1"/>
  <c r="AE136" i="1" s="1"/>
  <c r="S136" i="1"/>
  <c r="R136" i="1"/>
  <c r="P136" i="1"/>
  <c r="O136" i="1"/>
  <c r="AH135" i="1"/>
  <c r="AD135" i="1"/>
  <c r="U135" i="1"/>
  <c r="T135" i="1"/>
  <c r="AC135" i="1" s="1"/>
  <c r="S135" i="1"/>
  <c r="R135" i="1"/>
  <c r="P135" i="1"/>
  <c r="O135" i="1"/>
  <c r="AH134" i="1"/>
  <c r="Z134" i="1"/>
  <c r="Y134" i="1"/>
  <c r="AA134" i="1" s="1"/>
  <c r="AB134" i="1" s="1"/>
  <c r="W134" i="1"/>
  <c r="X134" i="1" s="1"/>
  <c r="V134" i="1"/>
  <c r="AF134" i="1" s="1"/>
  <c r="U134" i="1"/>
  <c r="T134" i="1"/>
  <c r="AE134" i="1" s="1"/>
  <c r="S134" i="1"/>
  <c r="R134" i="1"/>
  <c r="P134" i="1"/>
  <c r="O134" i="1"/>
  <c r="AH133" i="1"/>
  <c r="U133" i="1"/>
  <c r="T133" i="1"/>
  <c r="AD133" i="1" s="1"/>
  <c r="S133" i="1"/>
  <c r="R133" i="1"/>
  <c r="P133" i="1"/>
  <c r="O133" i="1"/>
  <c r="AH132" i="1"/>
  <c r="AD132" i="1"/>
  <c r="AC132" i="1"/>
  <c r="Z132" i="1"/>
  <c r="Y132" i="1"/>
  <c r="AA132" i="1" s="1"/>
  <c r="W132" i="1"/>
  <c r="X132" i="1" s="1"/>
  <c r="V132" i="1"/>
  <c r="AF132" i="1" s="1"/>
  <c r="U132" i="1"/>
  <c r="T132" i="1"/>
  <c r="AE132" i="1" s="1"/>
  <c r="S132" i="1"/>
  <c r="R132" i="1"/>
  <c r="P132" i="1"/>
  <c r="O132" i="1"/>
  <c r="AH131" i="1"/>
  <c r="AD131" i="1"/>
  <c r="U131" i="1"/>
  <c r="T131" i="1"/>
  <c r="Z131" i="1" s="1"/>
  <c r="S131" i="1"/>
  <c r="R131" i="1"/>
  <c r="P131" i="1"/>
  <c r="O131" i="1"/>
  <c r="AH130" i="1"/>
  <c r="AC130" i="1"/>
  <c r="Z130" i="1"/>
  <c r="Y130" i="1"/>
  <c r="AA130" i="1" s="1"/>
  <c r="W130" i="1"/>
  <c r="X130" i="1" s="1"/>
  <c r="U130" i="1"/>
  <c r="T130" i="1"/>
  <c r="AE130" i="1" s="1"/>
  <c r="S130" i="1"/>
  <c r="R130" i="1"/>
  <c r="P130" i="1"/>
  <c r="O130" i="1"/>
  <c r="AH129" i="1"/>
  <c r="U129" i="1"/>
  <c r="T129" i="1"/>
  <c r="Z129" i="1" s="1"/>
  <c r="S129" i="1"/>
  <c r="R129" i="1"/>
  <c r="P129" i="1"/>
  <c r="O129" i="1"/>
  <c r="AH128" i="1"/>
  <c r="Z128" i="1"/>
  <c r="Y128" i="1"/>
  <c r="AA128" i="1" s="1"/>
  <c r="AB128" i="1" s="1"/>
  <c r="W128" i="1"/>
  <c r="X128" i="1" s="1"/>
  <c r="V128" i="1"/>
  <c r="AF128" i="1" s="1"/>
  <c r="U128" i="1"/>
  <c r="T128" i="1"/>
  <c r="AE128" i="1" s="1"/>
  <c r="S128" i="1"/>
  <c r="R128" i="1"/>
  <c r="P128" i="1"/>
  <c r="O128" i="1"/>
  <c r="AH127" i="1"/>
  <c r="AD127" i="1"/>
  <c r="AC127" i="1"/>
  <c r="U127" i="1"/>
  <c r="T127" i="1"/>
  <c r="S127" i="1"/>
  <c r="R127" i="1"/>
  <c r="P127" i="1"/>
  <c r="O127" i="1"/>
  <c r="AH126" i="1"/>
  <c r="Z126" i="1"/>
  <c r="Y126" i="1"/>
  <c r="AA126" i="1" s="1"/>
  <c r="W126" i="1"/>
  <c r="X126" i="1" s="1"/>
  <c r="U126" i="1"/>
  <c r="AD126" i="1" s="1"/>
  <c r="T126" i="1"/>
  <c r="AE126" i="1" s="1"/>
  <c r="S126" i="1"/>
  <c r="R126" i="1"/>
  <c r="P126" i="1"/>
  <c r="O126" i="1"/>
  <c r="AH125" i="1"/>
  <c r="AD125" i="1"/>
  <c r="AC125" i="1"/>
  <c r="U125" i="1"/>
  <c r="T125" i="1"/>
  <c r="Z125" i="1" s="1"/>
  <c r="S125" i="1"/>
  <c r="R125" i="1"/>
  <c r="P125" i="1"/>
  <c r="O125" i="1"/>
  <c r="AH124" i="1"/>
  <c r="Z124" i="1"/>
  <c r="Y124" i="1"/>
  <c r="AA124" i="1" s="1"/>
  <c r="AB124" i="1" s="1"/>
  <c r="W124" i="1"/>
  <c r="X124" i="1" s="1"/>
  <c r="U124" i="1"/>
  <c r="T124" i="1"/>
  <c r="AE124" i="1" s="1"/>
  <c r="S124" i="1"/>
  <c r="R124" i="1"/>
  <c r="P124" i="1"/>
  <c r="O124" i="1"/>
  <c r="AH123" i="1"/>
  <c r="U123" i="1"/>
  <c r="T123" i="1"/>
  <c r="AD123" i="1" s="1"/>
  <c r="S123" i="1"/>
  <c r="R123" i="1"/>
  <c r="P123" i="1"/>
  <c r="O123" i="1"/>
  <c r="AH122" i="1"/>
  <c r="Z122" i="1"/>
  <c r="Y122" i="1"/>
  <c r="AA122" i="1" s="1"/>
  <c r="W122" i="1"/>
  <c r="X122" i="1" s="1"/>
  <c r="V122" i="1"/>
  <c r="AF122" i="1" s="1"/>
  <c r="U122" i="1"/>
  <c r="T122" i="1"/>
  <c r="AE122" i="1" s="1"/>
  <c r="S122" i="1"/>
  <c r="R122" i="1"/>
  <c r="P122" i="1"/>
  <c r="O122" i="1"/>
  <c r="AH121" i="1"/>
  <c r="U121" i="1"/>
  <c r="T121" i="1"/>
  <c r="Z121" i="1" s="1"/>
  <c r="S121" i="1"/>
  <c r="R121" i="1"/>
  <c r="P121" i="1"/>
  <c r="O121" i="1"/>
  <c r="AH120" i="1"/>
  <c r="Z120" i="1"/>
  <c r="Y120" i="1"/>
  <c r="AA120" i="1" s="1"/>
  <c r="AB120" i="1" s="1"/>
  <c r="W120" i="1"/>
  <c r="X120" i="1" s="1"/>
  <c r="U120" i="1"/>
  <c r="AD120" i="1" s="1"/>
  <c r="T120" i="1"/>
  <c r="AE120" i="1" s="1"/>
  <c r="S120" i="1"/>
  <c r="R120" i="1"/>
  <c r="P120" i="1"/>
  <c r="O120" i="1"/>
  <c r="AH119" i="1"/>
  <c r="U119" i="1"/>
  <c r="T119" i="1"/>
  <c r="AC119" i="1" s="1"/>
  <c r="S119" i="1"/>
  <c r="R119" i="1"/>
  <c r="P119" i="1"/>
  <c r="O119" i="1"/>
  <c r="AH118" i="1"/>
  <c r="Z118" i="1"/>
  <c r="Y118" i="1"/>
  <c r="AA118" i="1" s="1"/>
  <c r="W118" i="1"/>
  <c r="X118" i="1" s="1"/>
  <c r="U118" i="1"/>
  <c r="T118" i="1"/>
  <c r="AE118" i="1" s="1"/>
  <c r="S118" i="1"/>
  <c r="R118" i="1"/>
  <c r="P118" i="1"/>
  <c r="O118" i="1"/>
  <c r="AH117" i="1"/>
  <c r="AD117" i="1"/>
  <c r="AC117" i="1"/>
  <c r="U117" i="1"/>
  <c r="T117" i="1"/>
  <c r="Z117" i="1" s="1"/>
  <c r="S117" i="1"/>
  <c r="R117" i="1"/>
  <c r="P117" i="1"/>
  <c r="O117" i="1"/>
  <c r="AH116" i="1"/>
  <c r="Z116" i="1"/>
  <c r="Y116" i="1"/>
  <c r="AA116" i="1" s="1"/>
  <c r="AB116" i="1" s="1"/>
  <c r="W116" i="1"/>
  <c r="X116" i="1" s="1"/>
  <c r="V116" i="1"/>
  <c r="AF116" i="1" s="1"/>
  <c r="U116" i="1"/>
  <c r="T116" i="1"/>
  <c r="AE116" i="1" s="1"/>
  <c r="S116" i="1"/>
  <c r="R116" i="1"/>
  <c r="P116" i="1"/>
  <c r="O116" i="1"/>
  <c r="AH115" i="1"/>
  <c r="U115" i="1"/>
  <c r="T115" i="1"/>
  <c r="AC115" i="1" s="1"/>
  <c r="S115" i="1"/>
  <c r="R115" i="1"/>
  <c r="P115" i="1"/>
  <c r="O115" i="1"/>
  <c r="AH114" i="1"/>
  <c r="Z114" i="1"/>
  <c r="U114" i="1"/>
  <c r="T114" i="1"/>
  <c r="AE114" i="1" s="1"/>
  <c r="S114" i="1"/>
  <c r="R114" i="1"/>
  <c r="P114" i="1"/>
  <c r="O114" i="1"/>
  <c r="AH113" i="1"/>
  <c r="U113" i="1"/>
  <c r="T113" i="1"/>
  <c r="Z113" i="1" s="1"/>
  <c r="S113" i="1"/>
  <c r="R113" i="1"/>
  <c r="P113" i="1"/>
  <c r="O113" i="1"/>
  <c r="AH112" i="1"/>
  <c r="U112" i="1"/>
  <c r="T112" i="1"/>
  <c r="AE112" i="1" s="1"/>
  <c r="S112" i="1"/>
  <c r="R112" i="1"/>
  <c r="P112" i="1"/>
  <c r="O112" i="1"/>
  <c r="AH111" i="1"/>
  <c r="U111" i="1"/>
  <c r="T111" i="1"/>
  <c r="AD111" i="1" s="1"/>
  <c r="S111" i="1"/>
  <c r="R111" i="1"/>
  <c r="P111" i="1"/>
  <c r="O111" i="1"/>
  <c r="AH110" i="1"/>
  <c r="W110" i="1"/>
  <c r="X110" i="1" s="1"/>
  <c r="U110" i="1"/>
  <c r="T110" i="1"/>
  <c r="AE110" i="1" s="1"/>
  <c r="S110" i="1"/>
  <c r="R110" i="1"/>
  <c r="P110" i="1"/>
  <c r="O110" i="1"/>
  <c r="AH109" i="1"/>
  <c r="U109" i="1"/>
  <c r="T109" i="1"/>
  <c r="Z109" i="1" s="1"/>
  <c r="S109" i="1"/>
  <c r="R109" i="1"/>
  <c r="P109" i="1"/>
  <c r="O109" i="1"/>
  <c r="AH108" i="1"/>
  <c r="U108" i="1"/>
  <c r="T108" i="1"/>
  <c r="AE108" i="1" s="1"/>
  <c r="S108" i="1"/>
  <c r="R108" i="1"/>
  <c r="P108" i="1"/>
  <c r="O108" i="1"/>
  <c r="AH107" i="1"/>
  <c r="U107" i="1"/>
  <c r="T107" i="1"/>
  <c r="AD107" i="1" s="1"/>
  <c r="S107" i="1"/>
  <c r="R107" i="1"/>
  <c r="P107" i="1"/>
  <c r="O107" i="1"/>
  <c r="AH106" i="1"/>
  <c r="W106" i="1"/>
  <c r="X106" i="1" s="1"/>
  <c r="U106" i="1"/>
  <c r="T106" i="1"/>
  <c r="AE106" i="1" s="1"/>
  <c r="S106" i="1"/>
  <c r="R106" i="1"/>
  <c r="P106" i="1"/>
  <c r="O106" i="1"/>
  <c r="AH105" i="1"/>
  <c r="AD105" i="1"/>
  <c r="AC105" i="1"/>
  <c r="U105" i="1"/>
  <c r="T105" i="1"/>
  <c r="S105" i="1"/>
  <c r="R105" i="1"/>
  <c r="P105" i="1"/>
  <c r="O105" i="1"/>
  <c r="AH104" i="1"/>
  <c r="U104" i="1"/>
  <c r="T104" i="1"/>
  <c r="AE104" i="1" s="1"/>
  <c r="S104" i="1"/>
  <c r="R104" i="1"/>
  <c r="P104" i="1"/>
  <c r="O104" i="1"/>
  <c r="AH103" i="1"/>
  <c r="U103" i="1"/>
  <c r="T103" i="1"/>
  <c r="AD103" i="1" s="1"/>
  <c r="S103" i="1"/>
  <c r="R103" i="1"/>
  <c r="P103" i="1"/>
  <c r="O103" i="1"/>
  <c r="AH102" i="1"/>
  <c r="W102" i="1"/>
  <c r="X102" i="1" s="1"/>
  <c r="U102" i="1"/>
  <c r="AC102" i="1" s="1"/>
  <c r="T102" i="1"/>
  <c r="AE102" i="1" s="1"/>
  <c r="S102" i="1"/>
  <c r="R102" i="1"/>
  <c r="P102" i="1"/>
  <c r="O102" i="1"/>
  <c r="AH101" i="1"/>
  <c r="U101" i="1"/>
  <c r="T101" i="1"/>
  <c r="Z101" i="1" s="1"/>
  <c r="S101" i="1"/>
  <c r="R101" i="1"/>
  <c r="P101" i="1"/>
  <c r="O101" i="1"/>
  <c r="AH100" i="1"/>
  <c r="U100" i="1"/>
  <c r="Y100" i="1" s="1"/>
  <c r="T100" i="1"/>
  <c r="AE100" i="1" s="1"/>
  <c r="S100" i="1"/>
  <c r="R100" i="1"/>
  <c r="P100" i="1"/>
  <c r="O100" i="1"/>
  <c r="AH99" i="1"/>
  <c r="U99" i="1"/>
  <c r="T99" i="1"/>
  <c r="S99" i="1"/>
  <c r="R99" i="1"/>
  <c r="P99" i="1"/>
  <c r="O99" i="1"/>
  <c r="AH98" i="1"/>
  <c r="Z98" i="1"/>
  <c r="Y98" i="1"/>
  <c r="AA98" i="1" s="1"/>
  <c r="U98" i="1"/>
  <c r="T98" i="1"/>
  <c r="AE98" i="1" s="1"/>
  <c r="S98" i="1"/>
  <c r="R98" i="1"/>
  <c r="P98" i="1"/>
  <c r="O98" i="1"/>
  <c r="AH97" i="1"/>
  <c r="U97" i="1"/>
  <c r="T97" i="1"/>
  <c r="Z97" i="1" s="1"/>
  <c r="S97" i="1"/>
  <c r="R97" i="1"/>
  <c r="P97" i="1"/>
  <c r="O97" i="1"/>
  <c r="AH96" i="1"/>
  <c r="W96" i="1"/>
  <c r="X96" i="1" s="1"/>
  <c r="U96" i="1"/>
  <c r="T96" i="1"/>
  <c r="AE96" i="1" s="1"/>
  <c r="S96" i="1"/>
  <c r="R96" i="1"/>
  <c r="P96" i="1"/>
  <c r="O96" i="1"/>
  <c r="AH95" i="1"/>
  <c r="AD95" i="1"/>
  <c r="U95" i="1"/>
  <c r="T95" i="1"/>
  <c r="AC95" i="1" s="1"/>
  <c r="S95" i="1"/>
  <c r="R95" i="1"/>
  <c r="P95" i="1"/>
  <c r="O95" i="1"/>
  <c r="AH94" i="1"/>
  <c r="Z94" i="1"/>
  <c r="U94" i="1"/>
  <c r="T94" i="1"/>
  <c r="AE94" i="1" s="1"/>
  <c r="S94" i="1"/>
  <c r="R94" i="1"/>
  <c r="P94" i="1"/>
  <c r="O94" i="1"/>
  <c r="AH93" i="1"/>
  <c r="U93" i="1"/>
  <c r="T93" i="1"/>
  <c r="Z93" i="1" s="1"/>
  <c r="S93" i="1"/>
  <c r="R93" i="1"/>
  <c r="P93" i="1"/>
  <c r="O93" i="1"/>
  <c r="AH92" i="1"/>
  <c r="W92" i="1"/>
  <c r="X92" i="1" s="1"/>
  <c r="U92" i="1"/>
  <c r="T92" i="1"/>
  <c r="AE92" i="1" s="1"/>
  <c r="S92" i="1"/>
  <c r="R92" i="1"/>
  <c r="P92" i="1"/>
  <c r="O92" i="1"/>
  <c r="AH91" i="1"/>
  <c r="AD91" i="1"/>
  <c r="U91" i="1"/>
  <c r="T91" i="1"/>
  <c r="AC91" i="1" s="1"/>
  <c r="S91" i="1"/>
  <c r="R91" i="1"/>
  <c r="P91" i="1"/>
  <c r="O91" i="1"/>
  <c r="AH90" i="1"/>
  <c r="Z90" i="1"/>
  <c r="Y90" i="1"/>
  <c r="AA90" i="1" s="1"/>
  <c r="U90" i="1"/>
  <c r="T90" i="1"/>
  <c r="AE90" i="1" s="1"/>
  <c r="S90" i="1"/>
  <c r="R90" i="1"/>
  <c r="P90" i="1"/>
  <c r="O90" i="1"/>
  <c r="AH89" i="1"/>
  <c r="U89" i="1"/>
  <c r="T89" i="1"/>
  <c r="Z89" i="1" s="1"/>
  <c r="S89" i="1"/>
  <c r="R89" i="1"/>
  <c r="P89" i="1"/>
  <c r="O89" i="1"/>
  <c r="AH88" i="1"/>
  <c r="U88" i="1"/>
  <c r="Y88" i="1" s="1"/>
  <c r="T88" i="1"/>
  <c r="AE88" i="1" s="1"/>
  <c r="S88" i="1"/>
  <c r="R88" i="1"/>
  <c r="P88" i="1"/>
  <c r="O88" i="1"/>
  <c r="AH87" i="1"/>
  <c r="U87" i="1"/>
  <c r="T87" i="1"/>
  <c r="AD87" i="1" s="1"/>
  <c r="S87" i="1"/>
  <c r="R87" i="1"/>
  <c r="P87" i="1"/>
  <c r="O87" i="1"/>
  <c r="AH86" i="1"/>
  <c r="W86" i="1"/>
  <c r="X86" i="1" s="1"/>
  <c r="U86" i="1"/>
  <c r="Z86" i="1" s="1"/>
  <c r="T86" i="1"/>
  <c r="AE86" i="1" s="1"/>
  <c r="S86" i="1"/>
  <c r="R86" i="1"/>
  <c r="P86" i="1"/>
  <c r="O86" i="1"/>
  <c r="AH85" i="1"/>
  <c r="U85" i="1"/>
  <c r="T85" i="1"/>
  <c r="S85" i="1"/>
  <c r="R85" i="1"/>
  <c r="P85" i="1"/>
  <c r="O85" i="1"/>
  <c r="AH84" i="1"/>
  <c r="Y84" i="1"/>
  <c r="W84" i="1"/>
  <c r="X84" i="1" s="1"/>
  <c r="U84" i="1"/>
  <c r="T84" i="1"/>
  <c r="AE84" i="1" s="1"/>
  <c r="S84" i="1"/>
  <c r="R84" i="1"/>
  <c r="P84" i="1"/>
  <c r="O84" i="1"/>
  <c r="AH83" i="1"/>
  <c r="U83" i="1"/>
  <c r="T83" i="1"/>
  <c r="S83" i="1"/>
  <c r="R83" i="1"/>
  <c r="P83" i="1"/>
  <c r="O83" i="1"/>
  <c r="AH82" i="1"/>
  <c r="U82" i="1"/>
  <c r="T82" i="1"/>
  <c r="AE82" i="1" s="1"/>
  <c r="S82" i="1"/>
  <c r="R82" i="1"/>
  <c r="P82" i="1"/>
  <c r="O82" i="1"/>
  <c r="AH456" i="9"/>
  <c r="Z456" i="9"/>
  <c r="W456" i="9"/>
  <c r="X456" i="9" s="1"/>
  <c r="U456" i="9"/>
  <c r="T456" i="9"/>
  <c r="AE456" i="9" s="1"/>
  <c r="S456" i="9"/>
  <c r="R456" i="9"/>
  <c r="P456" i="9"/>
  <c r="O456" i="9"/>
  <c r="Y456" i="9" s="1"/>
  <c r="AA456" i="9" s="1"/>
  <c r="AB456" i="9" s="1"/>
  <c r="AH455" i="9"/>
  <c r="AB455" i="9"/>
  <c r="U455" i="9"/>
  <c r="V455" i="9" s="1"/>
  <c r="AF455" i="9" s="1"/>
  <c r="T455" i="9"/>
  <c r="Z455" i="9" s="1"/>
  <c r="S455" i="9"/>
  <c r="R455" i="9"/>
  <c r="P455" i="9"/>
  <c r="O455" i="9"/>
  <c r="Y455" i="9" s="1"/>
  <c r="AA455" i="9" s="1"/>
  <c r="AH454" i="9"/>
  <c r="Z454" i="9"/>
  <c r="W454" i="9"/>
  <c r="X454" i="9" s="1"/>
  <c r="V454" i="9"/>
  <c r="AF454" i="9" s="1"/>
  <c r="U454" i="9"/>
  <c r="T454" i="9"/>
  <c r="AE454" i="9" s="1"/>
  <c r="S454" i="9"/>
  <c r="R454" i="9"/>
  <c r="P454" i="9"/>
  <c r="O454" i="9"/>
  <c r="Y454" i="9" s="1"/>
  <c r="AA454" i="9" s="1"/>
  <c r="AH453" i="9"/>
  <c r="U453" i="9"/>
  <c r="T453" i="9"/>
  <c r="Z453" i="9" s="1"/>
  <c r="S453" i="9"/>
  <c r="R453" i="9"/>
  <c r="P453" i="9"/>
  <c r="O453" i="9"/>
  <c r="Y453" i="9" s="1"/>
  <c r="AA453" i="9" s="1"/>
  <c r="AB453" i="9" s="1"/>
  <c r="AH452" i="9"/>
  <c r="Z452" i="9"/>
  <c r="W452" i="9"/>
  <c r="X452" i="9" s="1"/>
  <c r="U452" i="9"/>
  <c r="T452" i="9"/>
  <c r="AE452" i="9" s="1"/>
  <c r="S452" i="9"/>
  <c r="R452" i="9"/>
  <c r="P452" i="9"/>
  <c r="O452" i="9"/>
  <c r="Y452" i="9" s="1"/>
  <c r="AA452" i="9" s="1"/>
  <c r="AB452" i="9" s="1"/>
  <c r="AH451" i="9"/>
  <c r="AB451" i="9"/>
  <c r="U451" i="9"/>
  <c r="V451" i="9" s="1"/>
  <c r="AF451" i="9" s="1"/>
  <c r="T451" i="9"/>
  <c r="Z451" i="9" s="1"/>
  <c r="S451" i="9"/>
  <c r="R451" i="9"/>
  <c r="P451" i="9"/>
  <c r="O451" i="9"/>
  <c r="Y451" i="9" s="1"/>
  <c r="AA451" i="9" s="1"/>
  <c r="AH450" i="9"/>
  <c r="Z450" i="9"/>
  <c r="W450" i="9"/>
  <c r="X450" i="9" s="1"/>
  <c r="V450" i="9"/>
  <c r="AF450" i="9" s="1"/>
  <c r="U450" i="9"/>
  <c r="T450" i="9"/>
  <c r="AE450" i="9" s="1"/>
  <c r="S450" i="9"/>
  <c r="R450" i="9"/>
  <c r="P450" i="9"/>
  <c r="O450" i="9"/>
  <c r="Y450" i="9" s="1"/>
  <c r="AA450" i="9" s="1"/>
  <c r="AH449" i="9"/>
  <c r="U449" i="9"/>
  <c r="T449" i="9"/>
  <c r="Z449" i="9" s="1"/>
  <c r="S449" i="9"/>
  <c r="R449" i="9"/>
  <c r="P449" i="9"/>
  <c r="O449" i="9"/>
  <c r="Y449" i="9" s="1"/>
  <c r="AA449" i="9" s="1"/>
  <c r="AB449" i="9" s="1"/>
  <c r="AH448" i="9"/>
  <c r="Z448" i="9"/>
  <c r="V448" i="9"/>
  <c r="U448" i="9"/>
  <c r="T448" i="9"/>
  <c r="AE448" i="9" s="1"/>
  <c r="S448" i="9"/>
  <c r="R448" i="9"/>
  <c r="P448" i="9"/>
  <c r="O448" i="9"/>
  <c r="Y448" i="9" s="1"/>
  <c r="AA448" i="9" s="1"/>
  <c r="AB448" i="9" s="1"/>
  <c r="AH447" i="9"/>
  <c r="U447" i="9"/>
  <c r="V447" i="9" s="1"/>
  <c r="AF447" i="9" s="1"/>
  <c r="T447" i="9"/>
  <c r="Z447" i="9" s="1"/>
  <c r="S447" i="9"/>
  <c r="R447" i="9"/>
  <c r="P447" i="9"/>
  <c r="O447" i="9"/>
  <c r="Y447" i="9" s="1"/>
  <c r="AA447" i="9" s="1"/>
  <c r="AH446" i="9"/>
  <c r="Z446" i="9"/>
  <c r="U446" i="9"/>
  <c r="AC446" i="9" s="1"/>
  <c r="T446" i="9"/>
  <c r="AE446" i="9" s="1"/>
  <c r="S446" i="9"/>
  <c r="R446" i="9"/>
  <c r="P446" i="9"/>
  <c r="O446" i="9"/>
  <c r="Y446" i="9" s="1"/>
  <c r="AA446" i="9" s="1"/>
  <c r="AH445" i="9"/>
  <c r="U445" i="9"/>
  <c r="V445" i="9" s="1"/>
  <c r="AF445" i="9" s="1"/>
  <c r="T445" i="9"/>
  <c r="Z445" i="9" s="1"/>
  <c r="S445" i="9"/>
  <c r="R445" i="9"/>
  <c r="P445" i="9"/>
  <c r="O445" i="9"/>
  <c r="Y445" i="9" s="1"/>
  <c r="AA445" i="9" s="1"/>
  <c r="AB445" i="9" s="1"/>
  <c r="AH444" i="9"/>
  <c r="Z444" i="9"/>
  <c r="V444" i="9"/>
  <c r="AF444" i="9" s="1"/>
  <c r="U444" i="9"/>
  <c r="T444" i="9"/>
  <c r="AE444" i="9" s="1"/>
  <c r="S444" i="9"/>
  <c r="R444" i="9"/>
  <c r="P444" i="9"/>
  <c r="O444" i="9"/>
  <c r="Y444" i="9" s="1"/>
  <c r="AA444" i="9" s="1"/>
  <c r="AB444" i="9" s="1"/>
  <c r="AH443" i="9"/>
  <c r="U443" i="9"/>
  <c r="T443" i="9"/>
  <c r="Z443" i="9" s="1"/>
  <c r="S443" i="9"/>
  <c r="R443" i="9"/>
  <c r="P443" i="9"/>
  <c r="O443" i="9"/>
  <c r="Y443" i="9" s="1"/>
  <c r="AH442" i="9"/>
  <c r="Z442" i="9"/>
  <c r="V442" i="9"/>
  <c r="AF442" i="9" s="1"/>
  <c r="U442" i="9"/>
  <c r="T442" i="9"/>
  <c r="AE442" i="9" s="1"/>
  <c r="S442" i="9"/>
  <c r="R442" i="9"/>
  <c r="P442" i="9"/>
  <c r="O442" i="9"/>
  <c r="Y442" i="9" s="1"/>
  <c r="AA442" i="9" s="1"/>
  <c r="AB442" i="9" s="1"/>
  <c r="AH441" i="9"/>
  <c r="U441" i="9"/>
  <c r="V441" i="9" s="1"/>
  <c r="AF441" i="9" s="1"/>
  <c r="T441" i="9"/>
  <c r="Z441" i="9" s="1"/>
  <c r="S441" i="9"/>
  <c r="R441" i="9"/>
  <c r="P441" i="9"/>
  <c r="O441" i="9"/>
  <c r="Y441" i="9" s="1"/>
  <c r="AH440" i="9"/>
  <c r="Z440" i="9"/>
  <c r="U440" i="9"/>
  <c r="T440" i="9"/>
  <c r="AE440" i="9" s="1"/>
  <c r="S440" i="9"/>
  <c r="R440" i="9"/>
  <c r="P440" i="9"/>
  <c r="O440" i="9"/>
  <c r="Y440" i="9" s="1"/>
  <c r="AA440" i="9" s="1"/>
  <c r="AH439" i="9"/>
  <c r="U439" i="9"/>
  <c r="V439" i="9" s="1"/>
  <c r="AF439" i="9" s="1"/>
  <c r="T439" i="9"/>
  <c r="Z439" i="9" s="1"/>
  <c r="S439" i="9"/>
  <c r="R439" i="9"/>
  <c r="P439" i="9"/>
  <c r="O439" i="9"/>
  <c r="Y439" i="9" s="1"/>
  <c r="AH438" i="9"/>
  <c r="Z438" i="9"/>
  <c r="V438" i="9"/>
  <c r="U438" i="9"/>
  <c r="AC438" i="9" s="1"/>
  <c r="T438" i="9"/>
  <c r="AE438" i="9" s="1"/>
  <c r="S438" i="9"/>
  <c r="R438" i="9"/>
  <c r="P438" i="9"/>
  <c r="O438" i="9"/>
  <c r="Y438" i="9" s="1"/>
  <c r="AA438" i="9" s="1"/>
  <c r="AB438" i="9" s="1"/>
  <c r="AH437" i="9"/>
  <c r="U437" i="9"/>
  <c r="T437" i="9"/>
  <c r="Z437" i="9" s="1"/>
  <c r="S437" i="9"/>
  <c r="R437" i="9"/>
  <c r="P437" i="9"/>
  <c r="O437" i="9"/>
  <c r="Y437" i="9" s="1"/>
  <c r="AA437" i="9" s="1"/>
  <c r="AB437" i="9" s="1"/>
  <c r="AH436" i="9"/>
  <c r="Z436" i="9"/>
  <c r="V436" i="9"/>
  <c r="AF436" i="9" s="1"/>
  <c r="U436" i="9"/>
  <c r="AC436" i="9" s="1"/>
  <c r="T436" i="9"/>
  <c r="AE436" i="9" s="1"/>
  <c r="S436" i="9"/>
  <c r="R436" i="9"/>
  <c r="P436" i="9"/>
  <c r="O436" i="9"/>
  <c r="Y436" i="9" s="1"/>
  <c r="AA436" i="9" s="1"/>
  <c r="AH435" i="9"/>
  <c r="U435" i="9"/>
  <c r="V435" i="9" s="1"/>
  <c r="AF435" i="9" s="1"/>
  <c r="T435" i="9"/>
  <c r="Z435" i="9" s="1"/>
  <c r="S435" i="9"/>
  <c r="R435" i="9"/>
  <c r="P435" i="9"/>
  <c r="O435" i="9"/>
  <c r="Y435" i="9" s="1"/>
  <c r="AA435" i="9" s="1"/>
  <c r="AB435" i="9" s="1"/>
  <c r="AH434" i="9"/>
  <c r="Z434" i="9"/>
  <c r="U434" i="9"/>
  <c r="AC434" i="9" s="1"/>
  <c r="T434" i="9"/>
  <c r="AE434" i="9" s="1"/>
  <c r="S434" i="9"/>
  <c r="R434" i="9"/>
  <c r="P434" i="9"/>
  <c r="O434" i="9"/>
  <c r="Y434" i="9" s="1"/>
  <c r="AA434" i="9" s="1"/>
  <c r="AB434" i="9" s="1"/>
  <c r="AH433" i="9"/>
  <c r="U433" i="9"/>
  <c r="T433" i="9"/>
  <c r="Z433" i="9" s="1"/>
  <c r="S433" i="9"/>
  <c r="R433" i="9"/>
  <c r="P433" i="9"/>
  <c r="O433" i="9"/>
  <c r="Y433" i="9" s="1"/>
  <c r="AH432" i="9"/>
  <c r="V432" i="9"/>
  <c r="U432" i="9"/>
  <c r="AC432" i="9" s="1"/>
  <c r="T432" i="9"/>
  <c r="AE432" i="9" s="1"/>
  <c r="S432" i="9"/>
  <c r="R432" i="9"/>
  <c r="P432" i="9"/>
  <c r="O432" i="9"/>
  <c r="Y432" i="9" s="1"/>
  <c r="AH431" i="9"/>
  <c r="U431" i="9"/>
  <c r="T431" i="9"/>
  <c r="Z431" i="9" s="1"/>
  <c r="S431" i="9"/>
  <c r="R431" i="9"/>
  <c r="P431" i="9"/>
  <c r="O431" i="9"/>
  <c r="Y431" i="9" s="1"/>
  <c r="AH430" i="9"/>
  <c r="V430" i="9"/>
  <c r="AF430" i="9" s="1"/>
  <c r="U430" i="9"/>
  <c r="AC430" i="9" s="1"/>
  <c r="T430" i="9"/>
  <c r="AE430" i="9" s="1"/>
  <c r="S430" i="9"/>
  <c r="R430" i="9"/>
  <c r="P430" i="9"/>
  <c r="O430" i="9"/>
  <c r="Y430" i="9" s="1"/>
  <c r="AH429" i="9"/>
  <c r="U429" i="9"/>
  <c r="T429" i="9"/>
  <c r="Z429" i="9" s="1"/>
  <c r="S429" i="9"/>
  <c r="R429" i="9"/>
  <c r="P429" i="9"/>
  <c r="O429" i="9"/>
  <c r="Y429" i="9" s="1"/>
  <c r="AA429" i="9" s="1"/>
  <c r="AB429" i="9" s="1"/>
  <c r="AH428" i="9"/>
  <c r="U428" i="9"/>
  <c r="AC428" i="9" s="1"/>
  <c r="T428" i="9"/>
  <c r="AE428" i="9" s="1"/>
  <c r="S428" i="9"/>
  <c r="R428" i="9"/>
  <c r="P428" i="9"/>
  <c r="O428" i="9"/>
  <c r="Y428" i="9" s="1"/>
  <c r="V428" i="9" s="1"/>
  <c r="AH427" i="9"/>
  <c r="U427" i="9"/>
  <c r="V427" i="9" s="1"/>
  <c r="AF427" i="9" s="1"/>
  <c r="T427" i="9"/>
  <c r="Z427" i="9" s="1"/>
  <c r="S427" i="9"/>
  <c r="R427" i="9"/>
  <c r="P427" i="9"/>
  <c r="O427" i="9"/>
  <c r="Y427" i="9" s="1"/>
  <c r="AH426" i="9"/>
  <c r="U426" i="9"/>
  <c r="T426" i="9"/>
  <c r="AE426" i="9" s="1"/>
  <c r="S426" i="9"/>
  <c r="R426" i="9"/>
  <c r="P426" i="9"/>
  <c r="O426" i="9"/>
  <c r="Y426" i="9" s="1"/>
  <c r="V426" i="9" s="1"/>
  <c r="AF426" i="9" s="1"/>
  <c r="AH425" i="9"/>
  <c r="U425" i="9"/>
  <c r="T425" i="9"/>
  <c r="Z425" i="9" s="1"/>
  <c r="S425" i="9"/>
  <c r="R425" i="9"/>
  <c r="P425" i="9"/>
  <c r="O425" i="9"/>
  <c r="Y425" i="9" s="1"/>
  <c r="AH424" i="9"/>
  <c r="V424" i="9"/>
  <c r="AF424" i="9" s="1"/>
  <c r="U424" i="9"/>
  <c r="T424" i="9"/>
  <c r="AE424" i="9" s="1"/>
  <c r="S424" i="9"/>
  <c r="R424" i="9"/>
  <c r="P424" i="9"/>
  <c r="O424" i="9"/>
  <c r="Y424" i="9" s="1"/>
  <c r="AH423" i="9"/>
  <c r="U423" i="9"/>
  <c r="T423" i="9"/>
  <c r="Z423" i="9" s="1"/>
  <c r="S423" i="9"/>
  <c r="R423" i="9"/>
  <c r="P423" i="9"/>
  <c r="O423" i="9"/>
  <c r="AH422" i="9"/>
  <c r="V422" i="9"/>
  <c r="AF422" i="9" s="1"/>
  <c r="U422" i="9"/>
  <c r="T422" i="9"/>
  <c r="AE422" i="9" s="1"/>
  <c r="S422" i="9"/>
  <c r="R422" i="9"/>
  <c r="P422" i="9"/>
  <c r="O422" i="9"/>
  <c r="Y422" i="9" s="1"/>
  <c r="AH421" i="9"/>
  <c r="U421" i="9"/>
  <c r="V421" i="9" s="1"/>
  <c r="AF421" i="9" s="1"/>
  <c r="T421" i="9"/>
  <c r="Z421" i="9" s="1"/>
  <c r="S421" i="9"/>
  <c r="R421" i="9"/>
  <c r="P421" i="9"/>
  <c r="O421" i="9"/>
  <c r="Y421" i="9" s="1"/>
  <c r="AA421" i="9" s="1"/>
  <c r="AB421" i="9" s="1"/>
  <c r="AH420" i="9"/>
  <c r="U420" i="9"/>
  <c r="T420" i="9"/>
  <c r="AE420" i="9" s="1"/>
  <c r="S420" i="9"/>
  <c r="R420" i="9"/>
  <c r="P420" i="9"/>
  <c r="O420" i="9"/>
  <c r="Y420" i="9" s="1"/>
  <c r="V420" i="9" s="1"/>
  <c r="AF420" i="9" s="1"/>
  <c r="AH419" i="9"/>
  <c r="U419" i="9"/>
  <c r="V419" i="9" s="1"/>
  <c r="AF419" i="9" s="1"/>
  <c r="T419" i="9"/>
  <c r="S419" i="9"/>
  <c r="R419" i="9"/>
  <c r="P419" i="9"/>
  <c r="O419" i="9"/>
  <c r="Y419" i="9" s="1"/>
  <c r="AH418" i="9"/>
  <c r="U418" i="9"/>
  <c r="AC418" i="9" s="1"/>
  <c r="T418" i="9"/>
  <c r="AE418" i="9" s="1"/>
  <c r="S418" i="9"/>
  <c r="R418" i="9"/>
  <c r="P418" i="9"/>
  <c r="O418" i="9"/>
  <c r="Y418" i="9" s="1"/>
  <c r="V418" i="9" s="1"/>
  <c r="AH417" i="9"/>
  <c r="U417" i="9"/>
  <c r="T417" i="9"/>
  <c r="Z417" i="9" s="1"/>
  <c r="S417" i="9"/>
  <c r="R417" i="9"/>
  <c r="P417" i="9"/>
  <c r="O417" i="9"/>
  <c r="AH416" i="9"/>
  <c r="V416" i="9"/>
  <c r="U416" i="9"/>
  <c r="T416" i="9"/>
  <c r="AE416" i="9" s="1"/>
  <c r="S416" i="9"/>
  <c r="R416" i="9"/>
  <c r="P416" i="9"/>
  <c r="O416" i="9"/>
  <c r="Y416" i="9" s="1"/>
  <c r="AH415" i="9"/>
  <c r="U415" i="9"/>
  <c r="T415" i="9"/>
  <c r="S415" i="9"/>
  <c r="R415" i="9"/>
  <c r="P415" i="9"/>
  <c r="O415" i="9"/>
  <c r="Y415" i="9" s="1"/>
  <c r="AH414" i="9"/>
  <c r="V414" i="9"/>
  <c r="U414" i="9"/>
  <c r="T414" i="9"/>
  <c r="AE414" i="9" s="1"/>
  <c r="S414" i="9"/>
  <c r="R414" i="9"/>
  <c r="P414" i="9"/>
  <c r="O414" i="9"/>
  <c r="Y414" i="9" s="1"/>
  <c r="AH413" i="9"/>
  <c r="U413" i="9"/>
  <c r="T413" i="9"/>
  <c r="S413" i="9"/>
  <c r="R413" i="9"/>
  <c r="P413" i="9"/>
  <c r="O413" i="9"/>
  <c r="AH412" i="9"/>
  <c r="U412" i="9"/>
  <c r="T412" i="9"/>
  <c r="AE412" i="9" s="1"/>
  <c r="S412" i="9"/>
  <c r="R412" i="9"/>
  <c r="P412" i="9"/>
  <c r="O412" i="9"/>
  <c r="Y412" i="9" s="1"/>
  <c r="V412" i="9" s="1"/>
  <c r="AF412" i="9" s="1"/>
  <c r="AH411" i="9"/>
  <c r="U411" i="9"/>
  <c r="V411" i="9" s="1"/>
  <c r="AF411" i="9" s="1"/>
  <c r="T411" i="9"/>
  <c r="S411" i="9"/>
  <c r="R411" i="9"/>
  <c r="P411" i="9"/>
  <c r="O411" i="9"/>
  <c r="Y411" i="9" s="1"/>
  <c r="AH410" i="9"/>
  <c r="U410" i="9"/>
  <c r="T410" i="9"/>
  <c r="S410" i="9"/>
  <c r="R410" i="9"/>
  <c r="P410" i="9"/>
  <c r="O410" i="9"/>
  <c r="AH409" i="9"/>
  <c r="U409" i="9"/>
  <c r="T409" i="9"/>
  <c r="Z409" i="9" s="1"/>
  <c r="S409" i="9"/>
  <c r="R409" i="9"/>
  <c r="P409" i="9"/>
  <c r="O409" i="9"/>
  <c r="AH408" i="9"/>
  <c r="U408" i="9"/>
  <c r="T408" i="9"/>
  <c r="AE408" i="9" s="1"/>
  <c r="S408" i="9"/>
  <c r="R408" i="9"/>
  <c r="P408" i="9"/>
  <c r="O408" i="9"/>
  <c r="AH407" i="9"/>
  <c r="U407" i="9"/>
  <c r="T407" i="9"/>
  <c r="Z407" i="9" s="1"/>
  <c r="S407" i="9"/>
  <c r="R407" i="9"/>
  <c r="P407" i="9"/>
  <c r="O407" i="9"/>
  <c r="Y407" i="9" s="1"/>
  <c r="AA407" i="9" s="1"/>
  <c r="AB407" i="9" s="1"/>
  <c r="AH406" i="9"/>
  <c r="U406" i="9"/>
  <c r="T406" i="9"/>
  <c r="S406" i="9"/>
  <c r="R406" i="9"/>
  <c r="P406" i="9"/>
  <c r="O406" i="9"/>
  <c r="AH405" i="9"/>
  <c r="U405" i="9"/>
  <c r="V405" i="9" s="1"/>
  <c r="AF405" i="9" s="1"/>
  <c r="T405" i="9"/>
  <c r="S405" i="9"/>
  <c r="R405" i="9"/>
  <c r="P405" i="9"/>
  <c r="O405" i="9"/>
  <c r="Y405" i="9" s="1"/>
  <c r="AH404" i="9"/>
  <c r="U404" i="9"/>
  <c r="AC404" i="9" s="1"/>
  <c r="T404" i="9"/>
  <c r="S404" i="9"/>
  <c r="R404" i="9"/>
  <c r="P404" i="9"/>
  <c r="O404" i="9"/>
  <c r="AH403" i="9"/>
  <c r="U403" i="9"/>
  <c r="T403" i="9"/>
  <c r="S403" i="9"/>
  <c r="R403" i="9"/>
  <c r="P403" i="9"/>
  <c r="O403" i="9"/>
  <c r="AH402" i="9"/>
  <c r="U402" i="9"/>
  <c r="T402" i="9"/>
  <c r="S402" i="9"/>
  <c r="R402" i="9"/>
  <c r="P402" i="9"/>
  <c r="Z402" i="9" s="1"/>
  <c r="O402" i="9"/>
  <c r="AH401" i="9"/>
  <c r="U401" i="9"/>
  <c r="T401" i="9"/>
  <c r="AE401" i="9" s="1"/>
  <c r="S401" i="9"/>
  <c r="R401" i="9"/>
  <c r="P401" i="9"/>
  <c r="O401" i="9"/>
  <c r="AH400" i="9"/>
  <c r="Y400" i="9"/>
  <c r="U400" i="9"/>
  <c r="T400" i="9"/>
  <c r="S400" i="9"/>
  <c r="R400" i="9"/>
  <c r="P400" i="9"/>
  <c r="O400" i="9"/>
  <c r="AH399" i="9"/>
  <c r="U399" i="9"/>
  <c r="T399" i="9"/>
  <c r="S399" i="9"/>
  <c r="R399" i="9"/>
  <c r="P399" i="9"/>
  <c r="O399" i="9"/>
  <c r="AH398" i="9"/>
  <c r="W398" i="9"/>
  <c r="X398" i="9" s="1"/>
  <c r="U398" i="9"/>
  <c r="T398" i="9"/>
  <c r="S398" i="9"/>
  <c r="R398" i="9"/>
  <c r="P398" i="9"/>
  <c r="O398" i="9"/>
  <c r="AH397" i="9"/>
  <c r="W397" i="9"/>
  <c r="X397" i="9" s="1"/>
  <c r="U397" i="9"/>
  <c r="T397" i="9"/>
  <c r="AE397" i="9" s="1"/>
  <c r="S397" i="9"/>
  <c r="R397" i="9"/>
  <c r="P397" i="9"/>
  <c r="O397" i="9"/>
  <c r="AH396" i="9"/>
  <c r="Z396" i="9"/>
  <c r="U396" i="9"/>
  <c r="T396" i="9"/>
  <c r="AC396" i="9" s="1"/>
  <c r="S396" i="9"/>
  <c r="R396" i="9"/>
  <c r="P396" i="9"/>
  <c r="O396" i="9"/>
  <c r="AH395" i="9"/>
  <c r="U395" i="9"/>
  <c r="T395" i="9"/>
  <c r="S395" i="9"/>
  <c r="R395" i="9"/>
  <c r="P395" i="9"/>
  <c r="O395" i="9"/>
  <c r="AH394" i="9"/>
  <c r="W394" i="9"/>
  <c r="X394" i="9" s="1"/>
  <c r="U394" i="9"/>
  <c r="T394" i="9"/>
  <c r="S394" i="9"/>
  <c r="R394" i="9"/>
  <c r="P394" i="9"/>
  <c r="O394" i="9"/>
  <c r="AH393" i="9"/>
  <c r="Z393" i="9"/>
  <c r="U393" i="9"/>
  <c r="V393" i="9" s="1"/>
  <c r="AF393" i="9" s="1"/>
  <c r="T393" i="9"/>
  <c r="AC393" i="9" s="1"/>
  <c r="S393" i="9"/>
  <c r="R393" i="9"/>
  <c r="P393" i="9"/>
  <c r="O393" i="9"/>
  <c r="Y393" i="9" s="1"/>
  <c r="AA393" i="9" s="1"/>
  <c r="AB393" i="9" s="1"/>
  <c r="AH392" i="9"/>
  <c r="U392" i="9"/>
  <c r="T392" i="9"/>
  <c r="S392" i="9"/>
  <c r="R392" i="9"/>
  <c r="P392" i="9"/>
  <c r="O392" i="9"/>
  <c r="AH391" i="9"/>
  <c r="W391" i="9"/>
  <c r="X391" i="9" s="1"/>
  <c r="U391" i="9"/>
  <c r="T391" i="9"/>
  <c r="S391" i="9"/>
  <c r="R391" i="9"/>
  <c r="P391" i="9"/>
  <c r="O391" i="9"/>
  <c r="AH390" i="9"/>
  <c r="Z390" i="9"/>
  <c r="AA390" i="9" s="1"/>
  <c r="AB390" i="9" s="1"/>
  <c r="U390" i="9"/>
  <c r="V390" i="9" s="1"/>
  <c r="AF390" i="9" s="1"/>
  <c r="T390" i="9"/>
  <c r="AE390" i="9" s="1"/>
  <c r="S390" i="9"/>
  <c r="R390" i="9"/>
  <c r="P390" i="9"/>
  <c r="O390" i="9"/>
  <c r="Y390" i="9" s="1"/>
  <c r="AH389" i="9"/>
  <c r="U389" i="9"/>
  <c r="T389" i="9"/>
  <c r="S389" i="9"/>
  <c r="R389" i="9"/>
  <c r="P389" i="9"/>
  <c r="O389" i="9"/>
  <c r="AH388" i="9"/>
  <c r="W388" i="9"/>
  <c r="X388" i="9" s="1"/>
  <c r="U388" i="9"/>
  <c r="T388" i="9"/>
  <c r="S388" i="9"/>
  <c r="R388" i="9"/>
  <c r="P388" i="9"/>
  <c r="O388" i="9"/>
  <c r="AH387" i="9"/>
  <c r="Z387" i="9"/>
  <c r="U387" i="9"/>
  <c r="T387" i="9"/>
  <c r="AC387" i="9" s="1"/>
  <c r="S387" i="9"/>
  <c r="R387" i="9"/>
  <c r="P387" i="9"/>
  <c r="O387" i="9"/>
  <c r="Y387" i="9" s="1"/>
  <c r="AA387" i="9" s="1"/>
  <c r="AB387" i="9" s="1"/>
  <c r="AH386" i="9"/>
  <c r="U386" i="9"/>
  <c r="T386" i="9"/>
  <c r="S386" i="9"/>
  <c r="R386" i="9"/>
  <c r="P386" i="9"/>
  <c r="O386" i="9"/>
  <c r="AH385" i="9"/>
  <c r="W385" i="9"/>
  <c r="X385" i="9" s="1"/>
  <c r="U385" i="9"/>
  <c r="T385" i="9"/>
  <c r="S385" i="9"/>
  <c r="R385" i="9"/>
  <c r="P385" i="9"/>
  <c r="O385" i="9"/>
  <c r="AH384" i="9"/>
  <c r="Z384" i="9"/>
  <c r="AA384" i="9" s="1"/>
  <c r="AB384" i="9" s="1"/>
  <c r="U384" i="9"/>
  <c r="T384" i="9"/>
  <c r="AD384" i="9" s="1"/>
  <c r="S384" i="9"/>
  <c r="R384" i="9"/>
  <c r="P384" i="9"/>
  <c r="O384" i="9"/>
  <c r="Y384" i="9" s="1"/>
  <c r="V384" i="9" s="1"/>
  <c r="AH383" i="9"/>
  <c r="U383" i="9"/>
  <c r="T383" i="9"/>
  <c r="S383" i="9"/>
  <c r="R383" i="9"/>
  <c r="P383" i="9"/>
  <c r="O383" i="9"/>
  <c r="AH382" i="9"/>
  <c r="Z382" i="9"/>
  <c r="Y382" i="9"/>
  <c r="AA382" i="9" s="1"/>
  <c r="AB382" i="9" s="1"/>
  <c r="U382" i="9"/>
  <c r="T382" i="9"/>
  <c r="AD382" i="9" s="1"/>
  <c r="S382" i="9"/>
  <c r="R382" i="9"/>
  <c r="P382" i="9"/>
  <c r="O382" i="9"/>
  <c r="AH381" i="9"/>
  <c r="AD381" i="9"/>
  <c r="U381" i="9"/>
  <c r="T381" i="9"/>
  <c r="S381" i="9"/>
  <c r="R381" i="9"/>
  <c r="P381" i="9"/>
  <c r="O381" i="9"/>
  <c r="AH380" i="9"/>
  <c r="Y380" i="9"/>
  <c r="V380" i="9" s="1"/>
  <c r="AF380" i="9" s="1"/>
  <c r="W380" i="9"/>
  <c r="X380" i="9" s="1"/>
  <c r="U380" i="9"/>
  <c r="T380" i="9"/>
  <c r="AD380" i="9" s="1"/>
  <c r="S380" i="9"/>
  <c r="R380" i="9"/>
  <c r="P380" i="9"/>
  <c r="Z380" i="9" s="1"/>
  <c r="O380" i="9"/>
  <c r="AH379" i="9"/>
  <c r="U379" i="9"/>
  <c r="T379" i="9"/>
  <c r="AD379" i="9" s="1"/>
  <c r="S379" i="9"/>
  <c r="R379" i="9"/>
  <c r="P379" i="9"/>
  <c r="Z379" i="9" s="1"/>
  <c r="O379" i="9"/>
  <c r="AH378" i="9"/>
  <c r="U378" i="9"/>
  <c r="T378" i="9"/>
  <c r="S378" i="9"/>
  <c r="R378" i="9"/>
  <c r="P378" i="9"/>
  <c r="O378" i="9"/>
  <c r="Y378" i="9" s="1"/>
  <c r="AH377" i="9"/>
  <c r="U377" i="9"/>
  <c r="T377" i="9"/>
  <c r="AC377" i="9" s="1"/>
  <c r="S377" i="9"/>
  <c r="R377" i="9"/>
  <c r="P377" i="9"/>
  <c r="O377" i="9"/>
  <c r="Y377" i="9" s="1"/>
  <c r="AH376" i="9"/>
  <c r="Z376" i="9"/>
  <c r="U376" i="9"/>
  <c r="T376" i="9"/>
  <c r="AE376" i="9" s="1"/>
  <c r="S376" i="9"/>
  <c r="R376" i="9"/>
  <c r="P376" i="9"/>
  <c r="O376" i="9"/>
  <c r="AH375" i="9"/>
  <c r="Z375" i="9"/>
  <c r="Y375" i="9"/>
  <c r="AA375" i="9" s="1"/>
  <c r="AB375" i="9" s="1"/>
  <c r="W375" i="9"/>
  <c r="X375" i="9" s="1"/>
  <c r="U375" i="9"/>
  <c r="T375" i="9"/>
  <c r="AC375" i="9" s="1"/>
  <c r="S375" i="9"/>
  <c r="R375" i="9"/>
  <c r="P375" i="9"/>
  <c r="O375" i="9"/>
  <c r="AH374" i="9"/>
  <c r="U374" i="9"/>
  <c r="T374" i="9"/>
  <c r="AD374" i="9" s="1"/>
  <c r="S374" i="9"/>
  <c r="R374" i="9"/>
  <c r="P374" i="9"/>
  <c r="O374" i="9"/>
  <c r="AH373" i="9"/>
  <c r="AD373" i="9"/>
  <c r="Y373" i="9"/>
  <c r="AA373" i="9" s="1"/>
  <c r="AB373" i="9" s="1"/>
  <c r="W373" i="9"/>
  <c r="X373" i="9" s="1"/>
  <c r="V373" i="9"/>
  <c r="AF373" i="9" s="1"/>
  <c r="U373" i="9"/>
  <c r="T373" i="9"/>
  <c r="S373" i="9"/>
  <c r="R373" i="9"/>
  <c r="P373" i="9"/>
  <c r="Z373" i="9" s="1"/>
  <c r="O373" i="9"/>
  <c r="AH372" i="9"/>
  <c r="Z372" i="9"/>
  <c r="AA372" i="9" s="1"/>
  <c r="AB372" i="9" s="1"/>
  <c r="V372" i="9"/>
  <c r="AF372" i="9" s="1"/>
  <c r="U372" i="9"/>
  <c r="T372" i="9"/>
  <c r="AD372" i="9" s="1"/>
  <c r="S372" i="9"/>
  <c r="R372" i="9"/>
  <c r="P372" i="9"/>
  <c r="O372" i="9"/>
  <c r="Y372" i="9" s="1"/>
  <c r="AH371" i="9"/>
  <c r="Z371" i="9"/>
  <c r="W371" i="9"/>
  <c r="X371" i="9" s="1"/>
  <c r="U371" i="9"/>
  <c r="T371" i="9"/>
  <c r="S371" i="9"/>
  <c r="R371" i="9"/>
  <c r="P371" i="9"/>
  <c r="O371" i="9"/>
  <c r="Y371" i="9" s="1"/>
  <c r="V371" i="9" s="1"/>
  <c r="AF371" i="9" s="1"/>
  <c r="AH370" i="9"/>
  <c r="AC370" i="9"/>
  <c r="U370" i="9"/>
  <c r="T370" i="9"/>
  <c r="S370" i="9"/>
  <c r="R370" i="9"/>
  <c r="P370" i="9"/>
  <c r="O370" i="9"/>
  <c r="Y370" i="9" s="1"/>
  <c r="V370" i="9" s="1"/>
  <c r="AF370" i="9" s="1"/>
  <c r="AH369" i="9"/>
  <c r="Z369" i="9"/>
  <c r="U369" i="9"/>
  <c r="V369" i="9" s="1"/>
  <c r="AF369" i="9" s="1"/>
  <c r="T369" i="9"/>
  <c r="S369" i="9"/>
  <c r="R369" i="9"/>
  <c r="P369" i="9"/>
  <c r="O369" i="9"/>
  <c r="Y369" i="9" s="1"/>
  <c r="AH368" i="9"/>
  <c r="AC368" i="9"/>
  <c r="V368" i="9"/>
  <c r="U368" i="9"/>
  <c r="T368" i="9"/>
  <c r="S368" i="9"/>
  <c r="R368" i="9"/>
  <c r="P368" i="9"/>
  <c r="O368" i="9"/>
  <c r="Y368" i="9" s="1"/>
  <c r="AH367" i="9"/>
  <c r="U367" i="9"/>
  <c r="T367" i="9"/>
  <c r="S367" i="9"/>
  <c r="R367" i="9"/>
  <c r="P367" i="9"/>
  <c r="O367" i="9"/>
  <c r="Y367" i="9" s="1"/>
  <c r="AH366" i="9"/>
  <c r="U366" i="9"/>
  <c r="T366" i="9"/>
  <c r="AC366" i="9" s="1"/>
  <c r="S366" i="9"/>
  <c r="R366" i="9"/>
  <c r="P366" i="9"/>
  <c r="O366" i="9"/>
  <c r="Y366" i="9" s="1"/>
  <c r="AH365" i="9"/>
  <c r="U365" i="9"/>
  <c r="T365" i="9"/>
  <c r="S365" i="9"/>
  <c r="R365" i="9"/>
  <c r="P365" i="9"/>
  <c r="O365" i="9"/>
  <c r="AH364" i="9"/>
  <c r="U364" i="9"/>
  <c r="T364" i="9"/>
  <c r="S364" i="9"/>
  <c r="R364" i="9"/>
  <c r="P364" i="9"/>
  <c r="O364" i="9"/>
  <c r="Y364" i="9" s="1"/>
  <c r="V364" i="9" s="1"/>
  <c r="AF364" i="9" s="1"/>
  <c r="AH363" i="9"/>
  <c r="U363" i="9"/>
  <c r="T363" i="9"/>
  <c r="S363" i="9"/>
  <c r="R363" i="9"/>
  <c r="P363" i="9"/>
  <c r="O363" i="9"/>
  <c r="AH362" i="9"/>
  <c r="U362" i="9"/>
  <c r="T362" i="9"/>
  <c r="S362" i="9"/>
  <c r="R362" i="9"/>
  <c r="P362" i="9"/>
  <c r="O362" i="9"/>
  <c r="AH361" i="9"/>
  <c r="U361" i="9"/>
  <c r="T361" i="9"/>
  <c r="S361" i="9"/>
  <c r="R361" i="9"/>
  <c r="P361" i="9"/>
  <c r="O361" i="9"/>
  <c r="AH360" i="9"/>
  <c r="U360" i="9"/>
  <c r="T360" i="9"/>
  <c r="S360" i="9"/>
  <c r="R360" i="9"/>
  <c r="P360" i="9"/>
  <c r="O360" i="9"/>
  <c r="AH359" i="9"/>
  <c r="W359" i="9"/>
  <c r="X359" i="9" s="1"/>
  <c r="U359" i="9"/>
  <c r="Z359" i="9" s="1"/>
  <c r="T359" i="9"/>
  <c r="S359" i="9"/>
  <c r="R359" i="9"/>
  <c r="P359" i="9"/>
  <c r="O359" i="9"/>
  <c r="AH358" i="9"/>
  <c r="AC358" i="9"/>
  <c r="Z358" i="9"/>
  <c r="AA358" i="9" s="1"/>
  <c r="AB358" i="9" s="1"/>
  <c r="U358" i="9"/>
  <c r="T358" i="9"/>
  <c r="S358" i="9"/>
  <c r="R358" i="9"/>
  <c r="P358" i="9"/>
  <c r="O358" i="9"/>
  <c r="Y358" i="9" s="1"/>
  <c r="V358" i="9" s="1"/>
  <c r="AF358" i="9" s="1"/>
  <c r="AH357" i="9"/>
  <c r="Z357" i="9"/>
  <c r="AA357" i="9" s="1"/>
  <c r="AB357" i="9" s="1"/>
  <c r="W357" i="9"/>
  <c r="X357" i="9" s="1"/>
  <c r="U357" i="9"/>
  <c r="T357" i="9"/>
  <c r="S357" i="9"/>
  <c r="R357" i="9"/>
  <c r="P357" i="9"/>
  <c r="O357" i="9"/>
  <c r="Y357" i="9" s="1"/>
  <c r="V357" i="9" s="1"/>
  <c r="AF357" i="9" s="1"/>
  <c r="AH356" i="9"/>
  <c r="AC356" i="9"/>
  <c r="U356" i="9"/>
  <c r="T356" i="9"/>
  <c r="S356" i="9"/>
  <c r="R356" i="9"/>
  <c r="P356" i="9"/>
  <c r="O356" i="9"/>
  <c r="Y356" i="9" s="1"/>
  <c r="AH355" i="9"/>
  <c r="U355" i="9"/>
  <c r="T355" i="9"/>
  <c r="AC355" i="9" s="1"/>
  <c r="S355" i="9"/>
  <c r="R355" i="9"/>
  <c r="P355" i="9"/>
  <c r="O355" i="9"/>
  <c r="AH354" i="9"/>
  <c r="V354" i="9"/>
  <c r="AF354" i="9" s="1"/>
  <c r="U354" i="9"/>
  <c r="T354" i="9"/>
  <c r="S354" i="9"/>
  <c r="R354" i="9"/>
  <c r="P354" i="9"/>
  <c r="O354" i="9"/>
  <c r="Y354" i="9" s="1"/>
  <c r="AH353" i="9"/>
  <c r="U353" i="9"/>
  <c r="T353" i="9"/>
  <c r="S353" i="9"/>
  <c r="R353" i="9"/>
  <c r="P353" i="9"/>
  <c r="O353" i="9"/>
  <c r="AH352" i="9"/>
  <c r="U352" i="9"/>
  <c r="T352" i="9"/>
  <c r="S352" i="9"/>
  <c r="R352" i="9"/>
  <c r="P352" i="9"/>
  <c r="O352" i="9"/>
  <c r="AH351" i="9"/>
  <c r="AA351" i="9"/>
  <c r="AB351" i="9" s="1"/>
  <c r="Z351" i="9"/>
  <c r="W351" i="9"/>
  <c r="X351" i="9" s="1"/>
  <c r="V351" i="9"/>
  <c r="U351" i="9"/>
  <c r="T351" i="9"/>
  <c r="AC351" i="9" s="1"/>
  <c r="S351" i="9"/>
  <c r="R351" i="9"/>
  <c r="P351" i="9"/>
  <c r="O351" i="9"/>
  <c r="Y351" i="9" s="1"/>
  <c r="AH350" i="9"/>
  <c r="Z350" i="9"/>
  <c r="U350" i="9"/>
  <c r="V350" i="9" s="1"/>
  <c r="AF350" i="9" s="1"/>
  <c r="T350" i="9"/>
  <c r="AC350" i="9" s="1"/>
  <c r="S350" i="9"/>
  <c r="R350" i="9"/>
  <c r="P350" i="9"/>
  <c r="O350" i="9"/>
  <c r="Y350" i="9" s="1"/>
  <c r="AA350" i="9" s="1"/>
  <c r="AB350" i="9" s="1"/>
  <c r="AH349" i="9"/>
  <c r="U349" i="9"/>
  <c r="T349" i="9"/>
  <c r="AC349" i="9" s="1"/>
  <c r="S349" i="9"/>
  <c r="R349" i="9"/>
  <c r="P349" i="9"/>
  <c r="O349" i="9"/>
  <c r="AH348" i="9"/>
  <c r="U348" i="9"/>
  <c r="T348" i="9"/>
  <c r="S348" i="9"/>
  <c r="R348" i="9"/>
  <c r="P348" i="9"/>
  <c r="O348" i="9"/>
  <c r="Y348" i="9" s="1"/>
  <c r="AH347" i="9"/>
  <c r="U347" i="9"/>
  <c r="T347" i="9"/>
  <c r="S347" i="9"/>
  <c r="R347" i="9"/>
  <c r="P347" i="9"/>
  <c r="O347" i="9"/>
  <c r="AH346" i="9"/>
  <c r="U346" i="9"/>
  <c r="T346" i="9"/>
  <c r="S346" i="9"/>
  <c r="R346" i="9"/>
  <c r="P346" i="9"/>
  <c r="O346" i="9"/>
  <c r="AH345" i="9"/>
  <c r="AC345" i="9"/>
  <c r="AA345" i="9"/>
  <c r="AB345" i="9" s="1"/>
  <c r="Z345" i="9"/>
  <c r="W345" i="9"/>
  <c r="X345" i="9" s="1"/>
  <c r="V345" i="9"/>
  <c r="U345" i="9"/>
  <c r="T345" i="9"/>
  <c r="S345" i="9"/>
  <c r="R345" i="9"/>
  <c r="P345" i="9"/>
  <c r="O345" i="9"/>
  <c r="Y345" i="9" s="1"/>
  <c r="AH344" i="9"/>
  <c r="AC344" i="9"/>
  <c r="Z344" i="9"/>
  <c r="AA344" i="9" s="1"/>
  <c r="U344" i="9"/>
  <c r="T344" i="9"/>
  <c r="S344" i="9"/>
  <c r="R344" i="9"/>
  <c r="P344" i="9"/>
  <c r="O344" i="9"/>
  <c r="Y344" i="9" s="1"/>
  <c r="AH343" i="9"/>
  <c r="U343" i="9"/>
  <c r="T343" i="9"/>
  <c r="AC343" i="9" s="1"/>
  <c r="S343" i="9"/>
  <c r="R343" i="9"/>
  <c r="P343" i="9"/>
  <c r="O343" i="9"/>
  <c r="AH342" i="9"/>
  <c r="U342" i="9"/>
  <c r="V342" i="9" s="1"/>
  <c r="AF342" i="9" s="1"/>
  <c r="T342" i="9"/>
  <c r="S342" i="9"/>
  <c r="R342" i="9"/>
  <c r="P342" i="9"/>
  <c r="O342" i="9"/>
  <c r="Y342" i="9" s="1"/>
  <c r="AH341" i="9"/>
  <c r="U341" i="9"/>
  <c r="T341" i="9"/>
  <c r="S341" i="9"/>
  <c r="R341" i="9"/>
  <c r="P341" i="9"/>
  <c r="O341" i="9"/>
  <c r="AH340" i="9"/>
  <c r="W340" i="9"/>
  <c r="X340" i="9" s="1"/>
  <c r="U340" i="9"/>
  <c r="T340" i="9"/>
  <c r="S340" i="9"/>
  <c r="R340" i="9"/>
  <c r="P340" i="9"/>
  <c r="O340" i="9"/>
  <c r="AH339" i="9"/>
  <c r="AE339" i="9"/>
  <c r="AA339" i="9"/>
  <c r="AB339" i="9" s="1"/>
  <c r="Z339" i="9"/>
  <c r="U339" i="9"/>
  <c r="V339" i="9" s="1"/>
  <c r="AF339" i="9" s="1"/>
  <c r="T339" i="9"/>
  <c r="AD339" i="9" s="1"/>
  <c r="S339" i="9"/>
  <c r="R339" i="9"/>
  <c r="P339" i="9"/>
  <c r="O339" i="9"/>
  <c r="Y339" i="9" s="1"/>
  <c r="AH338" i="9"/>
  <c r="AC338" i="9"/>
  <c r="U338" i="9"/>
  <c r="T338" i="9"/>
  <c r="S338" i="9"/>
  <c r="R338" i="9"/>
  <c r="P338" i="9"/>
  <c r="O338" i="9"/>
  <c r="AH337" i="9"/>
  <c r="U337" i="9"/>
  <c r="T337" i="9"/>
  <c r="S337" i="9"/>
  <c r="R337" i="9"/>
  <c r="P337" i="9"/>
  <c r="O337" i="9"/>
  <c r="AH336" i="9"/>
  <c r="W336" i="9"/>
  <c r="X336" i="9" s="1"/>
  <c r="U336" i="9"/>
  <c r="AC336" i="9" s="1"/>
  <c r="T336" i="9"/>
  <c r="S336" i="9"/>
  <c r="R336" i="9"/>
  <c r="P336" i="9"/>
  <c r="O336" i="9"/>
  <c r="AH335" i="9"/>
  <c r="Z335" i="9"/>
  <c r="U335" i="9"/>
  <c r="V335" i="9" s="1"/>
  <c r="AF335" i="9" s="1"/>
  <c r="T335" i="9"/>
  <c r="AD335" i="9" s="1"/>
  <c r="S335" i="9"/>
  <c r="R335" i="9"/>
  <c r="P335" i="9"/>
  <c r="O335" i="9"/>
  <c r="Y335" i="9" s="1"/>
  <c r="AA335" i="9" s="1"/>
  <c r="AB335" i="9" s="1"/>
  <c r="AH334" i="9"/>
  <c r="AC334" i="9"/>
  <c r="U334" i="9"/>
  <c r="T334" i="9"/>
  <c r="S334" i="9"/>
  <c r="R334" i="9"/>
  <c r="P334" i="9"/>
  <c r="O334" i="9"/>
  <c r="AH333" i="9"/>
  <c r="U333" i="9"/>
  <c r="T333" i="9"/>
  <c r="S333" i="9"/>
  <c r="R333" i="9"/>
  <c r="P333" i="9"/>
  <c r="O333" i="9"/>
  <c r="AH332" i="9"/>
  <c r="AC332" i="9"/>
  <c r="Z332" i="9"/>
  <c r="Y332" i="9"/>
  <c r="AA332" i="9" s="1"/>
  <c r="W332" i="9"/>
  <c r="X332" i="9" s="1"/>
  <c r="V332" i="9"/>
  <c r="AF332" i="9" s="1"/>
  <c r="U332" i="9"/>
  <c r="T332" i="9"/>
  <c r="S332" i="9"/>
  <c r="R332" i="9"/>
  <c r="P332" i="9"/>
  <c r="O332" i="9"/>
  <c r="AH331" i="9"/>
  <c r="AE331" i="9"/>
  <c r="AD331" i="9"/>
  <c r="U331" i="9"/>
  <c r="T331" i="9"/>
  <c r="AC331" i="9" s="1"/>
  <c r="S331" i="9"/>
  <c r="R331" i="9"/>
  <c r="P331" i="9"/>
  <c r="O331" i="9"/>
  <c r="AH330" i="9"/>
  <c r="U330" i="9"/>
  <c r="T330" i="9"/>
  <c r="S330" i="9"/>
  <c r="R330" i="9"/>
  <c r="P330" i="9"/>
  <c r="O330" i="9"/>
  <c r="AH329" i="9"/>
  <c r="AA329" i="9"/>
  <c r="Z329" i="9"/>
  <c r="W329" i="9"/>
  <c r="X329" i="9" s="1"/>
  <c r="V329" i="9"/>
  <c r="AF329" i="9" s="1"/>
  <c r="U329" i="9"/>
  <c r="T329" i="9"/>
  <c r="AD329" i="9" s="1"/>
  <c r="S329" i="9"/>
  <c r="R329" i="9"/>
  <c r="P329" i="9"/>
  <c r="AE329" i="9" s="1"/>
  <c r="O329" i="9"/>
  <c r="Y329" i="9" s="1"/>
  <c r="AH328" i="9"/>
  <c r="Z328" i="9"/>
  <c r="U328" i="9"/>
  <c r="T328" i="9"/>
  <c r="AC328" i="9" s="1"/>
  <c r="S328" i="9"/>
  <c r="R328" i="9"/>
  <c r="P328" i="9"/>
  <c r="O328" i="9"/>
  <c r="AH327" i="9"/>
  <c r="U327" i="9"/>
  <c r="T327" i="9"/>
  <c r="S327" i="9"/>
  <c r="R327" i="9"/>
  <c r="P327" i="9"/>
  <c r="O327" i="9"/>
  <c r="AH326" i="9"/>
  <c r="AC326" i="9"/>
  <c r="Z326" i="9"/>
  <c r="Y326" i="9"/>
  <c r="AA326" i="9" s="1"/>
  <c r="X326" i="9"/>
  <c r="W326" i="9"/>
  <c r="U326" i="9"/>
  <c r="T326" i="9"/>
  <c r="S326" i="9"/>
  <c r="R326" i="9"/>
  <c r="P326" i="9"/>
  <c r="O326" i="9"/>
  <c r="AH325" i="9"/>
  <c r="AE325" i="9"/>
  <c r="AC325" i="9"/>
  <c r="U325" i="9"/>
  <c r="T325" i="9"/>
  <c r="AD325" i="9" s="1"/>
  <c r="S325" i="9"/>
  <c r="R325" i="9"/>
  <c r="P325" i="9"/>
  <c r="O325" i="9"/>
  <c r="AH324" i="9"/>
  <c r="U324" i="9"/>
  <c r="T324" i="9"/>
  <c r="S324" i="9"/>
  <c r="R324" i="9"/>
  <c r="P324" i="9"/>
  <c r="O324" i="9"/>
  <c r="AH323" i="9"/>
  <c r="AD323" i="9"/>
  <c r="AC323" i="9"/>
  <c r="Z323" i="9"/>
  <c r="AA323" i="9" s="1"/>
  <c r="AB323" i="9" s="1"/>
  <c r="U323" i="9"/>
  <c r="V323" i="9" s="1"/>
  <c r="AF323" i="9" s="1"/>
  <c r="T323" i="9"/>
  <c r="W323" i="9" s="1"/>
  <c r="X323" i="9" s="1"/>
  <c r="S323" i="9"/>
  <c r="R323" i="9"/>
  <c r="P323" i="9"/>
  <c r="O323" i="9"/>
  <c r="Y323" i="9" s="1"/>
  <c r="AH322" i="9"/>
  <c r="U322" i="9"/>
  <c r="T322" i="9"/>
  <c r="S322" i="9"/>
  <c r="R322" i="9"/>
  <c r="P322" i="9"/>
  <c r="O322" i="9"/>
  <c r="AH321" i="9"/>
  <c r="Z321" i="9"/>
  <c r="Y321" i="9"/>
  <c r="AA321" i="9" s="1"/>
  <c r="AB321" i="9" s="1"/>
  <c r="W321" i="9"/>
  <c r="X321" i="9" s="1"/>
  <c r="V321" i="9"/>
  <c r="U321" i="9"/>
  <c r="T321" i="9"/>
  <c r="AE321" i="9" s="1"/>
  <c r="S321" i="9"/>
  <c r="R321" i="9"/>
  <c r="P321" i="9"/>
  <c r="O321" i="9"/>
  <c r="AH320" i="9"/>
  <c r="U320" i="9"/>
  <c r="T320" i="9"/>
  <c r="S320" i="9"/>
  <c r="R320" i="9"/>
  <c r="P320" i="9"/>
  <c r="O320" i="9"/>
  <c r="AH319" i="9"/>
  <c r="W319" i="9"/>
  <c r="X319" i="9" s="1"/>
  <c r="U319" i="9"/>
  <c r="T319" i="9"/>
  <c r="S319" i="9"/>
  <c r="R319" i="9"/>
  <c r="P319" i="9"/>
  <c r="O319" i="9"/>
  <c r="AH318" i="9"/>
  <c r="AC318" i="9"/>
  <c r="Z318" i="9"/>
  <c r="U318" i="9"/>
  <c r="T318" i="9"/>
  <c r="S318" i="9"/>
  <c r="R318" i="9"/>
  <c r="P318" i="9"/>
  <c r="O318" i="9"/>
  <c r="AH317" i="9"/>
  <c r="U317" i="9"/>
  <c r="T317" i="9"/>
  <c r="S317" i="9"/>
  <c r="R317" i="9"/>
  <c r="P317" i="9"/>
  <c r="O317" i="9"/>
  <c r="AH316" i="9"/>
  <c r="Z316" i="9"/>
  <c r="Y316" i="9"/>
  <c r="AA316" i="9" s="1"/>
  <c r="AB316" i="9" s="1"/>
  <c r="U316" i="9"/>
  <c r="V316" i="9" s="1"/>
  <c r="AF316" i="9" s="1"/>
  <c r="T316" i="9"/>
  <c r="AD316" i="9" s="1"/>
  <c r="S316" i="9"/>
  <c r="R316" i="9"/>
  <c r="P316" i="9"/>
  <c r="O316" i="9"/>
  <c r="AH315" i="9"/>
  <c r="U315" i="9"/>
  <c r="T315" i="9"/>
  <c r="S315" i="9"/>
  <c r="R315" i="9"/>
  <c r="P315" i="9"/>
  <c r="O315" i="9"/>
  <c r="AH314" i="9"/>
  <c r="U314" i="9"/>
  <c r="T314" i="9"/>
  <c r="S314" i="9"/>
  <c r="R314" i="9"/>
  <c r="P314" i="9"/>
  <c r="O314" i="9"/>
  <c r="AH313" i="9"/>
  <c r="U313" i="9"/>
  <c r="T313" i="9"/>
  <c r="S313" i="9"/>
  <c r="R313" i="9"/>
  <c r="P313" i="9"/>
  <c r="O313" i="9"/>
  <c r="AH312" i="9"/>
  <c r="U312" i="9"/>
  <c r="T312" i="9"/>
  <c r="S312" i="9"/>
  <c r="R312" i="9"/>
  <c r="P312" i="9"/>
  <c r="O312" i="9"/>
  <c r="AH311" i="9"/>
  <c r="U311" i="9"/>
  <c r="T311" i="9"/>
  <c r="S311" i="9"/>
  <c r="R311" i="9"/>
  <c r="P311" i="9"/>
  <c r="O311" i="9"/>
  <c r="AH310" i="9"/>
  <c r="Y310" i="9"/>
  <c r="U310" i="9"/>
  <c r="V310" i="9" s="1"/>
  <c r="AF310" i="9" s="1"/>
  <c r="T310" i="9"/>
  <c r="S310" i="9"/>
  <c r="R310" i="9"/>
  <c r="P310" i="9"/>
  <c r="O310" i="9"/>
  <c r="AH309" i="9"/>
  <c r="Z309" i="9"/>
  <c r="U309" i="9"/>
  <c r="T309" i="9"/>
  <c r="AE309" i="9" s="1"/>
  <c r="S309" i="9"/>
  <c r="R309" i="9"/>
  <c r="P309" i="9"/>
  <c r="O309" i="9"/>
  <c r="AH308" i="9"/>
  <c r="Z308" i="9"/>
  <c r="Y308" i="9"/>
  <c r="AA308" i="9" s="1"/>
  <c r="AB308" i="9" s="1"/>
  <c r="U308" i="9"/>
  <c r="T308" i="9"/>
  <c r="S308" i="9"/>
  <c r="R308" i="9"/>
  <c r="P308" i="9"/>
  <c r="O308" i="9"/>
  <c r="AH307" i="9"/>
  <c r="AE307" i="9"/>
  <c r="U307" i="9"/>
  <c r="T307" i="9"/>
  <c r="AD307" i="9" s="1"/>
  <c r="S307" i="9"/>
  <c r="R307" i="9"/>
  <c r="P307" i="9"/>
  <c r="O307" i="9"/>
  <c r="AH306" i="9"/>
  <c r="U306" i="9"/>
  <c r="T306" i="9"/>
  <c r="S306" i="9"/>
  <c r="R306" i="9"/>
  <c r="P306" i="9"/>
  <c r="O306" i="9"/>
  <c r="Y306" i="9" s="1"/>
  <c r="AH305" i="9"/>
  <c r="AE305" i="9"/>
  <c r="U305" i="9"/>
  <c r="T305" i="9"/>
  <c r="S305" i="9"/>
  <c r="R305" i="9"/>
  <c r="P305" i="9"/>
  <c r="O305" i="9"/>
  <c r="AH304" i="9"/>
  <c r="U304" i="9"/>
  <c r="T304" i="9"/>
  <c r="S304" i="9"/>
  <c r="R304" i="9"/>
  <c r="P304" i="9"/>
  <c r="O304" i="9"/>
  <c r="Y304" i="9" s="1"/>
  <c r="AH303" i="9"/>
  <c r="U303" i="9"/>
  <c r="T303" i="9"/>
  <c r="S303" i="9"/>
  <c r="R303" i="9"/>
  <c r="P303" i="9"/>
  <c r="O303" i="9"/>
  <c r="AH302" i="9"/>
  <c r="U302" i="9"/>
  <c r="T302" i="9"/>
  <c r="S302" i="9"/>
  <c r="R302" i="9"/>
  <c r="P302" i="9"/>
  <c r="O302" i="9"/>
  <c r="AH301" i="9"/>
  <c r="U301" i="9"/>
  <c r="T301" i="9"/>
  <c r="S301" i="9"/>
  <c r="R301" i="9"/>
  <c r="P301" i="9"/>
  <c r="O301" i="9"/>
  <c r="AH300" i="9"/>
  <c r="U300" i="9"/>
  <c r="T300" i="9"/>
  <c r="S300" i="9"/>
  <c r="R300" i="9"/>
  <c r="P300" i="9"/>
  <c r="O300" i="9"/>
  <c r="AH299" i="9"/>
  <c r="U299" i="9"/>
  <c r="T299" i="9"/>
  <c r="S299" i="9"/>
  <c r="R299" i="9"/>
  <c r="P299" i="9"/>
  <c r="O299" i="9"/>
  <c r="AH298" i="9"/>
  <c r="U298" i="9"/>
  <c r="T298" i="9"/>
  <c r="S298" i="9"/>
  <c r="R298" i="9"/>
  <c r="P298" i="9"/>
  <c r="O298" i="9"/>
  <c r="AH297" i="9"/>
  <c r="AD297" i="9"/>
  <c r="Z297" i="9"/>
  <c r="U297" i="9"/>
  <c r="T297" i="9"/>
  <c r="AE297" i="9" s="1"/>
  <c r="S297" i="9"/>
  <c r="R297" i="9"/>
  <c r="P297" i="9"/>
  <c r="O297" i="9"/>
  <c r="AH296" i="9"/>
  <c r="Z296" i="9"/>
  <c r="Y296" i="9"/>
  <c r="AA296" i="9" s="1"/>
  <c r="AB296" i="9" s="1"/>
  <c r="U296" i="9"/>
  <c r="V296" i="9" s="1"/>
  <c r="AF296" i="9" s="1"/>
  <c r="T296" i="9"/>
  <c r="S296" i="9"/>
  <c r="R296" i="9"/>
  <c r="P296" i="9"/>
  <c r="O296" i="9"/>
  <c r="AH295" i="9"/>
  <c r="AE295" i="9"/>
  <c r="AD295" i="9"/>
  <c r="U295" i="9"/>
  <c r="T295" i="9"/>
  <c r="S295" i="9"/>
  <c r="R295" i="9"/>
  <c r="P295" i="9"/>
  <c r="O295" i="9"/>
  <c r="AH294" i="9"/>
  <c r="U294" i="9"/>
  <c r="V294" i="9" s="1"/>
  <c r="AF294" i="9" s="1"/>
  <c r="T294" i="9"/>
  <c r="S294" i="9"/>
  <c r="R294" i="9"/>
  <c r="P294" i="9"/>
  <c r="O294" i="9"/>
  <c r="Y294" i="9" s="1"/>
  <c r="AH293" i="9"/>
  <c r="U293" i="9"/>
  <c r="Z293" i="9" s="1"/>
  <c r="T293" i="9"/>
  <c r="AE293" i="9" s="1"/>
  <c r="S293" i="9"/>
  <c r="R293" i="9"/>
  <c r="P293" i="9"/>
  <c r="O293" i="9"/>
  <c r="AH292" i="9"/>
  <c r="U292" i="9"/>
  <c r="V292" i="9" s="1"/>
  <c r="AF292" i="9" s="1"/>
  <c r="T292" i="9"/>
  <c r="S292" i="9"/>
  <c r="R292" i="9"/>
  <c r="P292" i="9"/>
  <c r="O292" i="9"/>
  <c r="Y292" i="9" s="1"/>
  <c r="AH291" i="9"/>
  <c r="U291" i="9"/>
  <c r="T291" i="9"/>
  <c r="S291" i="9"/>
  <c r="R291" i="9"/>
  <c r="P291" i="9"/>
  <c r="O291" i="9"/>
  <c r="AH290" i="9"/>
  <c r="U290" i="9"/>
  <c r="T290" i="9"/>
  <c r="S290" i="9"/>
  <c r="R290" i="9"/>
  <c r="P290" i="9"/>
  <c r="O290" i="9"/>
  <c r="AH289" i="9"/>
  <c r="U289" i="9"/>
  <c r="T289" i="9"/>
  <c r="S289" i="9"/>
  <c r="R289" i="9"/>
  <c r="P289" i="9"/>
  <c r="O289" i="9"/>
  <c r="AH288" i="9"/>
  <c r="Z288" i="9"/>
  <c r="Y288" i="9"/>
  <c r="AA288" i="9" s="1"/>
  <c r="AB288" i="9" s="1"/>
  <c r="U288" i="9"/>
  <c r="V288" i="9" s="1"/>
  <c r="AF288" i="9" s="1"/>
  <c r="T288" i="9"/>
  <c r="S288" i="9"/>
  <c r="R288" i="9"/>
  <c r="P288" i="9"/>
  <c r="O288" i="9"/>
  <c r="AH287" i="9"/>
  <c r="AE287" i="9"/>
  <c r="V287" i="9"/>
  <c r="U287" i="9"/>
  <c r="T287" i="9"/>
  <c r="AD287" i="9" s="1"/>
  <c r="S287" i="9"/>
  <c r="R287" i="9"/>
  <c r="P287" i="9"/>
  <c r="O287" i="9"/>
  <c r="Y287" i="9" s="1"/>
  <c r="AH286" i="9"/>
  <c r="U286" i="9"/>
  <c r="T286" i="9"/>
  <c r="S286" i="9"/>
  <c r="R286" i="9"/>
  <c r="P286" i="9"/>
  <c r="O286" i="9"/>
  <c r="AH285" i="9"/>
  <c r="Z285" i="9"/>
  <c r="Y285" i="9"/>
  <c r="AA285" i="9" s="1"/>
  <c r="U285" i="9"/>
  <c r="T285" i="9"/>
  <c r="S285" i="9"/>
  <c r="R285" i="9"/>
  <c r="P285" i="9"/>
  <c r="AE285" i="9" s="1"/>
  <c r="O285" i="9"/>
  <c r="AH284" i="9"/>
  <c r="Z284" i="9"/>
  <c r="AA284" i="9" s="1"/>
  <c r="AB284" i="9" s="1"/>
  <c r="Y284" i="9"/>
  <c r="U284" i="9"/>
  <c r="T284" i="9"/>
  <c r="S284" i="9"/>
  <c r="R284" i="9"/>
  <c r="P284" i="9"/>
  <c r="O284" i="9"/>
  <c r="AH283" i="9"/>
  <c r="AE283" i="9"/>
  <c r="U283" i="9"/>
  <c r="T283" i="9"/>
  <c r="S283" i="9"/>
  <c r="R283" i="9"/>
  <c r="P283" i="9"/>
  <c r="O283" i="9"/>
  <c r="AH282" i="9"/>
  <c r="AE282" i="9"/>
  <c r="W282" i="9"/>
  <c r="X282" i="9" s="1"/>
  <c r="U282" i="9"/>
  <c r="T282" i="9"/>
  <c r="S282" i="9"/>
  <c r="R282" i="9"/>
  <c r="P282" i="9"/>
  <c r="O282" i="9"/>
  <c r="AH281" i="9"/>
  <c r="AC281" i="9"/>
  <c r="U281" i="9"/>
  <c r="T281" i="9"/>
  <c r="AD281" i="9" s="1"/>
  <c r="S281" i="9"/>
  <c r="R281" i="9"/>
  <c r="P281" i="9"/>
  <c r="O281" i="9"/>
  <c r="Y281" i="9" s="1"/>
  <c r="AH280" i="9"/>
  <c r="U280" i="9"/>
  <c r="T280" i="9"/>
  <c r="AE280" i="9" s="1"/>
  <c r="S280" i="9"/>
  <c r="R280" i="9"/>
  <c r="P280" i="9"/>
  <c r="O280" i="9"/>
  <c r="AH279" i="9"/>
  <c r="U279" i="9"/>
  <c r="T279" i="9"/>
  <c r="S279" i="9"/>
  <c r="R279" i="9"/>
  <c r="P279" i="9"/>
  <c r="AE279" i="9" s="1"/>
  <c r="O279" i="9"/>
  <c r="AH278" i="9"/>
  <c r="AC278" i="9"/>
  <c r="U278" i="9"/>
  <c r="T278" i="9"/>
  <c r="S278" i="9"/>
  <c r="R278" i="9"/>
  <c r="P278" i="9"/>
  <c r="O278" i="9"/>
  <c r="AH277" i="9"/>
  <c r="U277" i="9"/>
  <c r="T277" i="9"/>
  <c r="S277" i="9"/>
  <c r="R277" i="9"/>
  <c r="P277" i="9"/>
  <c r="O277" i="9"/>
  <c r="AH276" i="9"/>
  <c r="AC276" i="9"/>
  <c r="Z276" i="9"/>
  <c r="U276" i="9"/>
  <c r="V276" i="9" s="1"/>
  <c r="AF276" i="9" s="1"/>
  <c r="T276" i="9"/>
  <c r="AD276" i="9" s="1"/>
  <c r="S276" i="9"/>
  <c r="R276" i="9"/>
  <c r="P276" i="9"/>
  <c r="O276" i="9"/>
  <c r="Y276" i="9" s="1"/>
  <c r="AA276" i="9" s="1"/>
  <c r="AB276" i="9" s="1"/>
  <c r="AH275" i="9"/>
  <c r="U275" i="9"/>
  <c r="T275" i="9"/>
  <c r="S275" i="9"/>
  <c r="R275" i="9"/>
  <c r="P275" i="9"/>
  <c r="O275" i="9"/>
  <c r="AH274" i="9"/>
  <c r="AE274" i="9"/>
  <c r="AC274" i="9"/>
  <c r="Z274" i="9"/>
  <c r="Y274" i="9"/>
  <c r="AA274" i="9" s="1"/>
  <c r="X274" i="9"/>
  <c r="W274" i="9"/>
  <c r="U274" i="9"/>
  <c r="T274" i="9"/>
  <c r="AD274" i="9" s="1"/>
  <c r="S274" i="9"/>
  <c r="R274" i="9"/>
  <c r="P274" i="9"/>
  <c r="O274" i="9"/>
  <c r="AH273" i="9"/>
  <c r="U273" i="9"/>
  <c r="T273" i="9"/>
  <c r="S273" i="9"/>
  <c r="R273" i="9"/>
  <c r="P273" i="9"/>
  <c r="O273" i="9"/>
  <c r="AH272" i="9"/>
  <c r="Z272" i="9"/>
  <c r="Y272" i="9"/>
  <c r="AA272" i="9" s="1"/>
  <c r="W272" i="9"/>
  <c r="X272" i="9" s="1"/>
  <c r="V272" i="9"/>
  <c r="U272" i="9"/>
  <c r="T272" i="9"/>
  <c r="AE272" i="9" s="1"/>
  <c r="S272" i="9"/>
  <c r="R272" i="9"/>
  <c r="P272" i="9"/>
  <c r="O272" i="9"/>
  <c r="AH271" i="9"/>
  <c r="U271" i="9"/>
  <c r="T271" i="9"/>
  <c r="S271" i="9"/>
  <c r="R271" i="9"/>
  <c r="P271" i="9"/>
  <c r="O271" i="9"/>
  <c r="AH270" i="9"/>
  <c r="AD270" i="9"/>
  <c r="Z270" i="9"/>
  <c r="Y270" i="9"/>
  <c r="AA270" i="9" s="1"/>
  <c r="AB270" i="9" s="1"/>
  <c r="W270" i="9"/>
  <c r="X270" i="9" s="1"/>
  <c r="U270" i="9"/>
  <c r="T270" i="9"/>
  <c r="AE270" i="9" s="1"/>
  <c r="S270" i="9"/>
  <c r="R270" i="9"/>
  <c r="P270" i="9"/>
  <c r="O270" i="9"/>
  <c r="AH269" i="9"/>
  <c r="AF269" i="9"/>
  <c r="AE269" i="9"/>
  <c r="AD269" i="9"/>
  <c r="AC269" i="9"/>
  <c r="U269" i="9"/>
  <c r="V269" i="9" s="1"/>
  <c r="T269" i="9"/>
  <c r="S269" i="9"/>
  <c r="R269" i="9"/>
  <c r="P269" i="9"/>
  <c r="O269" i="9"/>
  <c r="Y269" i="9" s="1"/>
  <c r="AH268" i="9"/>
  <c r="AE268" i="9"/>
  <c r="AD268" i="9"/>
  <c r="AC268" i="9"/>
  <c r="AA268" i="9"/>
  <c r="AB268" i="9" s="1"/>
  <c r="Z268" i="9"/>
  <c r="Y268" i="9"/>
  <c r="W268" i="9"/>
  <c r="X268" i="9" s="1"/>
  <c r="V268" i="9"/>
  <c r="U268" i="9"/>
  <c r="T268" i="9"/>
  <c r="S268" i="9"/>
  <c r="R268" i="9"/>
  <c r="P268" i="9"/>
  <c r="O268" i="9"/>
  <c r="AH267" i="9"/>
  <c r="U267" i="9"/>
  <c r="T267" i="9"/>
  <c r="S267" i="9"/>
  <c r="R267" i="9"/>
  <c r="P267" i="9"/>
  <c r="O267" i="9"/>
  <c r="Y267" i="9" s="1"/>
  <c r="AH266" i="9"/>
  <c r="AE266" i="9"/>
  <c r="AD266" i="9"/>
  <c r="Z266" i="9"/>
  <c r="Y266" i="9"/>
  <c r="AA266" i="9" s="1"/>
  <c r="W266" i="9"/>
  <c r="X266" i="9" s="1"/>
  <c r="U266" i="9"/>
  <c r="T266" i="9"/>
  <c r="AC266" i="9" s="1"/>
  <c r="S266" i="9"/>
  <c r="R266" i="9"/>
  <c r="P266" i="9"/>
  <c r="O266" i="9"/>
  <c r="AH265" i="9"/>
  <c r="U265" i="9"/>
  <c r="T265" i="9"/>
  <c r="S265" i="9"/>
  <c r="R265" i="9"/>
  <c r="P265" i="9"/>
  <c r="O265" i="9"/>
  <c r="AH264" i="9"/>
  <c r="AD264" i="9"/>
  <c r="AC264" i="9"/>
  <c r="Z264" i="9"/>
  <c r="Y264" i="9"/>
  <c r="AA264" i="9" s="1"/>
  <c r="AB264" i="9" s="1"/>
  <c r="W264" i="9"/>
  <c r="X264" i="9" s="1"/>
  <c r="V264" i="9"/>
  <c r="U264" i="9"/>
  <c r="T264" i="9"/>
  <c r="AE264" i="9" s="1"/>
  <c r="S264" i="9"/>
  <c r="R264" i="9"/>
  <c r="P264" i="9"/>
  <c r="O264" i="9"/>
  <c r="AH263" i="9"/>
  <c r="AE263" i="9"/>
  <c r="AC263" i="9"/>
  <c r="U263" i="9"/>
  <c r="V263" i="9" s="1"/>
  <c r="AF263" i="9" s="1"/>
  <c r="T263" i="9"/>
  <c r="AD263" i="9" s="1"/>
  <c r="S263" i="9"/>
  <c r="R263" i="9"/>
  <c r="P263" i="9"/>
  <c r="O263" i="9"/>
  <c r="Y263" i="9" s="1"/>
  <c r="AH262" i="9"/>
  <c r="AD262" i="9"/>
  <c r="AC262" i="9"/>
  <c r="AA262" i="9"/>
  <c r="AB262" i="9" s="1"/>
  <c r="Z262" i="9"/>
  <c r="Y262" i="9"/>
  <c r="V262" i="9" s="1"/>
  <c r="W262" i="9"/>
  <c r="X262" i="9" s="1"/>
  <c r="U262" i="9"/>
  <c r="T262" i="9"/>
  <c r="AE262" i="9" s="1"/>
  <c r="S262" i="9"/>
  <c r="R262" i="9"/>
  <c r="P262" i="9"/>
  <c r="O262" i="9"/>
  <c r="AH261" i="9"/>
  <c r="U261" i="9"/>
  <c r="V261" i="9" s="1"/>
  <c r="AF261" i="9" s="1"/>
  <c r="T261" i="9"/>
  <c r="S261" i="9"/>
  <c r="R261" i="9"/>
  <c r="P261" i="9"/>
  <c r="O261" i="9"/>
  <c r="Y261" i="9" s="1"/>
  <c r="AH260" i="9"/>
  <c r="Z260" i="9"/>
  <c r="Y260" i="9"/>
  <c r="AA260" i="9" s="1"/>
  <c r="W260" i="9"/>
  <c r="X260" i="9" s="1"/>
  <c r="U260" i="9"/>
  <c r="T260" i="9"/>
  <c r="AE260" i="9" s="1"/>
  <c r="S260" i="9"/>
  <c r="R260" i="9"/>
  <c r="P260" i="9"/>
  <c r="O260" i="9"/>
  <c r="AH259" i="9"/>
  <c r="U259" i="9"/>
  <c r="T259" i="9"/>
  <c r="S259" i="9"/>
  <c r="R259" i="9"/>
  <c r="P259" i="9"/>
  <c r="O259" i="9"/>
  <c r="AH258" i="9"/>
  <c r="AE258" i="9"/>
  <c r="AC258" i="9"/>
  <c r="Z258" i="9"/>
  <c r="Y258" i="9"/>
  <c r="AA258" i="9" s="1"/>
  <c r="AB258" i="9" s="1"/>
  <c r="W258" i="9"/>
  <c r="X258" i="9" s="1"/>
  <c r="V258" i="9"/>
  <c r="AF258" i="9" s="1"/>
  <c r="U258" i="9"/>
  <c r="T258" i="9"/>
  <c r="AD258" i="9" s="1"/>
  <c r="S258" i="9"/>
  <c r="R258" i="9"/>
  <c r="P258" i="9"/>
  <c r="O258" i="9"/>
  <c r="AH257" i="9"/>
  <c r="AE257" i="9"/>
  <c r="AC257" i="9"/>
  <c r="U257" i="9"/>
  <c r="V257" i="9" s="1"/>
  <c r="AF257" i="9" s="1"/>
  <c r="T257" i="9"/>
  <c r="AD257" i="9" s="1"/>
  <c r="S257" i="9"/>
  <c r="R257" i="9"/>
  <c r="P257" i="9"/>
  <c r="O257" i="9"/>
  <c r="Y257" i="9" s="1"/>
  <c r="AH256" i="9"/>
  <c r="AE256" i="9"/>
  <c r="AC256" i="9"/>
  <c r="AA256" i="9"/>
  <c r="AB256" i="9" s="1"/>
  <c r="Z256" i="9"/>
  <c r="Y256" i="9"/>
  <c r="V256" i="9" s="1"/>
  <c r="AF256" i="9" s="1"/>
  <c r="W256" i="9"/>
  <c r="X256" i="9" s="1"/>
  <c r="U256" i="9"/>
  <c r="T256" i="9"/>
  <c r="AD256" i="9" s="1"/>
  <c r="S256" i="9"/>
  <c r="R256" i="9"/>
  <c r="P256" i="9"/>
  <c r="O256" i="9"/>
  <c r="AH255" i="9"/>
  <c r="U255" i="9"/>
  <c r="V255" i="9" s="1"/>
  <c r="AF255" i="9" s="1"/>
  <c r="T255" i="9"/>
  <c r="S255" i="9"/>
  <c r="R255" i="9"/>
  <c r="P255" i="9"/>
  <c r="O255" i="9"/>
  <c r="Y255" i="9" s="1"/>
  <c r="AH254" i="9"/>
  <c r="AE254" i="9"/>
  <c r="AC254" i="9"/>
  <c r="Z254" i="9"/>
  <c r="Y254" i="9"/>
  <c r="AA254" i="9" s="1"/>
  <c r="AB254" i="9" s="1"/>
  <c r="W254" i="9"/>
  <c r="X254" i="9" s="1"/>
  <c r="V254" i="9"/>
  <c r="U254" i="9"/>
  <c r="T254" i="9"/>
  <c r="AD254" i="9" s="1"/>
  <c r="S254" i="9"/>
  <c r="R254" i="9"/>
  <c r="P254" i="9"/>
  <c r="O254" i="9"/>
  <c r="AH253" i="9"/>
  <c r="U253" i="9"/>
  <c r="T253" i="9"/>
  <c r="S253" i="9"/>
  <c r="R253" i="9"/>
  <c r="P253" i="9"/>
  <c r="O253" i="9"/>
  <c r="AH252" i="9"/>
  <c r="Z252" i="9"/>
  <c r="Y252" i="9"/>
  <c r="AA252" i="9" s="1"/>
  <c r="AB252" i="9" s="1"/>
  <c r="W252" i="9"/>
  <c r="X252" i="9" s="1"/>
  <c r="V252" i="9"/>
  <c r="AF252" i="9" s="1"/>
  <c r="U252" i="9"/>
  <c r="T252" i="9"/>
  <c r="AE252" i="9" s="1"/>
  <c r="S252" i="9"/>
  <c r="R252" i="9"/>
  <c r="P252" i="9"/>
  <c r="O252" i="9"/>
  <c r="AH251" i="9"/>
  <c r="AE251" i="9"/>
  <c r="AC251" i="9"/>
  <c r="U251" i="9"/>
  <c r="V251" i="9" s="1"/>
  <c r="AF251" i="9" s="1"/>
  <c r="T251" i="9"/>
  <c r="AD251" i="9" s="1"/>
  <c r="S251" i="9"/>
  <c r="R251" i="9"/>
  <c r="P251" i="9"/>
  <c r="O251" i="9"/>
  <c r="Y251" i="9" s="1"/>
  <c r="AH250" i="9"/>
  <c r="AD250" i="9"/>
  <c r="AC250" i="9"/>
  <c r="AA250" i="9"/>
  <c r="AB250" i="9" s="1"/>
  <c r="Z250" i="9"/>
  <c r="Y250" i="9"/>
  <c r="W250" i="9"/>
  <c r="X250" i="9" s="1"/>
  <c r="V250" i="9"/>
  <c r="AF250" i="9" s="1"/>
  <c r="U250" i="9"/>
  <c r="T250" i="9"/>
  <c r="AE250" i="9" s="1"/>
  <c r="S250" i="9"/>
  <c r="R250" i="9"/>
  <c r="P250" i="9"/>
  <c r="O250" i="9"/>
  <c r="AH249" i="9"/>
  <c r="U249" i="9"/>
  <c r="T249" i="9"/>
  <c r="S249" i="9"/>
  <c r="R249" i="9"/>
  <c r="P249" i="9"/>
  <c r="O249" i="9"/>
  <c r="Y249" i="9" s="1"/>
  <c r="AH248" i="9"/>
  <c r="AE248" i="9"/>
  <c r="Z248" i="9"/>
  <c r="Y248" i="9"/>
  <c r="AA248" i="9" s="1"/>
  <c r="AB248" i="9" s="1"/>
  <c r="W248" i="9"/>
  <c r="X248" i="9" s="1"/>
  <c r="V248" i="9"/>
  <c r="U248" i="9"/>
  <c r="T248" i="9"/>
  <c r="AD248" i="9" s="1"/>
  <c r="S248" i="9"/>
  <c r="R248" i="9"/>
  <c r="P248" i="9"/>
  <c r="O248" i="9"/>
  <c r="AH247" i="9"/>
  <c r="U247" i="9"/>
  <c r="T247" i="9"/>
  <c r="AE247" i="9" s="1"/>
  <c r="S247" i="9"/>
  <c r="R247" i="9"/>
  <c r="P247" i="9"/>
  <c r="O247" i="9"/>
  <c r="AH246" i="9"/>
  <c r="AA246" i="9"/>
  <c r="AB246" i="9" s="1"/>
  <c r="Z246" i="9"/>
  <c r="Y246" i="9"/>
  <c r="V246" i="9" s="1"/>
  <c r="AF246" i="9" s="1"/>
  <c r="W246" i="9"/>
  <c r="X246" i="9" s="1"/>
  <c r="U246" i="9"/>
  <c r="T246" i="9"/>
  <c r="AE246" i="9" s="1"/>
  <c r="S246" i="9"/>
  <c r="R246" i="9"/>
  <c r="P246" i="9"/>
  <c r="O246" i="9"/>
  <c r="AH245" i="9"/>
  <c r="U245" i="9"/>
  <c r="T245" i="9"/>
  <c r="S245" i="9"/>
  <c r="R245" i="9"/>
  <c r="P245" i="9"/>
  <c r="AE245" i="9" s="1"/>
  <c r="O245" i="9"/>
  <c r="Y245" i="9" s="1"/>
  <c r="AH244" i="9"/>
  <c r="AE244" i="9"/>
  <c r="AD244" i="9"/>
  <c r="Z244" i="9"/>
  <c r="Y244" i="9"/>
  <c r="AA244" i="9" s="1"/>
  <c r="AB244" i="9" s="1"/>
  <c r="W244" i="9"/>
  <c r="X244" i="9" s="1"/>
  <c r="V244" i="9"/>
  <c r="AF244" i="9" s="1"/>
  <c r="U244" i="9"/>
  <c r="AC244" i="9" s="1"/>
  <c r="T244" i="9"/>
  <c r="S244" i="9"/>
  <c r="R244" i="9"/>
  <c r="P244" i="9"/>
  <c r="O244" i="9"/>
  <c r="AH243" i="9"/>
  <c r="U243" i="9"/>
  <c r="T243" i="9"/>
  <c r="S243" i="9"/>
  <c r="R243" i="9"/>
  <c r="P243" i="9"/>
  <c r="O243" i="9"/>
  <c r="AH242" i="9"/>
  <c r="AE242" i="9"/>
  <c r="AD242" i="9"/>
  <c r="Z242" i="9"/>
  <c r="Y242" i="9"/>
  <c r="AA242" i="9" s="1"/>
  <c r="AB242" i="9" s="1"/>
  <c r="W242" i="9"/>
  <c r="X242" i="9" s="1"/>
  <c r="V242" i="9"/>
  <c r="U242" i="9"/>
  <c r="AC242" i="9" s="1"/>
  <c r="T242" i="9"/>
  <c r="S242" i="9"/>
  <c r="R242" i="9"/>
  <c r="P242" i="9"/>
  <c r="O242" i="9"/>
  <c r="AH241" i="9"/>
  <c r="AE241" i="9"/>
  <c r="AC241" i="9"/>
  <c r="U241" i="9"/>
  <c r="V241" i="9" s="1"/>
  <c r="AF241" i="9" s="1"/>
  <c r="T241" i="9"/>
  <c r="AD241" i="9" s="1"/>
  <c r="S241" i="9"/>
  <c r="R241" i="9"/>
  <c r="P241" i="9"/>
  <c r="O241" i="9"/>
  <c r="Y241" i="9" s="1"/>
  <c r="AH240" i="9"/>
  <c r="AA240" i="9"/>
  <c r="AB240" i="9" s="1"/>
  <c r="Z240" i="9"/>
  <c r="Y240" i="9"/>
  <c r="V240" i="9" s="1"/>
  <c r="AF240" i="9" s="1"/>
  <c r="W240" i="9"/>
  <c r="X240" i="9" s="1"/>
  <c r="U240" i="9"/>
  <c r="T240" i="9"/>
  <c r="AD240" i="9" s="1"/>
  <c r="S240" i="9"/>
  <c r="R240" i="9"/>
  <c r="P240" i="9"/>
  <c r="O240" i="9"/>
  <c r="AH239" i="9"/>
  <c r="U239" i="9"/>
  <c r="T239" i="9"/>
  <c r="S239" i="9"/>
  <c r="R239" i="9"/>
  <c r="P239" i="9"/>
  <c r="O239" i="9"/>
  <c r="AH238" i="9"/>
  <c r="AE238" i="9"/>
  <c r="AD238" i="9"/>
  <c r="Z238" i="9"/>
  <c r="Y238" i="9"/>
  <c r="AA238" i="9" s="1"/>
  <c r="AB238" i="9" s="1"/>
  <c r="W238" i="9"/>
  <c r="X238" i="9" s="1"/>
  <c r="V238" i="9"/>
  <c r="U238" i="9"/>
  <c r="AC238" i="9" s="1"/>
  <c r="T238" i="9"/>
  <c r="S238" i="9"/>
  <c r="R238" i="9"/>
  <c r="P238" i="9"/>
  <c r="O238" i="9"/>
  <c r="AH237" i="9"/>
  <c r="Y237" i="9"/>
  <c r="U237" i="9"/>
  <c r="V237" i="9" s="1"/>
  <c r="AF237" i="9" s="1"/>
  <c r="T237" i="9"/>
  <c r="AD237" i="9" s="1"/>
  <c r="S237" i="9"/>
  <c r="R237" i="9"/>
  <c r="P237" i="9"/>
  <c r="O237" i="9"/>
  <c r="AE237" i="9" s="1"/>
  <c r="AH236" i="9"/>
  <c r="AE236" i="9"/>
  <c r="AD236" i="9"/>
  <c r="AA236" i="9"/>
  <c r="AB236" i="9" s="1"/>
  <c r="Z236" i="9"/>
  <c r="Y236" i="9"/>
  <c r="W236" i="9"/>
  <c r="X236" i="9" s="1"/>
  <c r="V236" i="9"/>
  <c r="U236" i="9"/>
  <c r="AC236" i="9" s="1"/>
  <c r="T236" i="9"/>
  <c r="S236" i="9"/>
  <c r="R236" i="9"/>
  <c r="P236" i="9"/>
  <c r="O236" i="9"/>
  <c r="AH235" i="9"/>
  <c r="U235" i="9"/>
  <c r="T235" i="9"/>
  <c r="S235" i="9"/>
  <c r="R235" i="9"/>
  <c r="P235" i="9"/>
  <c r="O235" i="9"/>
  <c r="Y235" i="9" s="1"/>
  <c r="AH234" i="9"/>
  <c r="W234" i="9"/>
  <c r="X234" i="9" s="1"/>
  <c r="U234" i="9"/>
  <c r="T234" i="9"/>
  <c r="AE234" i="9" s="1"/>
  <c r="S234" i="9"/>
  <c r="R234" i="9"/>
  <c r="P234" i="9"/>
  <c r="O234" i="9"/>
  <c r="AH233" i="9"/>
  <c r="AC233" i="9"/>
  <c r="Y233" i="9"/>
  <c r="U233" i="9"/>
  <c r="V233" i="9" s="1"/>
  <c r="AF233" i="9" s="1"/>
  <c r="T233" i="9"/>
  <c r="AD233" i="9" s="1"/>
  <c r="S233" i="9"/>
  <c r="R233" i="9"/>
  <c r="P233" i="9"/>
  <c r="O233" i="9"/>
  <c r="AH232" i="9"/>
  <c r="AA232" i="9"/>
  <c r="AB232" i="9" s="1"/>
  <c r="Z232" i="9"/>
  <c r="Y232" i="9"/>
  <c r="V232" i="9" s="1"/>
  <c r="W232" i="9"/>
  <c r="X232" i="9" s="1"/>
  <c r="U232" i="9"/>
  <c r="AC232" i="9" s="1"/>
  <c r="T232" i="9"/>
  <c r="AE232" i="9" s="1"/>
  <c r="S232" i="9"/>
  <c r="R232" i="9"/>
  <c r="P232" i="9"/>
  <c r="O232" i="9"/>
  <c r="AH231" i="9"/>
  <c r="U231" i="9"/>
  <c r="T231" i="9"/>
  <c r="S231" i="9"/>
  <c r="R231" i="9"/>
  <c r="P231" i="9"/>
  <c r="O231" i="9"/>
  <c r="Y231" i="9" s="1"/>
  <c r="AH230" i="9"/>
  <c r="AE230" i="9"/>
  <c r="W230" i="9"/>
  <c r="X230" i="9" s="1"/>
  <c r="U230" i="9"/>
  <c r="T230" i="9"/>
  <c r="S230" i="9"/>
  <c r="R230" i="9"/>
  <c r="P230" i="9"/>
  <c r="O230" i="9"/>
  <c r="AH229" i="9"/>
  <c r="AD229" i="9"/>
  <c r="AC229" i="9"/>
  <c r="Y229" i="9"/>
  <c r="U229" i="9"/>
  <c r="T229" i="9"/>
  <c r="S229" i="9"/>
  <c r="R229" i="9"/>
  <c r="P229" i="9"/>
  <c r="O229" i="9"/>
  <c r="AH228" i="9"/>
  <c r="AE228" i="9"/>
  <c r="AA228" i="9"/>
  <c r="AB228" i="9" s="1"/>
  <c r="Z228" i="9"/>
  <c r="Y228" i="9"/>
  <c r="V228" i="9" s="1"/>
  <c r="W228" i="9"/>
  <c r="X228" i="9" s="1"/>
  <c r="U228" i="9"/>
  <c r="AC228" i="9" s="1"/>
  <c r="T228" i="9"/>
  <c r="AD228" i="9" s="1"/>
  <c r="S228" i="9"/>
  <c r="R228" i="9"/>
  <c r="P228" i="9"/>
  <c r="O228" i="9"/>
  <c r="AH227" i="9"/>
  <c r="U227" i="9"/>
  <c r="V227" i="9" s="1"/>
  <c r="AF227" i="9" s="1"/>
  <c r="T227" i="9"/>
  <c r="S227" i="9"/>
  <c r="R227" i="9"/>
  <c r="P227" i="9"/>
  <c r="O227" i="9"/>
  <c r="Y227" i="9" s="1"/>
  <c r="AH226" i="9"/>
  <c r="X226" i="9"/>
  <c r="W226" i="9"/>
  <c r="U226" i="9"/>
  <c r="T226" i="9"/>
  <c r="S226" i="9"/>
  <c r="R226" i="9"/>
  <c r="P226" i="9"/>
  <c r="O226" i="9"/>
  <c r="AH225" i="9"/>
  <c r="AD225" i="9"/>
  <c r="Y225" i="9"/>
  <c r="U225" i="9"/>
  <c r="T225" i="9"/>
  <c r="AC225" i="9" s="1"/>
  <c r="S225" i="9"/>
  <c r="R225" i="9"/>
  <c r="P225" i="9"/>
  <c r="O225" i="9"/>
  <c r="AE225" i="9" s="1"/>
  <c r="AH224" i="9"/>
  <c r="U224" i="9"/>
  <c r="Y224" i="9" s="1"/>
  <c r="T224" i="9"/>
  <c r="AD224" i="9" s="1"/>
  <c r="S224" i="9"/>
  <c r="R224" i="9"/>
  <c r="P224" i="9"/>
  <c r="O224" i="9"/>
  <c r="AH223" i="9"/>
  <c r="W223" i="9"/>
  <c r="X223" i="9" s="1"/>
  <c r="U223" i="9"/>
  <c r="T223" i="9"/>
  <c r="S223" i="9"/>
  <c r="R223" i="9"/>
  <c r="P223" i="9"/>
  <c r="O223" i="9"/>
  <c r="AH222" i="9"/>
  <c r="AD222" i="9"/>
  <c r="Y222" i="9"/>
  <c r="U222" i="9"/>
  <c r="V222" i="9" s="1"/>
  <c r="AF222" i="9" s="1"/>
  <c r="T222" i="9"/>
  <c r="W222" i="9" s="1"/>
  <c r="X222" i="9" s="1"/>
  <c r="S222" i="9"/>
  <c r="R222" i="9"/>
  <c r="P222" i="9"/>
  <c r="AE222" i="9" s="1"/>
  <c r="O222" i="9"/>
  <c r="AH221" i="9"/>
  <c r="W221" i="9"/>
  <c r="X221" i="9" s="1"/>
  <c r="U221" i="9"/>
  <c r="T221" i="9"/>
  <c r="AD221" i="9" s="1"/>
  <c r="S221" i="9"/>
  <c r="R221" i="9"/>
  <c r="P221" i="9"/>
  <c r="O221" i="9"/>
  <c r="AH220" i="9"/>
  <c r="AE220" i="9"/>
  <c r="AC220" i="9"/>
  <c r="AA220" i="9"/>
  <c r="AB220" i="9" s="1"/>
  <c r="Z220" i="9"/>
  <c r="Y220" i="9"/>
  <c r="V220" i="9" s="1"/>
  <c r="AF220" i="9" s="1"/>
  <c r="W220" i="9"/>
  <c r="X220" i="9" s="1"/>
  <c r="U220" i="9"/>
  <c r="T220" i="9"/>
  <c r="AD220" i="9" s="1"/>
  <c r="S220" i="9"/>
  <c r="R220" i="9"/>
  <c r="P220" i="9"/>
  <c r="O220" i="9"/>
  <c r="AH219" i="9"/>
  <c r="Y219" i="9"/>
  <c r="U219" i="9"/>
  <c r="T219" i="9"/>
  <c r="AE219" i="9" s="1"/>
  <c r="S219" i="9"/>
  <c r="R219" i="9"/>
  <c r="P219" i="9"/>
  <c r="O219" i="9"/>
  <c r="AH218" i="9"/>
  <c r="AD218" i="9"/>
  <c r="Y218" i="9"/>
  <c r="V218" i="9" s="1"/>
  <c r="U218" i="9"/>
  <c r="T218" i="9"/>
  <c r="S218" i="9"/>
  <c r="R218" i="9"/>
  <c r="P218" i="9"/>
  <c r="W218" i="9" s="1"/>
  <c r="X218" i="9" s="1"/>
  <c r="O218" i="9"/>
  <c r="AH217" i="9"/>
  <c r="AB217" i="9"/>
  <c r="AA217" i="9"/>
  <c r="Z217" i="9"/>
  <c r="W217" i="9"/>
  <c r="X217" i="9" s="1"/>
  <c r="U217" i="9"/>
  <c r="T217" i="9"/>
  <c r="AD217" i="9" s="1"/>
  <c r="S217" i="9"/>
  <c r="R217" i="9"/>
  <c r="P217" i="9"/>
  <c r="O217" i="9"/>
  <c r="Y217" i="9" s="1"/>
  <c r="AH216" i="9"/>
  <c r="U216" i="9"/>
  <c r="T216" i="9"/>
  <c r="AE216" i="9" s="1"/>
  <c r="S216" i="9"/>
  <c r="R216" i="9"/>
  <c r="P216" i="9"/>
  <c r="O216" i="9"/>
  <c r="AH215" i="9"/>
  <c r="AD215" i="9"/>
  <c r="Z215" i="9"/>
  <c r="Y215" i="9"/>
  <c r="V215" i="9" s="1"/>
  <c r="U215" i="9"/>
  <c r="T215" i="9"/>
  <c r="AC215" i="9" s="1"/>
  <c r="S215" i="9"/>
  <c r="R215" i="9"/>
  <c r="P215" i="9"/>
  <c r="O215" i="9"/>
  <c r="AH214" i="9"/>
  <c r="W214" i="9"/>
  <c r="X214" i="9" s="1"/>
  <c r="U214" i="9"/>
  <c r="V214" i="9" s="1"/>
  <c r="AF214" i="9" s="1"/>
  <c r="T214" i="9"/>
  <c r="AE214" i="9" s="1"/>
  <c r="S214" i="9"/>
  <c r="R214" i="9"/>
  <c r="P214" i="9"/>
  <c r="O214" i="9"/>
  <c r="Y214" i="9" s="1"/>
  <c r="AH213" i="9"/>
  <c r="Y213" i="9"/>
  <c r="V213" i="9"/>
  <c r="U213" i="9"/>
  <c r="T213" i="9"/>
  <c r="AD213" i="9" s="1"/>
  <c r="S213" i="9"/>
  <c r="R213" i="9"/>
  <c r="P213" i="9"/>
  <c r="Z213" i="9" s="1"/>
  <c r="O213" i="9"/>
  <c r="AH212" i="9"/>
  <c r="U212" i="9"/>
  <c r="T212" i="9"/>
  <c r="S212" i="9"/>
  <c r="R212" i="9"/>
  <c r="P212" i="9"/>
  <c r="O212" i="9"/>
  <c r="AH211" i="9"/>
  <c r="Z211" i="9"/>
  <c r="U211" i="9"/>
  <c r="T211" i="9"/>
  <c r="AD211" i="9" s="1"/>
  <c r="S211" i="9"/>
  <c r="R211" i="9"/>
  <c r="P211" i="9"/>
  <c r="O211" i="9"/>
  <c r="AE211" i="9" s="1"/>
  <c r="AH210" i="9"/>
  <c r="W210" i="9"/>
  <c r="X210" i="9" s="1"/>
  <c r="U210" i="9"/>
  <c r="T210" i="9"/>
  <c r="S210" i="9"/>
  <c r="R210" i="9"/>
  <c r="P210" i="9"/>
  <c r="O210" i="9"/>
  <c r="AE210" i="9" s="1"/>
  <c r="AH209" i="9"/>
  <c r="AC209" i="9"/>
  <c r="Z209" i="9"/>
  <c r="AA209" i="9" s="1"/>
  <c r="AB209" i="9" s="1"/>
  <c r="Y209" i="9"/>
  <c r="V209" i="9"/>
  <c r="U209" i="9"/>
  <c r="T209" i="9"/>
  <c r="W209" i="9" s="1"/>
  <c r="X209" i="9" s="1"/>
  <c r="S209" i="9"/>
  <c r="R209" i="9"/>
  <c r="P209" i="9"/>
  <c r="O209" i="9"/>
  <c r="AH208" i="9"/>
  <c r="W208" i="9"/>
  <c r="X208" i="9" s="1"/>
  <c r="V208" i="9"/>
  <c r="AF208" i="9" s="1"/>
  <c r="U208" i="9"/>
  <c r="T208" i="9"/>
  <c r="AE208" i="9" s="1"/>
  <c r="S208" i="9"/>
  <c r="R208" i="9"/>
  <c r="P208" i="9"/>
  <c r="O208" i="9"/>
  <c r="Y208" i="9" s="1"/>
  <c r="AH207" i="9"/>
  <c r="Y207" i="9"/>
  <c r="V207" i="9"/>
  <c r="AF207" i="9" s="1"/>
  <c r="U207" i="9"/>
  <c r="T207" i="9"/>
  <c r="W207" i="9" s="1"/>
  <c r="X207" i="9" s="1"/>
  <c r="S207" i="9"/>
  <c r="R207" i="9"/>
  <c r="P207" i="9"/>
  <c r="Z207" i="9" s="1"/>
  <c r="AA207" i="9" s="1"/>
  <c r="AB207" i="9" s="1"/>
  <c r="O207" i="9"/>
  <c r="AH206" i="9"/>
  <c r="U206" i="9"/>
  <c r="T206" i="9"/>
  <c r="S206" i="9"/>
  <c r="R206" i="9"/>
  <c r="P206" i="9"/>
  <c r="O206" i="9"/>
  <c r="Y206" i="9" s="1"/>
  <c r="V206" i="9" s="1"/>
  <c r="AH205" i="9"/>
  <c r="AD205" i="9"/>
  <c r="AA205" i="9"/>
  <c r="AB205" i="9" s="1"/>
  <c r="Z205" i="9"/>
  <c r="Y205" i="9"/>
  <c r="V205" i="9" s="1"/>
  <c r="U205" i="9"/>
  <c r="T205" i="9"/>
  <c r="W205" i="9" s="1"/>
  <c r="X205" i="9" s="1"/>
  <c r="S205" i="9"/>
  <c r="R205" i="9"/>
  <c r="P205" i="9"/>
  <c r="O205" i="9"/>
  <c r="AH204" i="9"/>
  <c r="AE204" i="9"/>
  <c r="U204" i="9"/>
  <c r="T204" i="9"/>
  <c r="S204" i="9"/>
  <c r="R204" i="9"/>
  <c r="P204" i="9"/>
  <c r="O204" i="9"/>
  <c r="AH203" i="9"/>
  <c r="Z203" i="9"/>
  <c r="U203" i="9"/>
  <c r="T203" i="9"/>
  <c r="AD203" i="9" s="1"/>
  <c r="S203" i="9"/>
  <c r="R203" i="9"/>
  <c r="P203" i="9"/>
  <c r="O203" i="9"/>
  <c r="Y203" i="9" s="1"/>
  <c r="AA203" i="9" s="1"/>
  <c r="AB203" i="9" s="1"/>
  <c r="AH202" i="9"/>
  <c r="U202" i="9"/>
  <c r="T202" i="9"/>
  <c r="S202" i="9"/>
  <c r="R202" i="9"/>
  <c r="P202" i="9"/>
  <c r="O202" i="9"/>
  <c r="AH201" i="9"/>
  <c r="Y201" i="9"/>
  <c r="V201" i="9"/>
  <c r="U201" i="9"/>
  <c r="T201" i="9"/>
  <c r="W201" i="9" s="1"/>
  <c r="X201" i="9" s="1"/>
  <c r="S201" i="9"/>
  <c r="R201" i="9"/>
  <c r="P201" i="9"/>
  <c r="O201" i="9"/>
  <c r="AH200" i="9"/>
  <c r="AE200" i="9"/>
  <c r="Y200" i="9"/>
  <c r="V200" i="9" s="1"/>
  <c r="AF200" i="9" s="1"/>
  <c r="W200" i="9"/>
  <c r="X200" i="9" s="1"/>
  <c r="U200" i="9"/>
  <c r="T200" i="9"/>
  <c r="S200" i="9"/>
  <c r="R200" i="9"/>
  <c r="P200" i="9"/>
  <c r="O200" i="9"/>
  <c r="AH199" i="9"/>
  <c r="AC199" i="9"/>
  <c r="Z199" i="9"/>
  <c r="U199" i="9"/>
  <c r="T199" i="9"/>
  <c r="AD199" i="9" s="1"/>
  <c r="S199" i="9"/>
  <c r="R199" i="9"/>
  <c r="P199" i="9"/>
  <c r="O199" i="9"/>
  <c r="AH198" i="9"/>
  <c r="AE198" i="9"/>
  <c r="U198" i="9"/>
  <c r="T198" i="9"/>
  <c r="S198" i="9"/>
  <c r="R198" i="9"/>
  <c r="P198" i="9"/>
  <c r="O198" i="9"/>
  <c r="Y198" i="9" s="1"/>
  <c r="V198" i="9" s="1"/>
  <c r="AH197" i="9"/>
  <c r="AA197" i="9"/>
  <c r="AB197" i="9" s="1"/>
  <c r="Z197" i="9"/>
  <c r="Y197" i="9"/>
  <c r="V197" i="9"/>
  <c r="AF197" i="9" s="1"/>
  <c r="U197" i="9"/>
  <c r="T197" i="9"/>
  <c r="AC197" i="9" s="1"/>
  <c r="S197" i="9"/>
  <c r="R197" i="9"/>
  <c r="P197" i="9"/>
  <c r="O197" i="9"/>
  <c r="AH196" i="9"/>
  <c r="U196" i="9"/>
  <c r="T196" i="9"/>
  <c r="S196" i="9"/>
  <c r="R196" i="9"/>
  <c r="P196" i="9"/>
  <c r="O196" i="9"/>
  <c r="AH195" i="9"/>
  <c r="AD195" i="9"/>
  <c r="Z195" i="9"/>
  <c r="Y195" i="9"/>
  <c r="AA195" i="9" s="1"/>
  <c r="AB195" i="9" s="1"/>
  <c r="V195" i="9"/>
  <c r="U195" i="9"/>
  <c r="T195" i="9"/>
  <c r="W195" i="9" s="1"/>
  <c r="X195" i="9" s="1"/>
  <c r="S195" i="9"/>
  <c r="R195" i="9"/>
  <c r="P195" i="9"/>
  <c r="O195" i="9"/>
  <c r="AH194" i="9"/>
  <c r="Y194" i="9"/>
  <c r="V194" i="9"/>
  <c r="U194" i="9"/>
  <c r="T194" i="9"/>
  <c r="AE194" i="9" s="1"/>
  <c r="S194" i="9"/>
  <c r="R194" i="9"/>
  <c r="P194" i="9"/>
  <c r="O194" i="9"/>
  <c r="AH193" i="9"/>
  <c r="U193" i="9"/>
  <c r="T193" i="9"/>
  <c r="AD193" i="9" s="1"/>
  <c r="S193" i="9"/>
  <c r="R193" i="9"/>
  <c r="P193" i="9"/>
  <c r="Z193" i="9" s="1"/>
  <c r="O193" i="9"/>
  <c r="AH192" i="9"/>
  <c r="AE192" i="9"/>
  <c r="W192" i="9"/>
  <c r="X192" i="9" s="1"/>
  <c r="U192" i="9"/>
  <c r="T192" i="9"/>
  <c r="S192" i="9"/>
  <c r="R192" i="9"/>
  <c r="P192" i="9"/>
  <c r="O192" i="9"/>
  <c r="AH191" i="9"/>
  <c r="AD191" i="9"/>
  <c r="AC191" i="9"/>
  <c r="Z191" i="9"/>
  <c r="U191" i="9"/>
  <c r="T191" i="9"/>
  <c r="S191" i="9"/>
  <c r="R191" i="9"/>
  <c r="P191" i="9"/>
  <c r="O191" i="9"/>
  <c r="AE191" i="9" s="1"/>
  <c r="AH190" i="9"/>
  <c r="U190" i="9"/>
  <c r="T190" i="9"/>
  <c r="AE190" i="9" s="1"/>
  <c r="S190" i="9"/>
  <c r="R190" i="9"/>
  <c r="P190" i="9"/>
  <c r="O190" i="9"/>
  <c r="AH189" i="9"/>
  <c r="AD189" i="9"/>
  <c r="AC189" i="9"/>
  <c r="Z189" i="9"/>
  <c r="V189" i="9"/>
  <c r="U189" i="9"/>
  <c r="T189" i="9"/>
  <c r="S189" i="9"/>
  <c r="R189" i="9"/>
  <c r="P189" i="9"/>
  <c r="O189" i="9"/>
  <c r="Y189" i="9" s="1"/>
  <c r="AA189" i="9" s="1"/>
  <c r="AB189" i="9" s="1"/>
  <c r="AH188" i="9"/>
  <c r="W188" i="9"/>
  <c r="X188" i="9" s="1"/>
  <c r="U188" i="9"/>
  <c r="T188" i="9"/>
  <c r="S188" i="9"/>
  <c r="R188" i="9"/>
  <c r="P188" i="9"/>
  <c r="O188" i="9"/>
  <c r="AH187" i="9"/>
  <c r="U187" i="9"/>
  <c r="T187" i="9"/>
  <c r="S187" i="9"/>
  <c r="R187" i="9"/>
  <c r="P187" i="9"/>
  <c r="O187" i="9"/>
  <c r="AE187" i="9" s="1"/>
  <c r="AH186" i="9"/>
  <c r="U186" i="9"/>
  <c r="T186" i="9"/>
  <c r="AE186" i="9" s="1"/>
  <c r="S186" i="9"/>
  <c r="R186" i="9"/>
  <c r="P186" i="9"/>
  <c r="O186" i="9"/>
  <c r="AH185" i="9"/>
  <c r="AC185" i="9"/>
  <c r="Z185" i="9"/>
  <c r="U185" i="9"/>
  <c r="T185" i="9"/>
  <c r="AD185" i="9" s="1"/>
  <c r="S185" i="9"/>
  <c r="R185" i="9"/>
  <c r="P185" i="9"/>
  <c r="O185" i="9"/>
  <c r="Y185" i="9" s="1"/>
  <c r="AA185" i="9" s="1"/>
  <c r="AB185" i="9" s="1"/>
  <c r="AH184" i="9"/>
  <c r="W184" i="9"/>
  <c r="X184" i="9" s="1"/>
  <c r="U184" i="9"/>
  <c r="T184" i="9"/>
  <c r="S184" i="9"/>
  <c r="R184" i="9"/>
  <c r="P184" i="9"/>
  <c r="O184" i="9"/>
  <c r="AE184" i="9" s="1"/>
  <c r="AH183" i="9"/>
  <c r="U183" i="9"/>
  <c r="T183" i="9"/>
  <c r="S183" i="9"/>
  <c r="R183" i="9"/>
  <c r="P183" i="9"/>
  <c r="O183" i="9"/>
  <c r="AH182" i="9"/>
  <c r="U182" i="9"/>
  <c r="T182" i="9"/>
  <c r="AE182" i="9" s="1"/>
  <c r="S182" i="9"/>
  <c r="R182" i="9"/>
  <c r="P182" i="9"/>
  <c r="O182" i="9"/>
  <c r="AH181" i="9"/>
  <c r="Z181" i="9"/>
  <c r="U181" i="9"/>
  <c r="T181" i="9"/>
  <c r="AD181" i="9" s="1"/>
  <c r="S181" i="9"/>
  <c r="R181" i="9"/>
  <c r="P181" i="9"/>
  <c r="O181" i="9"/>
  <c r="Y181" i="9" s="1"/>
  <c r="AA181" i="9" s="1"/>
  <c r="AB181" i="9" s="1"/>
  <c r="AH180" i="9"/>
  <c r="W180" i="9"/>
  <c r="X180" i="9" s="1"/>
  <c r="U180" i="9"/>
  <c r="T180" i="9"/>
  <c r="S180" i="9"/>
  <c r="R180" i="9"/>
  <c r="P180" i="9"/>
  <c r="O180" i="9"/>
  <c r="AE180" i="9" s="1"/>
  <c r="AH179" i="9"/>
  <c r="U179" i="9"/>
  <c r="T179" i="9"/>
  <c r="S179" i="9"/>
  <c r="R179" i="9"/>
  <c r="P179" i="9"/>
  <c r="O179" i="9"/>
  <c r="AE179" i="9" s="1"/>
  <c r="AH178" i="9"/>
  <c r="U178" i="9"/>
  <c r="T178" i="9"/>
  <c r="AE178" i="9" s="1"/>
  <c r="S178" i="9"/>
  <c r="R178" i="9"/>
  <c r="P178" i="9"/>
  <c r="O178" i="9"/>
  <c r="AH177" i="9"/>
  <c r="AD177" i="9"/>
  <c r="Z177" i="9"/>
  <c r="V177" i="9"/>
  <c r="AF177" i="9" s="1"/>
  <c r="U177" i="9"/>
  <c r="T177" i="9"/>
  <c r="AC177" i="9" s="1"/>
  <c r="S177" i="9"/>
  <c r="R177" i="9"/>
  <c r="P177" i="9"/>
  <c r="O177" i="9"/>
  <c r="Y177" i="9" s="1"/>
  <c r="AA177" i="9" s="1"/>
  <c r="AB177" i="9" s="1"/>
  <c r="AH176" i="9"/>
  <c r="W176" i="9"/>
  <c r="X176" i="9" s="1"/>
  <c r="U176" i="9"/>
  <c r="T176" i="9"/>
  <c r="S176" i="9"/>
  <c r="R176" i="9"/>
  <c r="P176" i="9"/>
  <c r="O176" i="9"/>
  <c r="AE176" i="9" s="1"/>
  <c r="AH175" i="9"/>
  <c r="U175" i="9"/>
  <c r="T175" i="9"/>
  <c r="S175" i="9"/>
  <c r="R175" i="9"/>
  <c r="P175" i="9"/>
  <c r="O175" i="9"/>
  <c r="AE175" i="9" s="1"/>
  <c r="AH174" i="9"/>
  <c r="U174" i="9"/>
  <c r="T174" i="9"/>
  <c r="AE174" i="9" s="1"/>
  <c r="S174" i="9"/>
  <c r="R174" i="9"/>
  <c r="P174" i="9"/>
  <c r="O174" i="9"/>
  <c r="AH173" i="9"/>
  <c r="AD173" i="9"/>
  <c r="U173" i="9"/>
  <c r="T173" i="9"/>
  <c r="S173" i="9"/>
  <c r="R173" i="9"/>
  <c r="P173" i="9"/>
  <c r="Z173" i="9" s="1"/>
  <c r="O173" i="9"/>
  <c r="AH172" i="9"/>
  <c r="W172" i="9"/>
  <c r="X172" i="9" s="1"/>
  <c r="U172" i="9"/>
  <c r="T172" i="9"/>
  <c r="AE172" i="9" s="1"/>
  <c r="S172" i="9"/>
  <c r="R172" i="9"/>
  <c r="P172" i="9"/>
  <c r="O172" i="9"/>
  <c r="Y172" i="9" s="1"/>
  <c r="AH171" i="9"/>
  <c r="U171" i="9"/>
  <c r="T171" i="9"/>
  <c r="W171" i="9" s="1"/>
  <c r="X171" i="9" s="1"/>
  <c r="S171" i="9"/>
  <c r="R171" i="9"/>
  <c r="P171" i="9"/>
  <c r="O171" i="9"/>
  <c r="AH170" i="9"/>
  <c r="U170" i="9"/>
  <c r="Z170" i="9" s="1"/>
  <c r="T170" i="9"/>
  <c r="S170" i="9"/>
  <c r="R170" i="9"/>
  <c r="P170" i="9"/>
  <c r="O170" i="9"/>
  <c r="AH169" i="9"/>
  <c r="U169" i="9"/>
  <c r="T169" i="9"/>
  <c r="S169" i="9"/>
  <c r="R169" i="9"/>
  <c r="P169" i="9"/>
  <c r="O169" i="9"/>
  <c r="AH168" i="9"/>
  <c r="U168" i="9"/>
  <c r="T168" i="9"/>
  <c r="AE168" i="9" s="1"/>
  <c r="S168" i="9"/>
  <c r="R168" i="9"/>
  <c r="P168" i="9"/>
  <c r="O168" i="9"/>
  <c r="AH167" i="9"/>
  <c r="U167" i="9"/>
  <c r="T167" i="9"/>
  <c r="AD167" i="9" s="1"/>
  <c r="S167" i="9"/>
  <c r="R167" i="9"/>
  <c r="P167" i="9"/>
  <c r="Z167" i="9" s="1"/>
  <c r="O167" i="9"/>
  <c r="AH166" i="9"/>
  <c r="AE166" i="9"/>
  <c r="U166" i="9"/>
  <c r="T166" i="9"/>
  <c r="S166" i="9"/>
  <c r="R166" i="9"/>
  <c r="P166" i="9"/>
  <c r="Z166" i="9" s="1"/>
  <c r="O166" i="9"/>
  <c r="Y166" i="9" s="1"/>
  <c r="AH165" i="9"/>
  <c r="AD165" i="9"/>
  <c r="W165" i="9"/>
  <c r="X165" i="9" s="1"/>
  <c r="U165" i="9"/>
  <c r="Y165" i="9" s="1"/>
  <c r="AA165" i="9" s="1"/>
  <c r="T165" i="9"/>
  <c r="AE165" i="9" s="1"/>
  <c r="S165" i="9"/>
  <c r="R165" i="9"/>
  <c r="P165" i="9"/>
  <c r="Z165" i="9" s="1"/>
  <c r="O165" i="9"/>
  <c r="AH164" i="9"/>
  <c r="U164" i="9"/>
  <c r="T164" i="9"/>
  <c r="AC164" i="9" s="1"/>
  <c r="S164" i="9"/>
  <c r="R164" i="9"/>
  <c r="P164" i="9"/>
  <c r="O164" i="9"/>
  <c r="AH163" i="9"/>
  <c r="U163" i="9"/>
  <c r="T163" i="9"/>
  <c r="AD163" i="9" s="1"/>
  <c r="S163" i="9"/>
  <c r="R163" i="9"/>
  <c r="P163" i="9"/>
  <c r="O163" i="9"/>
  <c r="AH162" i="9"/>
  <c r="U162" i="9"/>
  <c r="T162" i="9"/>
  <c r="S162" i="9"/>
  <c r="R162" i="9"/>
  <c r="P162" i="9"/>
  <c r="O162" i="9"/>
  <c r="AH161" i="9"/>
  <c r="U161" i="9"/>
  <c r="T161" i="9"/>
  <c r="AD161" i="9" s="1"/>
  <c r="S161" i="9"/>
  <c r="R161" i="9"/>
  <c r="P161" i="9"/>
  <c r="O161" i="9"/>
  <c r="AH160" i="9"/>
  <c r="U160" i="9"/>
  <c r="T160" i="9"/>
  <c r="AC160" i="9" s="1"/>
  <c r="S160" i="9"/>
  <c r="R160" i="9"/>
  <c r="P160" i="9"/>
  <c r="W160" i="9" s="1"/>
  <c r="X160" i="9" s="1"/>
  <c r="O160" i="9"/>
  <c r="AH159" i="9"/>
  <c r="U159" i="9"/>
  <c r="V159" i="9" s="1"/>
  <c r="AF159" i="9" s="1"/>
  <c r="T159" i="9"/>
  <c r="AD159" i="9" s="1"/>
  <c r="S159" i="9"/>
  <c r="R159" i="9"/>
  <c r="P159" i="9"/>
  <c r="O159" i="9"/>
  <c r="AH158" i="9"/>
  <c r="AC158" i="9"/>
  <c r="U158" i="9"/>
  <c r="T158" i="9"/>
  <c r="S158" i="9"/>
  <c r="R158" i="9"/>
  <c r="P158" i="9"/>
  <c r="O158" i="9"/>
  <c r="AH157" i="9"/>
  <c r="U157" i="9"/>
  <c r="T157" i="9"/>
  <c r="S157" i="9"/>
  <c r="R157" i="9"/>
  <c r="P157" i="9"/>
  <c r="O157" i="9"/>
  <c r="Y157" i="9" s="1"/>
  <c r="AH156" i="9"/>
  <c r="U156" i="9"/>
  <c r="T156" i="9"/>
  <c r="W156" i="9" s="1"/>
  <c r="X156" i="9" s="1"/>
  <c r="S156" i="9"/>
  <c r="R156" i="9"/>
  <c r="P156" i="9"/>
  <c r="O156" i="9"/>
  <c r="AH155" i="9"/>
  <c r="U155" i="9"/>
  <c r="T155" i="9"/>
  <c r="S155" i="9"/>
  <c r="R155" i="9"/>
  <c r="P155" i="9"/>
  <c r="AE155" i="9" s="1"/>
  <c r="O155" i="9"/>
  <c r="AH154" i="9"/>
  <c r="U154" i="9"/>
  <c r="T154" i="9"/>
  <c r="S154" i="9"/>
  <c r="R154" i="9"/>
  <c r="P154" i="9"/>
  <c r="O154" i="9"/>
  <c r="AH153" i="9"/>
  <c r="U153" i="9"/>
  <c r="V153" i="9" s="1"/>
  <c r="AF153" i="9" s="1"/>
  <c r="T153" i="9"/>
  <c r="S153" i="9"/>
  <c r="R153" i="9"/>
  <c r="P153" i="9"/>
  <c r="AE153" i="9" s="1"/>
  <c r="O153" i="9"/>
  <c r="AH152" i="9"/>
  <c r="U152" i="9"/>
  <c r="T152" i="9"/>
  <c r="S152" i="9"/>
  <c r="R152" i="9"/>
  <c r="P152" i="9"/>
  <c r="O152" i="9"/>
  <c r="AH151" i="9"/>
  <c r="W151" i="9"/>
  <c r="X151" i="9" s="1"/>
  <c r="U151" i="9"/>
  <c r="AC151" i="9" s="1"/>
  <c r="T151" i="9"/>
  <c r="S151" i="9"/>
  <c r="R151" i="9"/>
  <c r="P151" i="9"/>
  <c r="AE151" i="9" s="1"/>
  <c r="O151" i="9"/>
  <c r="AH150" i="9"/>
  <c r="U150" i="9"/>
  <c r="T150" i="9"/>
  <c r="AC150" i="9" s="1"/>
  <c r="S150" i="9"/>
  <c r="R150" i="9"/>
  <c r="P150" i="9"/>
  <c r="O150" i="9"/>
  <c r="AH149" i="9"/>
  <c r="U149" i="9"/>
  <c r="V149" i="9" s="1"/>
  <c r="AF149" i="9" s="1"/>
  <c r="T149" i="9"/>
  <c r="AD149" i="9" s="1"/>
  <c r="S149" i="9"/>
  <c r="R149" i="9"/>
  <c r="P149" i="9"/>
  <c r="O149" i="9"/>
  <c r="AH148" i="9"/>
  <c r="W148" i="9"/>
  <c r="X148" i="9" s="1"/>
  <c r="U148" i="9"/>
  <c r="V148" i="9" s="1"/>
  <c r="AF148" i="9" s="1"/>
  <c r="T148" i="9"/>
  <c r="AC148" i="9" s="1"/>
  <c r="S148" i="9"/>
  <c r="R148" i="9"/>
  <c r="P148" i="9"/>
  <c r="O148" i="9"/>
  <c r="Y148" i="9" s="1"/>
  <c r="AH147" i="9"/>
  <c r="U147" i="9"/>
  <c r="T147" i="9"/>
  <c r="W147" i="9" s="1"/>
  <c r="X147" i="9" s="1"/>
  <c r="S147" i="9"/>
  <c r="R147" i="9"/>
  <c r="P147" i="9"/>
  <c r="O147" i="9"/>
  <c r="AH146" i="9"/>
  <c r="U146" i="9"/>
  <c r="T146" i="9"/>
  <c r="W146" i="9" s="1"/>
  <c r="X146" i="9" s="1"/>
  <c r="S146" i="9"/>
  <c r="R146" i="9"/>
  <c r="P146" i="9"/>
  <c r="O146" i="9"/>
  <c r="AH145" i="9"/>
  <c r="W145" i="9"/>
  <c r="X145" i="9" s="1"/>
  <c r="U145" i="9"/>
  <c r="T145" i="9"/>
  <c r="S145" i="9"/>
  <c r="R145" i="9"/>
  <c r="P145" i="9"/>
  <c r="O145" i="9"/>
  <c r="AH144" i="9"/>
  <c r="U144" i="9"/>
  <c r="T144" i="9"/>
  <c r="S144" i="9"/>
  <c r="R144" i="9"/>
  <c r="P144" i="9"/>
  <c r="O144" i="9"/>
  <c r="AH143" i="9"/>
  <c r="U143" i="9"/>
  <c r="V143" i="9" s="1"/>
  <c r="AF143" i="9" s="1"/>
  <c r="T143" i="9"/>
  <c r="AD143" i="9" s="1"/>
  <c r="S143" i="9"/>
  <c r="R143" i="9"/>
  <c r="P143" i="9"/>
  <c r="O143" i="9"/>
  <c r="AH142" i="9"/>
  <c r="U142" i="9"/>
  <c r="T142" i="9"/>
  <c r="AC142" i="9" s="1"/>
  <c r="S142" i="9"/>
  <c r="R142" i="9"/>
  <c r="P142" i="9"/>
  <c r="O142" i="9"/>
  <c r="AH141" i="9"/>
  <c r="U141" i="9"/>
  <c r="V141" i="9" s="1"/>
  <c r="AF141" i="9" s="1"/>
  <c r="T141" i="9"/>
  <c r="S141" i="9"/>
  <c r="R141" i="9"/>
  <c r="P141" i="9"/>
  <c r="O141" i="9"/>
  <c r="AH140" i="9"/>
  <c r="U140" i="9"/>
  <c r="V140" i="9" s="1"/>
  <c r="AF140" i="9" s="1"/>
  <c r="T140" i="9"/>
  <c r="S140" i="9"/>
  <c r="R140" i="9"/>
  <c r="P140" i="9"/>
  <c r="W140" i="9" s="1"/>
  <c r="X140" i="9" s="1"/>
  <c r="O140" i="9"/>
  <c r="AH139" i="9"/>
  <c r="U139" i="9"/>
  <c r="T139" i="9"/>
  <c r="AC139" i="9" s="1"/>
  <c r="S139" i="9"/>
  <c r="R139" i="9"/>
  <c r="P139" i="9"/>
  <c r="O139" i="9"/>
  <c r="AH138" i="9"/>
  <c r="U138" i="9"/>
  <c r="T138" i="9"/>
  <c r="AC138" i="9" s="1"/>
  <c r="S138" i="9"/>
  <c r="R138" i="9"/>
  <c r="P138" i="9"/>
  <c r="O138" i="9"/>
  <c r="AH137" i="9"/>
  <c r="AC137" i="9"/>
  <c r="U137" i="9"/>
  <c r="V137" i="9" s="1"/>
  <c r="AF137" i="9" s="1"/>
  <c r="T137" i="9"/>
  <c r="AD137" i="9" s="1"/>
  <c r="S137" i="9"/>
  <c r="R137" i="9"/>
  <c r="P137" i="9"/>
  <c r="O137" i="9"/>
  <c r="AH136" i="9"/>
  <c r="U136" i="9"/>
  <c r="V136" i="9" s="1"/>
  <c r="AF136" i="9" s="1"/>
  <c r="T136" i="9"/>
  <c r="AC136" i="9" s="1"/>
  <c r="S136" i="9"/>
  <c r="R136" i="9"/>
  <c r="P136" i="9"/>
  <c r="O136" i="9"/>
  <c r="AH135" i="9"/>
  <c r="Z135" i="9"/>
  <c r="W135" i="9"/>
  <c r="X135" i="9" s="1"/>
  <c r="U135" i="9"/>
  <c r="V135" i="9" s="1"/>
  <c r="AF135" i="9" s="1"/>
  <c r="T135" i="9"/>
  <c r="S135" i="9"/>
  <c r="R135" i="9"/>
  <c r="P135" i="9"/>
  <c r="AE135" i="9" s="1"/>
  <c r="O135" i="9"/>
  <c r="AH134" i="9"/>
  <c r="U134" i="9"/>
  <c r="T134" i="9"/>
  <c r="AC134" i="9" s="1"/>
  <c r="S134" i="9"/>
  <c r="R134" i="9"/>
  <c r="P134" i="9"/>
  <c r="O134" i="9"/>
  <c r="AH133" i="9"/>
  <c r="Z133" i="9"/>
  <c r="W133" i="9"/>
  <c r="X133" i="9" s="1"/>
  <c r="U133" i="9"/>
  <c r="T133" i="9"/>
  <c r="S133" i="9"/>
  <c r="R133" i="9"/>
  <c r="P133" i="9"/>
  <c r="AE133" i="9" s="1"/>
  <c r="O133" i="9"/>
  <c r="AH132" i="9"/>
  <c r="U132" i="9"/>
  <c r="T132" i="9"/>
  <c r="AC132" i="9" s="1"/>
  <c r="S132" i="9"/>
  <c r="R132" i="9"/>
  <c r="P132" i="9"/>
  <c r="O132" i="9"/>
  <c r="AH131" i="9"/>
  <c r="W131" i="9"/>
  <c r="X131" i="9" s="1"/>
  <c r="U131" i="9"/>
  <c r="Z131" i="9" s="1"/>
  <c r="T131" i="9"/>
  <c r="S131" i="9"/>
  <c r="R131" i="9"/>
  <c r="P131" i="9"/>
  <c r="AE131" i="9" s="1"/>
  <c r="O131" i="9"/>
  <c r="AH130" i="9"/>
  <c r="U130" i="9"/>
  <c r="V130" i="9" s="1"/>
  <c r="AF130" i="9" s="1"/>
  <c r="T130" i="9"/>
  <c r="AC130" i="9" s="1"/>
  <c r="S130" i="9"/>
  <c r="R130" i="9"/>
  <c r="P130" i="9"/>
  <c r="O130" i="9"/>
  <c r="AH129" i="9"/>
  <c r="W129" i="9"/>
  <c r="X129" i="9" s="1"/>
  <c r="U129" i="9"/>
  <c r="Z129" i="9" s="1"/>
  <c r="T129" i="9"/>
  <c r="S129" i="9"/>
  <c r="R129" i="9"/>
  <c r="P129" i="9"/>
  <c r="O129" i="9"/>
  <c r="AH128" i="9"/>
  <c r="U128" i="9"/>
  <c r="T128" i="9"/>
  <c r="AC128" i="9" s="1"/>
  <c r="S128" i="9"/>
  <c r="R128" i="9"/>
  <c r="P128" i="9"/>
  <c r="O128" i="9"/>
  <c r="AH127" i="9"/>
  <c r="U127" i="9"/>
  <c r="T127" i="9"/>
  <c r="AD127" i="9" s="1"/>
  <c r="S127" i="9"/>
  <c r="R127" i="9"/>
  <c r="P127" i="9"/>
  <c r="O127" i="9"/>
  <c r="AH126" i="9"/>
  <c r="U126" i="9"/>
  <c r="V126" i="9" s="1"/>
  <c r="AF126" i="9" s="1"/>
  <c r="T126" i="9"/>
  <c r="AC126" i="9" s="1"/>
  <c r="S126" i="9"/>
  <c r="R126" i="9"/>
  <c r="P126" i="9"/>
  <c r="O126" i="9"/>
  <c r="AH125" i="9"/>
  <c r="V125" i="9"/>
  <c r="U125" i="9"/>
  <c r="T125" i="9"/>
  <c r="AC125" i="9" s="1"/>
  <c r="S125" i="9"/>
  <c r="R125" i="9"/>
  <c r="P125" i="9"/>
  <c r="AE125" i="9" s="1"/>
  <c r="O125" i="9"/>
  <c r="Y125" i="9" s="1"/>
  <c r="AH124" i="9"/>
  <c r="U124" i="9"/>
  <c r="T124" i="9"/>
  <c r="S124" i="9"/>
  <c r="R124" i="9"/>
  <c r="P124" i="9"/>
  <c r="O124" i="9"/>
  <c r="AH123" i="9"/>
  <c r="U123" i="9"/>
  <c r="T123" i="9"/>
  <c r="AD123" i="9" s="1"/>
  <c r="S123" i="9"/>
  <c r="R123" i="9"/>
  <c r="P123" i="9"/>
  <c r="O123" i="9"/>
  <c r="AH122" i="9"/>
  <c r="U122" i="9"/>
  <c r="T122" i="9"/>
  <c r="S122" i="9"/>
  <c r="R122" i="9"/>
  <c r="P122" i="9"/>
  <c r="O122" i="9"/>
  <c r="AH121" i="9"/>
  <c r="W121" i="9"/>
  <c r="X121" i="9" s="1"/>
  <c r="U121" i="9"/>
  <c r="T121" i="9"/>
  <c r="S121" i="9"/>
  <c r="R121" i="9"/>
  <c r="P121" i="9"/>
  <c r="AE121" i="9" s="1"/>
  <c r="O121" i="9"/>
  <c r="AH120" i="9"/>
  <c r="U120" i="9"/>
  <c r="T120" i="9"/>
  <c r="AC120" i="9" s="1"/>
  <c r="S120" i="9"/>
  <c r="R120" i="9"/>
  <c r="P120" i="9"/>
  <c r="O120" i="9"/>
  <c r="AH119" i="9"/>
  <c r="U119" i="9"/>
  <c r="T119" i="9"/>
  <c r="AD119" i="9" s="1"/>
  <c r="S119" i="9"/>
  <c r="R119" i="9"/>
  <c r="P119" i="9"/>
  <c r="O119" i="9"/>
  <c r="AH118" i="9"/>
  <c r="U118" i="9"/>
  <c r="T118" i="9"/>
  <c r="S118" i="9"/>
  <c r="R118" i="9"/>
  <c r="P118" i="9"/>
  <c r="O118" i="9"/>
  <c r="AH117" i="9"/>
  <c r="U117" i="9"/>
  <c r="V117" i="9" s="1"/>
  <c r="AF117" i="9" s="1"/>
  <c r="T117" i="9"/>
  <c r="AC117" i="9" s="1"/>
  <c r="S117" i="9"/>
  <c r="R117" i="9"/>
  <c r="P117" i="9"/>
  <c r="Z117" i="9" s="1"/>
  <c r="O117" i="9"/>
  <c r="Y117" i="9" s="1"/>
  <c r="AA117" i="9" s="1"/>
  <c r="AB117" i="9" s="1"/>
  <c r="AH116" i="9"/>
  <c r="U116" i="9"/>
  <c r="V116" i="9" s="1"/>
  <c r="AF116" i="9" s="1"/>
  <c r="T116" i="9"/>
  <c r="S116" i="9"/>
  <c r="R116" i="9"/>
  <c r="P116" i="9"/>
  <c r="O116" i="9"/>
  <c r="W416" i="5"/>
  <c r="X416" i="5" s="1"/>
  <c r="U416" i="5"/>
  <c r="T416" i="5"/>
  <c r="AE416" i="5" s="1"/>
  <c r="S416" i="5"/>
  <c r="R416" i="5"/>
  <c r="P416" i="5"/>
  <c r="O416" i="5"/>
  <c r="U415" i="5"/>
  <c r="V415" i="5" s="1"/>
  <c r="AF415" i="5" s="1"/>
  <c r="T415" i="5"/>
  <c r="AD415" i="5" s="1"/>
  <c r="S415" i="5"/>
  <c r="R415" i="5"/>
  <c r="P415" i="5"/>
  <c r="Z415" i="5" s="1"/>
  <c r="O415" i="5"/>
  <c r="Y415" i="5" s="1"/>
  <c r="AA415" i="5" s="1"/>
  <c r="AB415" i="5" s="1"/>
  <c r="W414" i="5"/>
  <c r="X414" i="5" s="1"/>
  <c r="U414" i="5"/>
  <c r="T414" i="5"/>
  <c r="AE414" i="5" s="1"/>
  <c r="S414" i="5"/>
  <c r="R414" i="5"/>
  <c r="P414" i="5"/>
  <c r="O414" i="5"/>
  <c r="AD413" i="5"/>
  <c r="Z413" i="5"/>
  <c r="U413" i="5"/>
  <c r="T413" i="5"/>
  <c r="AC413" i="5" s="1"/>
  <c r="S413" i="5"/>
  <c r="R413" i="5"/>
  <c r="P413" i="5"/>
  <c r="O413" i="5"/>
  <c r="AE413" i="5" s="1"/>
  <c r="AE412" i="5"/>
  <c r="AD412" i="5"/>
  <c r="AC412" i="5"/>
  <c r="U412" i="5"/>
  <c r="T412" i="5"/>
  <c r="S412" i="5"/>
  <c r="R412" i="5"/>
  <c r="P412" i="5"/>
  <c r="O412" i="5"/>
  <c r="AD411" i="5"/>
  <c r="AC411" i="5"/>
  <c r="Z411" i="5"/>
  <c r="Y411" i="5"/>
  <c r="AA411" i="5" s="1"/>
  <c r="AB411" i="5" s="1"/>
  <c r="W411" i="5"/>
  <c r="X411" i="5" s="1"/>
  <c r="V411" i="5"/>
  <c r="U411" i="5"/>
  <c r="T411" i="5"/>
  <c r="S411" i="5"/>
  <c r="R411" i="5"/>
  <c r="P411" i="5"/>
  <c r="O411" i="5"/>
  <c r="AE411" i="5" s="1"/>
  <c r="U410" i="5"/>
  <c r="V410" i="5" s="1"/>
  <c r="AF410" i="5" s="1"/>
  <c r="T410" i="5"/>
  <c r="AE410" i="5" s="1"/>
  <c r="S410" i="5"/>
  <c r="R410" i="5"/>
  <c r="P410" i="5"/>
  <c r="O410" i="5"/>
  <c r="Y410" i="5" s="1"/>
  <c r="U409" i="5"/>
  <c r="T409" i="5"/>
  <c r="S409" i="5"/>
  <c r="R409" i="5"/>
  <c r="P409" i="5"/>
  <c r="O409" i="5"/>
  <c r="AC408" i="5"/>
  <c r="Z408" i="5"/>
  <c r="Y408" i="5"/>
  <c r="AA408" i="5" s="1"/>
  <c r="AB408" i="5" s="1"/>
  <c r="U408" i="5"/>
  <c r="V408" i="5" s="1"/>
  <c r="AF408" i="5" s="1"/>
  <c r="T408" i="5"/>
  <c r="W408" i="5" s="1"/>
  <c r="X408" i="5" s="1"/>
  <c r="S408" i="5"/>
  <c r="R408" i="5"/>
  <c r="P408" i="5"/>
  <c r="O408" i="5"/>
  <c r="U407" i="5"/>
  <c r="T407" i="5"/>
  <c r="S407" i="5"/>
  <c r="R407" i="5"/>
  <c r="P407" i="5"/>
  <c r="O407" i="5"/>
  <c r="AD406" i="5"/>
  <c r="Z406" i="5"/>
  <c r="Y406" i="5"/>
  <c r="AA406" i="5" s="1"/>
  <c r="AB406" i="5" s="1"/>
  <c r="W406" i="5"/>
  <c r="X406" i="5" s="1"/>
  <c r="U406" i="5"/>
  <c r="T406" i="5"/>
  <c r="AC406" i="5" s="1"/>
  <c r="S406" i="5"/>
  <c r="R406" i="5"/>
  <c r="P406" i="5"/>
  <c r="O406" i="5"/>
  <c r="AE406" i="5" s="1"/>
  <c r="U405" i="5"/>
  <c r="T405" i="5"/>
  <c r="S405" i="5"/>
  <c r="R405" i="5"/>
  <c r="P405" i="5"/>
  <c r="O405" i="5"/>
  <c r="W404" i="5"/>
  <c r="X404" i="5" s="1"/>
  <c r="U404" i="5"/>
  <c r="T404" i="5"/>
  <c r="AE404" i="5" s="1"/>
  <c r="S404" i="5"/>
  <c r="R404" i="5"/>
  <c r="P404" i="5"/>
  <c r="O404" i="5"/>
  <c r="AD403" i="5"/>
  <c r="U403" i="5"/>
  <c r="V403" i="5" s="1"/>
  <c r="AF403" i="5" s="1"/>
  <c r="T403" i="5"/>
  <c r="AC403" i="5" s="1"/>
  <c r="S403" i="5"/>
  <c r="R403" i="5"/>
  <c r="P403" i="5"/>
  <c r="Z403" i="5" s="1"/>
  <c r="O403" i="5"/>
  <c r="Y403" i="5" s="1"/>
  <c r="AA403" i="5" s="1"/>
  <c r="AB403" i="5" s="1"/>
  <c r="U402" i="5"/>
  <c r="T402" i="5"/>
  <c r="AE402" i="5" s="1"/>
  <c r="S402" i="5"/>
  <c r="R402" i="5"/>
  <c r="P402" i="5"/>
  <c r="O402" i="5"/>
  <c r="Z401" i="5"/>
  <c r="U401" i="5"/>
  <c r="T401" i="5"/>
  <c r="AD401" i="5" s="1"/>
  <c r="S401" i="5"/>
  <c r="R401" i="5"/>
  <c r="P401" i="5"/>
  <c r="O401" i="5"/>
  <c r="AE401" i="5" s="1"/>
  <c r="AE400" i="5"/>
  <c r="U400" i="5"/>
  <c r="T400" i="5"/>
  <c r="AD400" i="5" s="1"/>
  <c r="S400" i="5"/>
  <c r="R400" i="5"/>
  <c r="P400" i="5"/>
  <c r="O400" i="5"/>
  <c r="AD399" i="5"/>
  <c r="AC399" i="5"/>
  <c r="Z399" i="5"/>
  <c r="Y399" i="5"/>
  <c r="AA399" i="5" s="1"/>
  <c r="AB399" i="5" s="1"/>
  <c r="W399" i="5"/>
  <c r="X399" i="5" s="1"/>
  <c r="V399" i="5"/>
  <c r="AF399" i="5" s="1"/>
  <c r="U399" i="5"/>
  <c r="T399" i="5"/>
  <c r="S399" i="5"/>
  <c r="R399" i="5"/>
  <c r="P399" i="5"/>
  <c r="O399" i="5"/>
  <c r="AE399" i="5" s="1"/>
  <c r="AE398" i="5"/>
  <c r="AD398" i="5"/>
  <c r="AC398" i="5"/>
  <c r="U398" i="5"/>
  <c r="V398" i="5" s="1"/>
  <c r="AF398" i="5" s="1"/>
  <c r="T398" i="5"/>
  <c r="S398" i="5"/>
  <c r="R398" i="5"/>
  <c r="P398" i="5"/>
  <c r="O398" i="5"/>
  <c r="Y398" i="5" s="1"/>
  <c r="W397" i="5"/>
  <c r="X397" i="5" s="1"/>
  <c r="U397" i="5"/>
  <c r="T397" i="5"/>
  <c r="S397" i="5"/>
  <c r="R397" i="5"/>
  <c r="P397" i="5"/>
  <c r="O397" i="5"/>
  <c r="Z396" i="5"/>
  <c r="Y396" i="5"/>
  <c r="AA396" i="5" s="1"/>
  <c r="AB396" i="5" s="1"/>
  <c r="U396" i="5"/>
  <c r="T396" i="5"/>
  <c r="W396" i="5" s="1"/>
  <c r="X396" i="5" s="1"/>
  <c r="S396" i="5"/>
  <c r="R396" i="5"/>
  <c r="P396" i="5"/>
  <c r="O396" i="5"/>
  <c r="U395" i="5"/>
  <c r="T395" i="5"/>
  <c r="S395" i="5"/>
  <c r="R395" i="5"/>
  <c r="P395" i="5"/>
  <c r="O395" i="5"/>
  <c r="Z394" i="5"/>
  <c r="Y394" i="5"/>
  <c r="AA394" i="5" s="1"/>
  <c r="AB394" i="5" s="1"/>
  <c r="W394" i="5"/>
  <c r="X394" i="5" s="1"/>
  <c r="U394" i="5"/>
  <c r="V394" i="5" s="1"/>
  <c r="AF394" i="5" s="1"/>
  <c r="T394" i="5"/>
  <c r="AD394" i="5" s="1"/>
  <c r="S394" i="5"/>
  <c r="R394" i="5"/>
  <c r="P394" i="5"/>
  <c r="O394" i="5"/>
  <c r="U393" i="5"/>
  <c r="T393" i="5"/>
  <c r="S393" i="5"/>
  <c r="R393" i="5"/>
  <c r="P393" i="5"/>
  <c r="O393" i="5"/>
  <c r="W392" i="5"/>
  <c r="X392" i="5" s="1"/>
  <c r="U392" i="5"/>
  <c r="T392" i="5"/>
  <c r="AE392" i="5" s="1"/>
  <c r="S392" i="5"/>
  <c r="R392" i="5"/>
  <c r="P392" i="5"/>
  <c r="O392" i="5"/>
  <c r="U391" i="5"/>
  <c r="T391" i="5"/>
  <c r="AD391" i="5" s="1"/>
  <c r="S391" i="5"/>
  <c r="R391" i="5"/>
  <c r="P391" i="5"/>
  <c r="Z391" i="5" s="1"/>
  <c r="O391" i="5"/>
  <c r="Y391" i="5" s="1"/>
  <c r="AA391" i="5" s="1"/>
  <c r="AB391" i="5" s="1"/>
  <c r="U390" i="5"/>
  <c r="T390" i="5"/>
  <c r="S390" i="5"/>
  <c r="R390" i="5"/>
  <c r="P390" i="5"/>
  <c r="O390" i="5"/>
  <c r="Z389" i="5"/>
  <c r="U389" i="5"/>
  <c r="T389" i="5"/>
  <c r="AD389" i="5" s="1"/>
  <c r="S389" i="5"/>
  <c r="R389" i="5"/>
  <c r="P389" i="5"/>
  <c r="O389" i="5"/>
  <c r="U388" i="5"/>
  <c r="T388" i="5"/>
  <c r="S388" i="5"/>
  <c r="R388" i="5"/>
  <c r="P388" i="5"/>
  <c r="O388" i="5"/>
  <c r="Y388" i="5" s="1"/>
  <c r="AC387" i="5"/>
  <c r="Z387" i="5"/>
  <c r="Y387" i="5"/>
  <c r="V387" i="5" s="1"/>
  <c r="AF387" i="5" s="1"/>
  <c r="W387" i="5"/>
  <c r="X387" i="5" s="1"/>
  <c r="U387" i="5"/>
  <c r="T387" i="5"/>
  <c r="AE387" i="5" s="1"/>
  <c r="S387" i="5"/>
  <c r="R387" i="5"/>
  <c r="P387" i="5"/>
  <c r="O387" i="5"/>
  <c r="U386" i="5"/>
  <c r="V386" i="5" s="1"/>
  <c r="AF386" i="5" s="1"/>
  <c r="T386" i="5"/>
  <c r="AE386" i="5" s="1"/>
  <c r="S386" i="5"/>
  <c r="R386" i="5"/>
  <c r="P386" i="5"/>
  <c r="O386" i="5"/>
  <c r="Y386" i="5" s="1"/>
  <c r="W385" i="5"/>
  <c r="X385" i="5" s="1"/>
  <c r="U385" i="5"/>
  <c r="T385" i="5"/>
  <c r="S385" i="5"/>
  <c r="R385" i="5"/>
  <c r="P385" i="5"/>
  <c r="O385" i="5"/>
  <c r="AC384" i="5"/>
  <c r="Z384" i="5"/>
  <c r="Y384" i="5"/>
  <c r="AA384" i="5" s="1"/>
  <c r="AB384" i="5" s="1"/>
  <c r="U384" i="5"/>
  <c r="T384" i="5"/>
  <c r="S384" i="5"/>
  <c r="R384" i="5"/>
  <c r="P384" i="5"/>
  <c r="O384" i="5"/>
  <c r="U383" i="5"/>
  <c r="T383" i="5"/>
  <c r="S383" i="5"/>
  <c r="R383" i="5"/>
  <c r="P383" i="5"/>
  <c r="O383" i="5"/>
  <c r="Z382" i="5"/>
  <c r="Y382" i="5"/>
  <c r="AA382" i="5" s="1"/>
  <c r="W382" i="5"/>
  <c r="X382" i="5" s="1"/>
  <c r="U382" i="5"/>
  <c r="T382" i="5"/>
  <c r="AD382" i="5" s="1"/>
  <c r="S382" i="5"/>
  <c r="R382" i="5"/>
  <c r="P382" i="5"/>
  <c r="O382" i="5"/>
  <c r="AE382" i="5" s="1"/>
  <c r="V381" i="5"/>
  <c r="U381" i="5"/>
  <c r="T381" i="5"/>
  <c r="AE381" i="5" s="1"/>
  <c r="S381" i="5"/>
  <c r="R381" i="5"/>
  <c r="P381" i="5"/>
  <c r="O381" i="5"/>
  <c r="Y381" i="5" s="1"/>
  <c r="W380" i="5"/>
  <c r="X380" i="5" s="1"/>
  <c r="U380" i="5"/>
  <c r="Z380" i="5" s="1"/>
  <c r="T380" i="5"/>
  <c r="S380" i="5"/>
  <c r="R380" i="5"/>
  <c r="P380" i="5"/>
  <c r="O380" i="5"/>
  <c r="AE380" i="5" s="1"/>
  <c r="Z379" i="5"/>
  <c r="AA379" i="5" s="1"/>
  <c r="AB379" i="5" s="1"/>
  <c r="U379" i="5"/>
  <c r="T379" i="5"/>
  <c r="W379" i="5" s="1"/>
  <c r="X379" i="5" s="1"/>
  <c r="S379" i="5"/>
  <c r="R379" i="5"/>
  <c r="P379" i="5"/>
  <c r="O379" i="5"/>
  <c r="Y379" i="5" s="1"/>
  <c r="U378" i="5"/>
  <c r="T378" i="5"/>
  <c r="S378" i="5"/>
  <c r="R378" i="5"/>
  <c r="P378" i="5"/>
  <c r="O378" i="5"/>
  <c r="AD377" i="5"/>
  <c r="AC377" i="5"/>
  <c r="Z377" i="5"/>
  <c r="Y377" i="5"/>
  <c r="AA377" i="5" s="1"/>
  <c r="AB377" i="5" s="1"/>
  <c r="V377" i="5"/>
  <c r="U377" i="5"/>
  <c r="T377" i="5"/>
  <c r="S377" i="5"/>
  <c r="R377" i="5"/>
  <c r="P377" i="5"/>
  <c r="O377" i="5"/>
  <c r="U376" i="5"/>
  <c r="T376" i="5"/>
  <c r="S376" i="5"/>
  <c r="R376" i="5"/>
  <c r="P376" i="5"/>
  <c r="O376" i="5"/>
  <c r="Y376" i="5" s="1"/>
  <c r="Z375" i="5"/>
  <c r="Y375" i="5"/>
  <c r="AA375" i="5" s="1"/>
  <c r="W375" i="5"/>
  <c r="X375" i="5" s="1"/>
  <c r="U375" i="5"/>
  <c r="T375" i="5"/>
  <c r="AE375" i="5" s="1"/>
  <c r="S375" i="5"/>
  <c r="R375" i="5"/>
  <c r="P375" i="5"/>
  <c r="O375" i="5"/>
  <c r="AD374" i="5"/>
  <c r="U374" i="5"/>
  <c r="T374" i="5"/>
  <c r="AC374" i="5" s="1"/>
  <c r="S374" i="5"/>
  <c r="R374" i="5"/>
  <c r="P374" i="5"/>
  <c r="O374" i="5"/>
  <c r="U373" i="5"/>
  <c r="T373" i="5"/>
  <c r="S373" i="5"/>
  <c r="R373" i="5"/>
  <c r="P373" i="5"/>
  <c r="O373" i="5"/>
  <c r="U372" i="5"/>
  <c r="V372" i="5" s="1"/>
  <c r="AF372" i="5" s="1"/>
  <c r="T372" i="5"/>
  <c r="AC372" i="5" s="1"/>
  <c r="S372" i="5"/>
  <c r="R372" i="5"/>
  <c r="P372" i="5"/>
  <c r="Z372" i="5" s="1"/>
  <c r="O372" i="5"/>
  <c r="Y372" i="5" s="1"/>
  <c r="U371" i="5"/>
  <c r="T371" i="5"/>
  <c r="AE371" i="5" s="1"/>
  <c r="S371" i="5"/>
  <c r="R371" i="5"/>
  <c r="P371" i="5"/>
  <c r="O371" i="5"/>
  <c r="Z370" i="5"/>
  <c r="Y370" i="5"/>
  <c r="AA370" i="5" s="1"/>
  <c r="AB370" i="5" s="1"/>
  <c r="W370" i="5"/>
  <c r="X370" i="5" s="1"/>
  <c r="U370" i="5"/>
  <c r="V370" i="5" s="1"/>
  <c r="AF370" i="5" s="1"/>
  <c r="T370" i="5"/>
  <c r="AE370" i="5" s="1"/>
  <c r="S370" i="5"/>
  <c r="R370" i="5"/>
  <c r="P370" i="5"/>
  <c r="O370" i="5"/>
  <c r="V369" i="5"/>
  <c r="U369" i="5"/>
  <c r="T369" i="5"/>
  <c r="AE369" i="5" s="1"/>
  <c r="S369" i="5"/>
  <c r="R369" i="5"/>
  <c r="P369" i="5"/>
  <c r="O369" i="5"/>
  <c r="Y369" i="5" s="1"/>
  <c r="Y368" i="5"/>
  <c r="AA368" i="5" s="1"/>
  <c r="W368" i="5"/>
  <c r="X368" i="5" s="1"/>
  <c r="V368" i="5"/>
  <c r="AF368" i="5" s="1"/>
  <c r="U368" i="5"/>
  <c r="Z368" i="5" s="1"/>
  <c r="T368" i="5"/>
  <c r="S368" i="5"/>
  <c r="R368" i="5"/>
  <c r="P368" i="5"/>
  <c r="O368" i="5"/>
  <c r="AE368" i="5" s="1"/>
  <c r="AD367" i="5"/>
  <c r="AA367" i="5"/>
  <c r="Z367" i="5"/>
  <c r="U367" i="5"/>
  <c r="T367" i="5"/>
  <c r="AC367" i="5" s="1"/>
  <c r="S367" i="5"/>
  <c r="R367" i="5"/>
  <c r="P367" i="5"/>
  <c r="O367" i="5"/>
  <c r="Y367" i="5" s="1"/>
  <c r="U366" i="5"/>
  <c r="T366" i="5"/>
  <c r="S366" i="5"/>
  <c r="R366" i="5"/>
  <c r="P366" i="5"/>
  <c r="O366" i="5"/>
  <c r="Z365" i="5"/>
  <c r="Y365" i="5"/>
  <c r="AA365" i="5" s="1"/>
  <c r="AB365" i="5" s="1"/>
  <c r="U365" i="5"/>
  <c r="T365" i="5"/>
  <c r="AD365" i="5" s="1"/>
  <c r="S365" i="5"/>
  <c r="R365" i="5"/>
  <c r="P365" i="5"/>
  <c r="O365" i="5"/>
  <c r="U364" i="5"/>
  <c r="T364" i="5"/>
  <c r="S364" i="5"/>
  <c r="R364" i="5"/>
  <c r="P364" i="5"/>
  <c r="O364" i="5"/>
  <c r="AC363" i="5"/>
  <c r="Z363" i="5"/>
  <c r="Y363" i="5"/>
  <c r="AA363" i="5" s="1"/>
  <c r="W363" i="5"/>
  <c r="X363" i="5" s="1"/>
  <c r="U363" i="5"/>
  <c r="T363" i="5"/>
  <c r="AE363" i="5" s="1"/>
  <c r="S363" i="5"/>
  <c r="R363" i="5"/>
  <c r="P363" i="5"/>
  <c r="O363" i="5"/>
  <c r="AA362" i="5"/>
  <c r="AB362" i="5" s="1"/>
  <c r="U362" i="5"/>
  <c r="T362" i="5"/>
  <c r="W362" i="5" s="1"/>
  <c r="X362" i="5" s="1"/>
  <c r="S362" i="5"/>
  <c r="R362" i="5"/>
  <c r="P362" i="5"/>
  <c r="Z362" i="5" s="1"/>
  <c r="O362" i="5"/>
  <c r="Y362" i="5" s="1"/>
  <c r="V362" i="5" s="1"/>
  <c r="U361" i="5"/>
  <c r="T361" i="5"/>
  <c r="S361" i="5"/>
  <c r="R361" i="5"/>
  <c r="P361" i="5"/>
  <c r="O361" i="5"/>
  <c r="U360" i="5"/>
  <c r="T360" i="5"/>
  <c r="AC360" i="5" s="1"/>
  <c r="S360" i="5"/>
  <c r="R360" i="5"/>
  <c r="P360" i="5"/>
  <c r="Z360" i="5" s="1"/>
  <c r="O360" i="5"/>
  <c r="Y360" i="5" s="1"/>
  <c r="AA360" i="5" s="1"/>
  <c r="AB360" i="5" s="1"/>
  <c r="U359" i="5"/>
  <c r="V359" i="5" s="1"/>
  <c r="AF359" i="5" s="1"/>
  <c r="T359" i="5"/>
  <c r="S359" i="5"/>
  <c r="R359" i="5"/>
  <c r="P359" i="5"/>
  <c r="O359" i="5"/>
  <c r="Y359" i="5" s="1"/>
  <c r="Z358" i="5"/>
  <c r="AA358" i="5" s="1"/>
  <c r="AB358" i="5" s="1"/>
  <c r="Y358" i="5"/>
  <c r="W358" i="5"/>
  <c r="X358" i="5" s="1"/>
  <c r="U358" i="5"/>
  <c r="V358" i="5" s="1"/>
  <c r="AF358" i="5" s="1"/>
  <c r="T358" i="5"/>
  <c r="AE358" i="5" s="1"/>
  <c r="S358" i="5"/>
  <c r="R358" i="5"/>
  <c r="P358" i="5"/>
  <c r="O358" i="5"/>
  <c r="U357" i="5"/>
  <c r="T357" i="5"/>
  <c r="AE357" i="5" s="1"/>
  <c r="S357" i="5"/>
  <c r="R357" i="5"/>
  <c r="P357" i="5"/>
  <c r="O357" i="5"/>
  <c r="Y357" i="5" s="1"/>
  <c r="V357" i="5" s="1"/>
  <c r="Y356" i="5"/>
  <c r="W356" i="5"/>
  <c r="X356" i="5" s="1"/>
  <c r="U356" i="5"/>
  <c r="T356" i="5"/>
  <c r="AD356" i="5" s="1"/>
  <c r="S356" i="5"/>
  <c r="R356" i="5"/>
  <c r="P356" i="5"/>
  <c r="O356" i="5"/>
  <c r="AD355" i="5"/>
  <c r="AC355" i="5"/>
  <c r="AA355" i="5"/>
  <c r="AB355" i="5" s="1"/>
  <c r="U355" i="5"/>
  <c r="V355" i="5" s="1"/>
  <c r="AF355" i="5" s="1"/>
  <c r="T355" i="5"/>
  <c r="S355" i="5"/>
  <c r="R355" i="5"/>
  <c r="P355" i="5"/>
  <c r="Z355" i="5" s="1"/>
  <c r="O355" i="5"/>
  <c r="Y355" i="5" s="1"/>
  <c r="AE354" i="5"/>
  <c r="W354" i="5"/>
  <c r="X354" i="5" s="1"/>
  <c r="U354" i="5"/>
  <c r="T354" i="5"/>
  <c r="S354" i="5"/>
  <c r="R354" i="5"/>
  <c r="P354" i="5"/>
  <c r="O354" i="5"/>
  <c r="AD353" i="5"/>
  <c r="AC353" i="5"/>
  <c r="Z353" i="5"/>
  <c r="Y353" i="5"/>
  <c r="AA353" i="5" s="1"/>
  <c r="AB353" i="5" s="1"/>
  <c r="V353" i="5"/>
  <c r="U353" i="5"/>
  <c r="T353" i="5"/>
  <c r="S353" i="5"/>
  <c r="R353" i="5"/>
  <c r="P353" i="5"/>
  <c r="O353" i="5"/>
  <c r="U352" i="5"/>
  <c r="T352" i="5"/>
  <c r="AE352" i="5" s="1"/>
  <c r="S352" i="5"/>
  <c r="R352" i="5"/>
  <c r="P352" i="5"/>
  <c r="O352" i="5"/>
  <c r="Z351" i="5"/>
  <c r="Y351" i="5"/>
  <c r="V351" i="5" s="1"/>
  <c r="AF351" i="5" s="1"/>
  <c r="W351" i="5"/>
  <c r="X351" i="5" s="1"/>
  <c r="U351" i="5"/>
  <c r="T351" i="5"/>
  <c r="AE351" i="5" s="1"/>
  <c r="S351" i="5"/>
  <c r="R351" i="5"/>
  <c r="P351" i="5"/>
  <c r="O351" i="5"/>
  <c r="AE350" i="5"/>
  <c r="AD350" i="5"/>
  <c r="AC350" i="5"/>
  <c r="AA350" i="5"/>
  <c r="AB350" i="5" s="1"/>
  <c r="V350" i="5"/>
  <c r="U350" i="5"/>
  <c r="T350" i="5"/>
  <c r="W350" i="5" s="1"/>
  <c r="X350" i="5" s="1"/>
  <c r="S350" i="5"/>
  <c r="R350" i="5"/>
  <c r="P350" i="5"/>
  <c r="Z350" i="5" s="1"/>
  <c r="O350" i="5"/>
  <c r="Y350" i="5" s="1"/>
  <c r="U349" i="5"/>
  <c r="T349" i="5"/>
  <c r="S349" i="5"/>
  <c r="R349" i="5"/>
  <c r="P349" i="5"/>
  <c r="O349" i="5"/>
  <c r="AC348" i="5"/>
  <c r="Y348" i="5"/>
  <c r="AA348" i="5" s="1"/>
  <c r="AB348" i="5" s="1"/>
  <c r="U348" i="5"/>
  <c r="T348" i="5"/>
  <c r="S348" i="5"/>
  <c r="R348" i="5"/>
  <c r="P348" i="5"/>
  <c r="Z348" i="5" s="1"/>
  <c r="O348" i="5"/>
  <c r="U347" i="5"/>
  <c r="T347" i="5"/>
  <c r="S347" i="5"/>
  <c r="R347" i="5"/>
  <c r="P347" i="5"/>
  <c r="O347" i="5"/>
  <c r="Y347" i="5" s="1"/>
  <c r="W346" i="5"/>
  <c r="X346" i="5" s="1"/>
  <c r="U346" i="5"/>
  <c r="T346" i="5"/>
  <c r="AE346" i="5" s="1"/>
  <c r="S346" i="5"/>
  <c r="R346" i="5"/>
  <c r="P346" i="5"/>
  <c r="O346" i="5"/>
  <c r="AE345" i="5"/>
  <c r="V345" i="5"/>
  <c r="U345" i="5"/>
  <c r="T345" i="5"/>
  <c r="S345" i="5"/>
  <c r="R345" i="5"/>
  <c r="P345" i="5"/>
  <c r="O345" i="5"/>
  <c r="Y345" i="5" s="1"/>
  <c r="U344" i="5"/>
  <c r="T344" i="5"/>
  <c r="S344" i="5"/>
  <c r="R344" i="5"/>
  <c r="P344" i="5"/>
  <c r="O344" i="5"/>
  <c r="AD343" i="5"/>
  <c r="AC343" i="5"/>
  <c r="U343" i="5"/>
  <c r="V343" i="5" s="1"/>
  <c r="AF343" i="5" s="1"/>
  <c r="T343" i="5"/>
  <c r="S343" i="5"/>
  <c r="R343" i="5"/>
  <c r="P343" i="5"/>
  <c r="Z343" i="5" s="1"/>
  <c r="O343" i="5"/>
  <c r="Y343" i="5" s="1"/>
  <c r="AA343" i="5" s="1"/>
  <c r="AB343" i="5" s="1"/>
  <c r="U342" i="5"/>
  <c r="T342" i="5"/>
  <c r="S342" i="5"/>
  <c r="R342" i="5"/>
  <c r="P342" i="5"/>
  <c r="O342" i="5"/>
  <c r="Z341" i="5"/>
  <c r="Y341" i="5"/>
  <c r="AA341" i="5" s="1"/>
  <c r="AB341" i="5" s="1"/>
  <c r="W341" i="5"/>
  <c r="X341" i="5" s="1"/>
  <c r="U341" i="5"/>
  <c r="T341" i="5"/>
  <c r="AD341" i="5" s="1"/>
  <c r="S341" i="5"/>
  <c r="R341" i="5"/>
  <c r="P341" i="5"/>
  <c r="O341" i="5"/>
  <c r="W340" i="5"/>
  <c r="X340" i="5" s="1"/>
  <c r="U340" i="5"/>
  <c r="T340" i="5"/>
  <c r="AD340" i="5" s="1"/>
  <c r="S340" i="5"/>
  <c r="R340" i="5"/>
  <c r="P340" i="5"/>
  <c r="O340" i="5"/>
  <c r="Y340" i="5" s="1"/>
  <c r="AC339" i="5"/>
  <c r="Z339" i="5"/>
  <c r="Y339" i="5"/>
  <c r="U339" i="5"/>
  <c r="T339" i="5"/>
  <c r="S339" i="5"/>
  <c r="R339" i="5"/>
  <c r="P339" i="5"/>
  <c r="O339" i="5"/>
  <c r="U338" i="5"/>
  <c r="V338" i="5" s="1"/>
  <c r="AF338" i="5" s="1"/>
  <c r="T338" i="5"/>
  <c r="AD338" i="5" s="1"/>
  <c r="S338" i="5"/>
  <c r="R338" i="5"/>
  <c r="P338" i="5"/>
  <c r="Z338" i="5" s="1"/>
  <c r="O338" i="5"/>
  <c r="Y338" i="5" s="1"/>
  <c r="AA338" i="5" s="1"/>
  <c r="AB338" i="5" s="1"/>
  <c r="U337" i="5"/>
  <c r="T337" i="5"/>
  <c r="AE337" i="5" s="1"/>
  <c r="S337" i="5"/>
  <c r="R337" i="5"/>
  <c r="P337" i="5"/>
  <c r="O337" i="5"/>
  <c r="U336" i="5"/>
  <c r="T336" i="5"/>
  <c r="AD336" i="5" s="1"/>
  <c r="S336" i="5"/>
  <c r="R336" i="5"/>
  <c r="P336" i="5"/>
  <c r="O336" i="5"/>
  <c r="U335" i="5"/>
  <c r="T335" i="5"/>
  <c r="S335" i="5"/>
  <c r="R335" i="5"/>
  <c r="P335" i="5"/>
  <c r="O335" i="5"/>
  <c r="AE335" i="5" s="1"/>
  <c r="AD334" i="5"/>
  <c r="Z334" i="5"/>
  <c r="Y334" i="5"/>
  <c r="AA334" i="5" s="1"/>
  <c r="U334" i="5"/>
  <c r="V334" i="5" s="1"/>
  <c r="AF334" i="5" s="1"/>
  <c r="T334" i="5"/>
  <c r="AC334" i="5" s="1"/>
  <c r="S334" i="5"/>
  <c r="R334" i="5"/>
  <c r="P334" i="5"/>
  <c r="O334" i="5"/>
  <c r="W334" i="5" s="1"/>
  <c r="X334" i="5" s="1"/>
  <c r="AD333" i="5"/>
  <c r="AC333" i="5"/>
  <c r="U333" i="5"/>
  <c r="V333" i="5" s="1"/>
  <c r="AF333" i="5" s="1"/>
  <c r="T333" i="5"/>
  <c r="Z333" i="5" s="1"/>
  <c r="S333" i="5"/>
  <c r="R333" i="5"/>
  <c r="P333" i="5"/>
  <c r="AE333" i="5" s="1"/>
  <c r="O333" i="5"/>
  <c r="Y333" i="5" s="1"/>
  <c r="AA333" i="5" s="1"/>
  <c r="AB333" i="5" s="1"/>
  <c r="U332" i="5"/>
  <c r="T332" i="5"/>
  <c r="S332" i="5"/>
  <c r="R332" i="5"/>
  <c r="P332" i="5"/>
  <c r="O332" i="5"/>
  <c r="U331" i="5"/>
  <c r="T331" i="5"/>
  <c r="S331" i="5"/>
  <c r="R331" i="5"/>
  <c r="P331" i="5"/>
  <c r="O331" i="5"/>
  <c r="AE331" i="5" s="1"/>
  <c r="Z330" i="5"/>
  <c r="Y330" i="5"/>
  <c r="U330" i="5"/>
  <c r="T330" i="5"/>
  <c r="W330" i="5" s="1"/>
  <c r="X330" i="5" s="1"/>
  <c r="S330" i="5"/>
  <c r="R330" i="5"/>
  <c r="P330" i="5"/>
  <c r="O330" i="5"/>
  <c r="U329" i="5"/>
  <c r="T329" i="5"/>
  <c r="AD329" i="5" s="1"/>
  <c r="S329" i="5"/>
  <c r="R329" i="5"/>
  <c r="P329" i="5"/>
  <c r="Z329" i="5" s="1"/>
  <c r="O329" i="5"/>
  <c r="U328" i="5"/>
  <c r="T328" i="5"/>
  <c r="S328" i="5"/>
  <c r="R328" i="5"/>
  <c r="P328" i="5"/>
  <c r="O328" i="5"/>
  <c r="Z327" i="5"/>
  <c r="Y327" i="5"/>
  <c r="AA327" i="5" s="1"/>
  <c r="W327" i="5"/>
  <c r="X327" i="5" s="1"/>
  <c r="V327" i="5"/>
  <c r="U327" i="5"/>
  <c r="T327" i="5"/>
  <c r="AC327" i="5" s="1"/>
  <c r="S327" i="5"/>
  <c r="R327" i="5"/>
  <c r="P327" i="5"/>
  <c r="O327" i="5"/>
  <c r="U326" i="5"/>
  <c r="V326" i="5" s="1"/>
  <c r="AF326" i="5" s="1"/>
  <c r="T326" i="5"/>
  <c r="AD326" i="5" s="1"/>
  <c r="S326" i="5"/>
  <c r="R326" i="5"/>
  <c r="P326" i="5"/>
  <c r="O326" i="5"/>
  <c r="Y326" i="5" s="1"/>
  <c r="AD325" i="5"/>
  <c r="U325" i="5"/>
  <c r="T325" i="5"/>
  <c r="AC325" i="5" s="1"/>
  <c r="S325" i="5"/>
  <c r="R325" i="5"/>
  <c r="P325" i="5"/>
  <c r="O325" i="5"/>
  <c r="U324" i="5"/>
  <c r="T324" i="5"/>
  <c r="S324" i="5"/>
  <c r="R324" i="5"/>
  <c r="P324" i="5"/>
  <c r="O324" i="5"/>
  <c r="Z323" i="5"/>
  <c r="Y323" i="5"/>
  <c r="AA323" i="5" s="1"/>
  <c r="U323" i="5"/>
  <c r="V323" i="5" s="1"/>
  <c r="AF323" i="5" s="1"/>
  <c r="T323" i="5"/>
  <c r="W323" i="5" s="1"/>
  <c r="X323" i="5" s="1"/>
  <c r="S323" i="5"/>
  <c r="R323" i="5"/>
  <c r="P323" i="5"/>
  <c r="O323" i="5"/>
  <c r="AE323" i="5" s="1"/>
  <c r="U322" i="5"/>
  <c r="T322" i="5"/>
  <c r="AC322" i="5" s="1"/>
  <c r="S322" i="5"/>
  <c r="R322" i="5"/>
  <c r="P322" i="5"/>
  <c r="O322" i="5"/>
  <c r="AD321" i="5"/>
  <c r="AC321" i="5"/>
  <c r="Z321" i="5"/>
  <c r="Y321" i="5"/>
  <c r="AA321" i="5" s="1"/>
  <c r="AB321" i="5" s="1"/>
  <c r="W321" i="5"/>
  <c r="X321" i="5" s="1"/>
  <c r="V321" i="5"/>
  <c r="U321" i="5"/>
  <c r="T321" i="5"/>
  <c r="S321" i="5"/>
  <c r="R321" i="5"/>
  <c r="P321" i="5"/>
  <c r="O321" i="5"/>
  <c r="AE321" i="5" s="1"/>
  <c r="U320" i="5"/>
  <c r="T320" i="5"/>
  <c r="Z320" i="5" s="1"/>
  <c r="S320" i="5"/>
  <c r="R320" i="5"/>
  <c r="P320" i="5"/>
  <c r="O320" i="5"/>
  <c r="W319" i="5"/>
  <c r="X319" i="5" s="1"/>
  <c r="U319" i="5"/>
  <c r="T319" i="5"/>
  <c r="AE319" i="5" s="1"/>
  <c r="S319" i="5"/>
  <c r="R319" i="5"/>
  <c r="P319" i="5"/>
  <c r="O319" i="5"/>
  <c r="AD318" i="5"/>
  <c r="AC318" i="5"/>
  <c r="Z318" i="5"/>
  <c r="U318" i="5"/>
  <c r="T318" i="5"/>
  <c r="S318" i="5"/>
  <c r="R318" i="5"/>
  <c r="P318" i="5"/>
  <c r="O318" i="5"/>
  <c r="Y318" i="5" s="1"/>
  <c r="AA318" i="5" s="1"/>
  <c r="AB318" i="5" s="1"/>
  <c r="U317" i="5"/>
  <c r="T317" i="5"/>
  <c r="AD317" i="5" s="1"/>
  <c r="S317" i="5"/>
  <c r="R317" i="5"/>
  <c r="P317" i="5"/>
  <c r="O317" i="5"/>
  <c r="Z316" i="5"/>
  <c r="Y316" i="5"/>
  <c r="AA316" i="5" s="1"/>
  <c r="AB316" i="5" s="1"/>
  <c r="U316" i="5"/>
  <c r="V316" i="5" s="1"/>
  <c r="AF316" i="5" s="1"/>
  <c r="T316" i="5"/>
  <c r="W316" i="5" s="1"/>
  <c r="X316" i="5" s="1"/>
  <c r="S316" i="5"/>
  <c r="R316" i="5"/>
  <c r="P316" i="5"/>
  <c r="O316" i="5"/>
  <c r="AE316" i="5" s="1"/>
  <c r="AC315" i="5"/>
  <c r="U315" i="5"/>
  <c r="T315" i="5"/>
  <c r="Z315" i="5" s="1"/>
  <c r="S315" i="5"/>
  <c r="R315" i="5"/>
  <c r="P315" i="5"/>
  <c r="AE315" i="5" s="1"/>
  <c r="O315" i="5"/>
  <c r="AD314" i="5"/>
  <c r="AC314" i="5"/>
  <c r="Z314" i="5"/>
  <c r="Y314" i="5"/>
  <c r="AA314" i="5" s="1"/>
  <c r="W314" i="5"/>
  <c r="X314" i="5" s="1"/>
  <c r="U314" i="5"/>
  <c r="T314" i="5"/>
  <c r="S314" i="5"/>
  <c r="R314" i="5"/>
  <c r="P314" i="5"/>
  <c r="O314" i="5"/>
  <c r="AE314" i="5" s="1"/>
  <c r="U313" i="5"/>
  <c r="T313" i="5"/>
  <c r="AD313" i="5" s="1"/>
  <c r="S313" i="5"/>
  <c r="R313" i="5"/>
  <c r="P313" i="5"/>
  <c r="O313" i="5"/>
  <c r="U312" i="5"/>
  <c r="T312" i="5"/>
  <c r="S312" i="5"/>
  <c r="R312" i="5"/>
  <c r="P312" i="5"/>
  <c r="O312" i="5"/>
  <c r="AD311" i="5"/>
  <c r="AC311" i="5"/>
  <c r="Z311" i="5"/>
  <c r="Y311" i="5"/>
  <c r="AA311" i="5" s="1"/>
  <c r="AB311" i="5" s="1"/>
  <c r="U311" i="5"/>
  <c r="V311" i="5" s="1"/>
  <c r="AF311" i="5" s="1"/>
  <c r="T311" i="5"/>
  <c r="S311" i="5"/>
  <c r="R311" i="5"/>
  <c r="P311" i="5"/>
  <c r="O311" i="5"/>
  <c r="AE311" i="5" s="1"/>
  <c r="U310" i="5"/>
  <c r="T310" i="5"/>
  <c r="AD310" i="5" s="1"/>
  <c r="S310" i="5"/>
  <c r="R310" i="5"/>
  <c r="P310" i="5"/>
  <c r="O310" i="5"/>
  <c r="Z309" i="5"/>
  <c r="Y309" i="5"/>
  <c r="AA309" i="5" s="1"/>
  <c r="AB309" i="5" s="1"/>
  <c r="W309" i="5"/>
  <c r="X309" i="5" s="1"/>
  <c r="U309" i="5"/>
  <c r="T309" i="5"/>
  <c r="AD309" i="5" s="1"/>
  <c r="S309" i="5"/>
  <c r="R309" i="5"/>
  <c r="P309" i="5"/>
  <c r="O309" i="5"/>
  <c r="AC308" i="5"/>
  <c r="U308" i="5"/>
  <c r="T308" i="5"/>
  <c r="S308" i="5"/>
  <c r="R308" i="5"/>
  <c r="P308" i="5"/>
  <c r="O308" i="5"/>
  <c r="W307" i="5"/>
  <c r="X307" i="5" s="1"/>
  <c r="U307" i="5"/>
  <c r="T307" i="5"/>
  <c r="AE307" i="5" s="1"/>
  <c r="S307" i="5"/>
  <c r="R307" i="5"/>
  <c r="P307" i="5"/>
  <c r="O307" i="5"/>
  <c r="U306" i="5"/>
  <c r="T306" i="5"/>
  <c r="W306" i="5" s="1"/>
  <c r="X306" i="5" s="1"/>
  <c r="S306" i="5"/>
  <c r="R306" i="5"/>
  <c r="P306" i="5"/>
  <c r="Z306" i="5" s="1"/>
  <c r="O306" i="5"/>
  <c r="Y306" i="5" s="1"/>
  <c r="AA306" i="5" s="1"/>
  <c r="AB306" i="5" s="1"/>
  <c r="U305" i="5"/>
  <c r="T305" i="5"/>
  <c r="S305" i="5"/>
  <c r="R305" i="5"/>
  <c r="P305" i="5"/>
  <c r="O305" i="5"/>
  <c r="Y304" i="5"/>
  <c r="U304" i="5"/>
  <c r="T304" i="5"/>
  <c r="AD304" i="5" s="1"/>
  <c r="S304" i="5"/>
  <c r="R304" i="5"/>
  <c r="P304" i="5"/>
  <c r="Z304" i="5" s="1"/>
  <c r="AA304" i="5" s="1"/>
  <c r="AB304" i="5" s="1"/>
  <c r="O304" i="5"/>
  <c r="U303" i="5"/>
  <c r="T303" i="5"/>
  <c r="S303" i="5"/>
  <c r="R303" i="5"/>
  <c r="P303" i="5"/>
  <c r="O303" i="5"/>
  <c r="AD302" i="5"/>
  <c r="AC302" i="5"/>
  <c r="Z302" i="5"/>
  <c r="Y302" i="5"/>
  <c r="AA302" i="5" s="1"/>
  <c r="AB302" i="5" s="1"/>
  <c r="W302" i="5"/>
  <c r="X302" i="5" s="1"/>
  <c r="V302" i="5"/>
  <c r="AF302" i="5" s="1"/>
  <c r="U302" i="5"/>
  <c r="T302" i="5"/>
  <c r="S302" i="5"/>
  <c r="R302" i="5"/>
  <c r="P302" i="5"/>
  <c r="O302" i="5"/>
  <c r="AE302" i="5" s="1"/>
  <c r="U301" i="5"/>
  <c r="T301" i="5"/>
  <c r="S301" i="5"/>
  <c r="R301" i="5"/>
  <c r="P301" i="5"/>
  <c r="O301" i="5"/>
  <c r="W300" i="5"/>
  <c r="X300" i="5" s="1"/>
  <c r="U300" i="5"/>
  <c r="T300" i="5"/>
  <c r="S300" i="5"/>
  <c r="R300" i="5"/>
  <c r="P300" i="5"/>
  <c r="O300" i="5"/>
  <c r="AD299" i="5"/>
  <c r="Z299" i="5"/>
  <c r="AA299" i="5" s="1"/>
  <c r="AB299" i="5" s="1"/>
  <c r="Y299" i="5"/>
  <c r="U299" i="5"/>
  <c r="V299" i="5" s="1"/>
  <c r="AF299" i="5" s="1"/>
  <c r="T299" i="5"/>
  <c r="AC299" i="5" s="1"/>
  <c r="S299" i="5"/>
  <c r="R299" i="5"/>
  <c r="P299" i="5"/>
  <c r="O299" i="5"/>
  <c r="AE299" i="5" s="1"/>
  <c r="AE298" i="5"/>
  <c r="AD298" i="5"/>
  <c r="Y298" i="5"/>
  <c r="W298" i="5"/>
  <c r="X298" i="5" s="1"/>
  <c r="V298" i="5"/>
  <c r="AF298" i="5" s="1"/>
  <c r="U298" i="5"/>
  <c r="T298" i="5"/>
  <c r="S298" i="5"/>
  <c r="R298" i="5"/>
  <c r="P298" i="5"/>
  <c r="O298" i="5"/>
  <c r="AD297" i="5"/>
  <c r="AC297" i="5"/>
  <c r="Z297" i="5"/>
  <c r="U297" i="5"/>
  <c r="T297" i="5"/>
  <c r="S297" i="5"/>
  <c r="R297" i="5"/>
  <c r="P297" i="5"/>
  <c r="O297" i="5"/>
  <c r="U296" i="5"/>
  <c r="T296" i="5"/>
  <c r="AE296" i="5" s="1"/>
  <c r="S296" i="5"/>
  <c r="R296" i="5"/>
  <c r="P296" i="5"/>
  <c r="O296" i="5"/>
  <c r="Y296" i="5" s="1"/>
  <c r="U295" i="5"/>
  <c r="AC295" i="5" s="1"/>
  <c r="T295" i="5"/>
  <c r="S295" i="5"/>
  <c r="R295" i="5"/>
  <c r="P295" i="5"/>
  <c r="O295" i="5"/>
  <c r="U294" i="5"/>
  <c r="T294" i="5"/>
  <c r="S294" i="5"/>
  <c r="R294" i="5"/>
  <c r="P294" i="5"/>
  <c r="O294" i="5"/>
  <c r="Y294" i="5" s="1"/>
  <c r="U293" i="5"/>
  <c r="T293" i="5"/>
  <c r="S293" i="5"/>
  <c r="R293" i="5"/>
  <c r="P293" i="5"/>
  <c r="O293" i="5"/>
  <c r="AD292" i="5"/>
  <c r="AC292" i="5"/>
  <c r="Z292" i="5"/>
  <c r="Y292" i="5"/>
  <c r="AA292" i="5" s="1"/>
  <c r="U292" i="5"/>
  <c r="V292" i="5" s="1"/>
  <c r="AF292" i="5" s="1"/>
  <c r="T292" i="5"/>
  <c r="W292" i="5" s="1"/>
  <c r="X292" i="5" s="1"/>
  <c r="S292" i="5"/>
  <c r="R292" i="5"/>
  <c r="P292" i="5"/>
  <c r="AE292" i="5" s="1"/>
  <c r="O292" i="5"/>
  <c r="W291" i="5"/>
  <c r="X291" i="5" s="1"/>
  <c r="U291" i="5"/>
  <c r="T291" i="5"/>
  <c r="S291" i="5"/>
  <c r="R291" i="5"/>
  <c r="P291" i="5"/>
  <c r="O291" i="5"/>
  <c r="Z290" i="5"/>
  <c r="Y290" i="5"/>
  <c r="AA290" i="5" s="1"/>
  <c r="AB290" i="5" s="1"/>
  <c r="W290" i="5"/>
  <c r="X290" i="5" s="1"/>
  <c r="V290" i="5"/>
  <c r="U290" i="5"/>
  <c r="T290" i="5"/>
  <c r="AD290" i="5" s="1"/>
  <c r="S290" i="5"/>
  <c r="R290" i="5"/>
  <c r="P290" i="5"/>
  <c r="O290" i="5"/>
  <c r="AE290" i="5" s="1"/>
  <c r="AC289" i="5"/>
  <c r="U289" i="5"/>
  <c r="T289" i="5"/>
  <c r="AD289" i="5" s="1"/>
  <c r="S289" i="5"/>
  <c r="R289" i="5"/>
  <c r="P289" i="5"/>
  <c r="O289" i="5"/>
  <c r="Y289" i="5" s="1"/>
  <c r="U288" i="5"/>
  <c r="V288" i="5" s="1"/>
  <c r="AF288" i="5" s="1"/>
  <c r="T288" i="5"/>
  <c r="S288" i="5"/>
  <c r="R288" i="5"/>
  <c r="P288" i="5"/>
  <c r="O288" i="5"/>
  <c r="Y288" i="5" s="1"/>
  <c r="U287" i="5"/>
  <c r="T287" i="5"/>
  <c r="S287" i="5"/>
  <c r="R287" i="5"/>
  <c r="P287" i="5"/>
  <c r="O287" i="5"/>
  <c r="U286" i="5"/>
  <c r="T286" i="5"/>
  <c r="S286" i="5"/>
  <c r="R286" i="5"/>
  <c r="P286" i="5"/>
  <c r="O286" i="5"/>
  <c r="Z285" i="5"/>
  <c r="Y285" i="5"/>
  <c r="AA285" i="5" s="1"/>
  <c r="AB285" i="5" s="1"/>
  <c r="W285" i="5"/>
  <c r="X285" i="5" s="1"/>
  <c r="V285" i="5"/>
  <c r="U285" i="5"/>
  <c r="T285" i="5"/>
  <c r="AD285" i="5" s="1"/>
  <c r="S285" i="5"/>
  <c r="R285" i="5"/>
  <c r="P285" i="5"/>
  <c r="O285" i="5"/>
  <c r="AD284" i="5"/>
  <c r="AC284" i="5"/>
  <c r="U284" i="5"/>
  <c r="T284" i="5"/>
  <c r="S284" i="5"/>
  <c r="R284" i="5"/>
  <c r="P284" i="5"/>
  <c r="AE284" i="5" s="1"/>
  <c r="O284" i="5"/>
  <c r="Y284" i="5" s="1"/>
  <c r="U283" i="5"/>
  <c r="T283" i="5"/>
  <c r="AC283" i="5" s="1"/>
  <c r="S283" i="5"/>
  <c r="R283" i="5"/>
  <c r="P283" i="5"/>
  <c r="O283" i="5"/>
  <c r="U282" i="5"/>
  <c r="T282" i="5"/>
  <c r="S282" i="5"/>
  <c r="R282" i="5"/>
  <c r="P282" i="5"/>
  <c r="O282" i="5"/>
  <c r="U281" i="5"/>
  <c r="T281" i="5"/>
  <c r="S281" i="5"/>
  <c r="R281" i="5"/>
  <c r="P281" i="5"/>
  <c r="O281" i="5"/>
  <c r="U280" i="5"/>
  <c r="V280" i="5" s="1"/>
  <c r="AF280" i="5" s="1"/>
  <c r="T280" i="5"/>
  <c r="S280" i="5"/>
  <c r="R280" i="5"/>
  <c r="P280" i="5"/>
  <c r="O280" i="5"/>
  <c r="Y279" i="5"/>
  <c r="V279" i="5" s="1"/>
  <c r="U279" i="5"/>
  <c r="T279" i="5"/>
  <c r="AE279" i="5" s="1"/>
  <c r="S279" i="5"/>
  <c r="R279" i="5"/>
  <c r="P279" i="5"/>
  <c r="O279" i="5"/>
  <c r="U278" i="5"/>
  <c r="T278" i="5"/>
  <c r="AD278" i="5" s="1"/>
  <c r="S278" i="5"/>
  <c r="R278" i="5"/>
  <c r="P278" i="5"/>
  <c r="O278" i="5"/>
  <c r="U277" i="5"/>
  <c r="T277" i="5"/>
  <c r="S277" i="5"/>
  <c r="R277" i="5"/>
  <c r="P277" i="5"/>
  <c r="O277" i="5"/>
  <c r="U276" i="5"/>
  <c r="V276" i="5" s="1"/>
  <c r="AF276" i="5" s="1"/>
  <c r="T276" i="5"/>
  <c r="W276" i="5" s="1"/>
  <c r="X276" i="5" s="1"/>
  <c r="S276" i="5"/>
  <c r="R276" i="5"/>
  <c r="P276" i="5"/>
  <c r="O276" i="5"/>
  <c r="U275" i="5"/>
  <c r="T275" i="5"/>
  <c r="S275" i="5"/>
  <c r="R275" i="5"/>
  <c r="P275" i="5"/>
  <c r="O275" i="5"/>
  <c r="Z274" i="5"/>
  <c r="U274" i="5"/>
  <c r="AD274" i="5" s="1"/>
  <c r="T274" i="5"/>
  <c r="AE274" i="5" s="1"/>
  <c r="S274" i="5"/>
  <c r="R274" i="5"/>
  <c r="P274" i="5"/>
  <c r="O274" i="5"/>
  <c r="AD273" i="5"/>
  <c r="AC273" i="5"/>
  <c r="V273" i="5"/>
  <c r="U273" i="5"/>
  <c r="T273" i="5"/>
  <c r="S273" i="5"/>
  <c r="R273" i="5"/>
  <c r="P273" i="5"/>
  <c r="O273" i="5"/>
  <c r="Y273" i="5" s="1"/>
  <c r="U272" i="5"/>
  <c r="T272" i="5"/>
  <c r="W272" i="5" s="1"/>
  <c r="X272" i="5" s="1"/>
  <c r="S272" i="5"/>
  <c r="R272" i="5"/>
  <c r="P272" i="5"/>
  <c r="O272" i="5"/>
  <c r="U271" i="5"/>
  <c r="T271" i="5"/>
  <c r="S271" i="5"/>
  <c r="R271" i="5"/>
  <c r="P271" i="5"/>
  <c r="O271" i="5"/>
  <c r="Y271" i="5" s="1"/>
  <c r="U270" i="5"/>
  <c r="T270" i="5"/>
  <c r="S270" i="5"/>
  <c r="R270" i="5"/>
  <c r="P270" i="5"/>
  <c r="O270" i="5"/>
  <c r="W269" i="5"/>
  <c r="X269" i="5" s="1"/>
  <c r="V269" i="5"/>
  <c r="U269" i="5"/>
  <c r="T269" i="5"/>
  <c r="Z269" i="5" s="1"/>
  <c r="S269" i="5"/>
  <c r="R269" i="5"/>
  <c r="P269" i="5"/>
  <c r="O269" i="5"/>
  <c r="U268" i="5"/>
  <c r="V268" i="5" s="1"/>
  <c r="AF268" i="5" s="1"/>
  <c r="T268" i="5"/>
  <c r="AD268" i="5" s="1"/>
  <c r="S268" i="5"/>
  <c r="R268" i="5"/>
  <c r="P268" i="5"/>
  <c r="O268" i="5"/>
  <c r="W267" i="5"/>
  <c r="X267" i="5" s="1"/>
  <c r="U267" i="5"/>
  <c r="Z267" i="5" s="1"/>
  <c r="T267" i="5"/>
  <c r="AE267" i="5" s="1"/>
  <c r="S267" i="5"/>
  <c r="R267" i="5"/>
  <c r="P267" i="5"/>
  <c r="O267" i="5"/>
  <c r="Z266" i="5"/>
  <c r="U266" i="5"/>
  <c r="T266" i="5"/>
  <c r="S266" i="5"/>
  <c r="R266" i="5"/>
  <c r="P266" i="5"/>
  <c r="O266" i="5"/>
  <c r="U265" i="5"/>
  <c r="T265" i="5"/>
  <c r="W265" i="5" s="1"/>
  <c r="X265" i="5" s="1"/>
  <c r="S265" i="5"/>
  <c r="R265" i="5"/>
  <c r="P265" i="5"/>
  <c r="O265" i="5"/>
  <c r="U264" i="5"/>
  <c r="T264" i="5"/>
  <c r="AD264" i="5" s="1"/>
  <c r="S264" i="5"/>
  <c r="R264" i="5"/>
  <c r="P264" i="5"/>
  <c r="O264" i="5"/>
  <c r="U263" i="5"/>
  <c r="T263" i="5"/>
  <c r="AC263" i="5" s="1"/>
  <c r="S263" i="5"/>
  <c r="R263" i="5"/>
  <c r="P263" i="5"/>
  <c r="O263" i="5"/>
  <c r="Z262" i="5"/>
  <c r="Y262" i="5"/>
  <c r="AA262" i="5" s="1"/>
  <c r="U262" i="5"/>
  <c r="V262" i="5" s="1"/>
  <c r="T262" i="5"/>
  <c r="AE262" i="5" s="1"/>
  <c r="S262" i="5"/>
  <c r="R262" i="5"/>
  <c r="P262" i="5"/>
  <c r="O262" i="5"/>
  <c r="U261" i="5"/>
  <c r="V261" i="5" s="1"/>
  <c r="AF261" i="5" s="1"/>
  <c r="T261" i="5"/>
  <c r="Z261" i="5" s="1"/>
  <c r="S261" i="5"/>
  <c r="R261" i="5"/>
  <c r="P261" i="5"/>
  <c r="O261" i="5"/>
  <c r="U260" i="5"/>
  <c r="T260" i="5"/>
  <c r="S260" i="5"/>
  <c r="R260" i="5"/>
  <c r="P260" i="5"/>
  <c r="O260" i="5"/>
  <c r="U259" i="5"/>
  <c r="T259" i="5"/>
  <c r="AE259" i="5" s="1"/>
  <c r="S259" i="5"/>
  <c r="R259" i="5"/>
  <c r="P259" i="5"/>
  <c r="O259" i="5"/>
  <c r="U258" i="5"/>
  <c r="T258" i="5"/>
  <c r="S258" i="5"/>
  <c r="R258" i="5"/>
  <c r="P258" i="5"/>
  <c r="O258" i="5"/>
  <c r="Y258" i="5" s="1"/>
  <c r="V258" i="5" s="1"/>
  <c r="AF258" i="5" s="1"/>
  <c r="Z257" i="5"/>
  <c r="Y257" i="5"/>
  <c r="W257" i="5"/>
  <c r="X257" i="5" s="1"/>
  <c r="U257" i="5"/>
  <c r="V257" i="5" s="1"/>
  <c r="AF257" i="5" s="1"/>
  <c r="T257" i="5"/>
  <c r="S257" i="5"/>
  <c r="R257" i="5"/>
  <c r="P257" i="5"/>
  <c r="O257" i="5"/>
  <c r="U256" i="5"/>
  <c r="V256" i="5" s="1"/>
  <c r="AF256" i="5" s="1"/>
  <c r="T256" i="5"/>
  <c r="AE256" i="5" s="1"/>
  <c r="S256" i="5"/>
  <c r="R256" i="5"/>
  <c r="P256" i="5"/>
  <c r="O256" i="5"/>
  <c r="Y256" i="5" s="1"/>
  <c r="U255" i="5"/>
  <c r="Z255" i="5" s="1"/>
  <c r="T255" i="5"/>
  <c r="AE255" i="5" s="1"/>
  <c r="S255" i="5"/>
  <c r="R255" i="5"/>
  <c r="P255" i="5"/>
  <c r="O255" i="5"/>
  <c r="U254" i="5"/>
  <c r="AC254" i="5" s="1"/>
  <c r="T254" i="5"/>
  <c r="S254" i="5"/>
  <c r="R254" i="5"/>
  <c r="P254" i="5"/>
  <c r="O254" i="5"/>
  <c r="W253" i="5"/>
  <c r="X253" i="5" s="1"/>
  <c r="U253" i="5"/>
  <c r="T253" i="5"/>
  <c r="S253" i="5"/>
  <c r="R253" i="5"/>
  <c r="P253" i="5"/>
  <c r="O253" i="5"/>
  <c r="U252" i="5"/>
  <c r="V252" i="5" s="1"/>
  <c r="AF252" i="5" s="1"/>
  <c r="T252" i="5"/>
  <c r="S252" i="5"/>
  <c r="R252" i="5"/>
  <c r="P252" i="5"/>
  <c r="O252" i="5"/>
  <c r="U251" i="5"/>
  <c r="T251" i="5"/>
  <c r="AC251" i="5" s="1"/>
  <c r="S251" i="5"/>
  <c r="R251" i="5"/>
  <c r="P251" i="5"/>
  <c r="O251" i="5"/>
  <c r="Y250" i="5"/>
  <c r="U250" i="5"/>
  <c r="T250" i="5"/>
  <c r="AE250" i="5" s="1"/>
  <c r="S250" i="5"/>
  <c r="R250" i="5"/>
  <c r="P250" i="5"/>
  <c r="O250" i="5"/>
  <c r="V249" i="5"/>
  <c r="U249" i="5"/>
  <c r="T249" i="5"/>
  <c r="W249" i="5" s="1"/>
  <c r="X249" i="5" s="1"/>
  <c r="S249" i="5"/>
  <c r="R249" i="5"/>
  <c r="P249" i="5"/>
  <c r="O249" i="5"/>
  <c r="U248" i="5"/>
  <c r="T248" i="5"/>
  <c r="S248" i="5"/>
  <c r="R248" i="5"/>
  <c r="P248" i="5"/>
  <c r="O248" i="5"/>
  <c r="U247" i="5"/>
  <c r="T247" i="5"/>
  <c r="AD247" i="5" s="1"/>
  <c r="S247" i="5"/>
  <c r="R247" i="5"/>
  <c r="P247" i="5"/>
  <c r="O247" i="5"/>
  <c r="U246" i="5"/>
  <c r="V246" i="5" s="1"/>
  <c r="T246" i="5"/>
  <c r="S246" i="5"/>
  <c r="R246" i="5"/>
  <c r="P246" i="5"/>
  <c r="O246" i="5"/>
  <c r="U245" i="5"/>
  <c r="V245" i="5" s="1"/>
  <c r="AF245" i="5" s="1"/>
  <c r="T245" i="5"/>
  <c r="Z245" i="5" s="1"/>
  <c r="S245" i="5"/>
  <c r="R245" i="5"/>
  <c r="P245" i="5"/>
  <c r="O245" i="5"/>
  <c r="U244" i="5"/>
  <c r="T244" i="5"/>
  <c r="AE244" i="5" s="1"/>
  <c r="S244" i="5"/>
  <c r="R244" i="5"/>
  <c r="P244" i="5"/>
  <c r="O244" i="5"/>
  <c r="Y244" i="5" s="1"/>
  <c r="Y243" i="5"/>
  <c r="W243" i="5"/>
  <c r="X243" i="5" s="1"/>
  <c r="V243" i="5"/>
  <c r="U243" i="5"/>
  <c r="T243" i="5"/>
  <c r="AE243" i="5" s="1"/>
  <c r="S243" i="5"/>
  <c r="R243" i="5"/>
  <c r="P243" i="5"/>
  <c r="O243" i="5"/>
  <c r="U242" i="5"/>
  <c r="T242" i="5"/>
  <c r="AD242" i="5" s="1"/>
  <c r="S242" i="5"/>
  <c r="R242" i="5"/>
  <c r="P242" i="5"/>
  <c r="O242" i="5"/>
  <c r="U241" i="5"/>
  <c r="T241" i="5"/>
  <c r="S241" i="5"/>
  <c r="R241" i="5"/>
  <c r="P241" i="5"/>
  <c r="O241" i="5"/>
  <c r="U240" i="5"/>
  <c r="Y240" i="5" s="1"/>
  <c r="T240" i="5"/>
  <c r="S240" i="5"/>
  <c r="R240" i="5"/>
  <c r="P240" i="5"/>
  <c r="O240" i="5"/>
  <c r="AD239" i="5"/>
  <c r="U239" i="5"/>
  <c r="T239" i="5"/>
  <c r="S239" i="5"/>
  <c r="R239" i="5"/>
  <c r="P239" i="5"/>
  <c r="O239" i="5"/>
  <c r="V238" i="5"/>
  <c r="U238" i="5"/>
  <c r="T238" i="5"/>
  <c r="AE238" i="5" s="1"/>
  <c r="S238" i="5"/>
  <c r="R238" i="5"/>
  <c r="P238" i="5"/>
  <c r="O238" i="5"/>
  <c r="AE237" i="5"/>
  <c r="AD237" i="5"/>
  <c r="U237" i="5"/>
  <c r="T237" i="5"/>
  <c r="W237" i="5" s="1"/>
  <c r="X237" i="5" s="1"/>
  <c r="S237" i="5"/>
  <c r="R237" i="5"/>
  <c r="P237" i="5"/>
  <c r="O237" i="5"/>
  <c r="U236" i="5"/>
  <c r="T236" i="5"/>
  <c r="S236" i="5"/>
  <c r="R236" i="5"/>
  <c r="P236" i="5"/>
  <c r="O236" i="5"/>
  <c r="U235" i="5"/>
  <c r="Z235" i="5" s="1"/>
  <c r="T235" i="5"/>
  <c r="AE235" i="5" s="1"/>
  <c r="S235" i="5"/>
  <c r="R235" i="5"/>
  <c r="P235" i="5"/>
  <c r="O235" i="5"/>
  <c r="W235" i="5" s="1"/>
  <c r="X235" i="5" s="1"/>
  <c r="U234" i="5"/>
  <c r="T234" i="5"/>
  <c r="S234" i="5"/>
  <c r="R234" i="5"/>
  <c r="P234" i="5"/>
  <c r="O234" i="5"/>
  <c r="U233" i="5"/>
  <c r="T233" i="5"/>
  <c r="S233" i="5"/>
  <c r="R233" i="5"/>
  <c r="P233" i="5"/>
  <c r="O233" i="5"/>
  <c r="AE233" i="5" s="1"/>
  <c r="U232" i="5"/>
  <c r="T232" i="5"/>
  <c r="S232" i="5"/>
  <c r="R232" i="5"/>
  <c r="P232" i="5"/>
  <c r="O232" i="5"/>
  <c r="U231" i="5"/>
  <c r="V231" i="5" s="1"/>
  <c r="T231" i="5"/>
  <c r="AE231" i="5" s="1"/>
  <c r="S231" i="5"/>
  <c r="R231" i="5"/>
  <c r="P231" i="5"/>
  <c r="O231" i="5"/>
  <c r="U230" i="5"/>
  <c r="T230" i="5"/>
  <c r="AD230" i="5" s="1"/>
  <c r="S230" i="5"/>
  <c r="R230" i="5"/>
  <c r="P230" i="5"/>
  <c r="O230" i="5"/>
  <c r="U229" i="5"/>
  <c r="AD229" i="5" s="1"/>
  <c r="T229" i="5"/>
  <c r="S229" i="5"/>
  <c r="R229" i="5"/>
  <c r="P229" i="5"/>
  <c r="O229" i="5"/>
  <c r="U228" i="5"/>
  <c r="T228" i="5"/>
  <c r="S228" i="5"/>
  <c r="R228" i="5"/>
  <c r="P228" i="5"/>
  <c r="O228" i="5"/>
  <c r="U227" i="5"/>
  <c r="T227" i="5"/>
  <c r="S227" i="5"/>
  <c r="R227" i="5"/>
  <c r="P227" i="5"/>
  <c r="O227" i="5"/>
  <c r="U226" i="5"/>
  <c r="Y226" i="5" s="1"/>
  <c r="T226" i="5"/>
  <c r="S226" i="5"/>
  <c r="R226" i="5"/>
  <c r="P226" i="5"/>
  <c r="O226" i="5"/>
  <c r="U225" i="5"/>
  <c r="T225" i="5"/>
  <c r="W225" i="5" s="1"/>
  <c r="X225" i="5" s="1"/>
  <c r="S225" i="5"/>
  <c r="R225" i="5"/>
  <c r="P225" i="5"/>
  <c r="O225" i="5"/>
  <c r="W224" i="5"/>
  <c r="X224" i="5" s="1"/>
  <c r="U224" i="5"/>
  <c r="T224" i="5"/>
  <c r="AE224" i="5" s="1"/>
  <c r="S224" i="5"/>
  <c r="R224" i="5"/>
  <c r="P224" i="5"/>
  <c r="O224" i="5"/>
  <c r="U223" i="5"/>
  <c r="T223" i="5"/>
  <c r="AD223" i="5" s="1"/>
  <c r="S223" i="5"/>
  <c r="R223" i="5"/>
  <c r="P223" i="5"/>
  <c r="O223" i="5"/>
  <c r="U222" i="5"/>
  <c r="V222" i="5" s="1"/>
  <c r="T222" i="5"/>
  <c r="Z222" i="5" s="1"/>
  <c r="S222" i="5"/>
  <c r="R222" i="5"/>
  <c r="P222" i="5"/>
  <c r="O222" i="5"/>
  <c r="Z221" i="5"/>
  <c r="Y221" i="5"/>
  <c r="AA221" i="5" s="1"/>
  <c r="U221" i="5"/>
  <c r="T221" i="5"/>
  <c r="S221" i="5"/>
  <c r="R221" i="5"/>
  <c r="P221" i="5"/>
  <c r="O221" i="5"/>
  <c r="U220" i="5"/>
  <c r="T220" i="5"/>
  <c r="AD220" i="5" s="1"/>
  <c r="S220" i="5"/>
  <c r="R220" i="5"/>
  <c r="P220" i="5"/>
  <c r="O220" i="5"/>
  <c r="U219" i="5"/>
  <c r="V219" i="5" s="1"/>
  <c r="AF219" i="5" s="1"/>
  <c r="T219" i="5"/>
  <c r="S219" i="5"/>
  <c r="R219" i="5"/>
  <c r="P219" i="5"/>
  <c r="O219" i="5"/>
  <c r="U218" i="5"/>
  <c r="T218" i="5"/>
  <c r="W218" i="5" s="1"/>
  <c r="X218" i="5" s="1"/>
  <c r="S218" i="5"/>
  <c r="R218" i="5"/>
  <c r="P218" i="5"/>
  <c r="O218" i="5"/>
  <c r="U217" i="5"/>
  <c r="V217" i="5" s="1"/>
  <c r="AF217" i="5" s="1"/>
  <c r="T217" i="5"/>
  <c r="Y217" i="5" s="1"/>
  <c r="S217" i="5"/>
  <c r="R217" i="5"/>
  <c r="P217" i="5"/>
  <c r="O217" i="5"/>
  <c r="U216" i="5"/>
  <c r="V216" i="5" s="1"/>
  <c r="AF216" i="5" s="1"/>
  <c r="T216" i="5"/>
  <c r="AD216" i="5" s="1"/>
  <c r="S216" i="5"/>
  <c r="R216" i="5"/>
  <c r="P216" i="5"/>
  <c r="O216" i="5"/>
  <c r="U215" i="5"/>
  <c r="AD215" i="5" s="1"/>
  <c r="T215" i="5"/>
  <c r="S215" i="5"/>
  <c r="R215" i="5"/>
  <c r="P215" i="5"/>
  <c r="O215" i="5"/>
  <c r="U214" i="5"/>
  <c r="T214" i="5"/>
  <c r="S214" i="5"/>
  <c r="R214" i="5"/>
  <c r="P214" i="5"/>
  <c r="O214" i="5"/>
  <c r="U213" i="5"/>
  <c r="T213" i="5"/>
  <c r="AE213" i="5" s="1"/>
  <c r="S213" i="5"/>
  <c r="R213" i="5"/>
  <c r="P213" i="5"/>
  <c r="O213" i="5"/>
  <c r="Z212" i="5"/>
  <c r="U212" i="5"/>
  <c r="T212" i="5"/>
  <c r="AC212" i="5" s="1"/>
  <c r="S212" i="5"/>
  <c r="R212" i="5"/>
  <c r="P212" i="5"/>
  <c r="O212" i="5"/>
  <c r="Y212" i="5" s="1"/>
  <c r="U211" i="5"/>
  <c r="T211" i="5"/>
  <c r="Z211" i="5" s="1"/>
  <c r="S211" i="5"/>
  <c r="R211" i="5"/>
  <c r="P211" i="5"/>
  <c r="O211" i="5"/>
  <c r="U210" i="5"/>
  <c r="V210" i="5" s="1"/>
  <c r="T210" i="5"/>
  <c r="AE210" i="5" s="1"/>
  <c r="S210" i="5"/>
  <c r="R210" i="5"/>
  <c r="P210" i="5"/>
  <c r="O210" i="5"/>
  <c r="U209" i="5"/>
  <c r="T209" i="5"/>
  <c r="AD209" i="5" s="1"/>
  <c r="S209" i="5"/>
  <c r="R209" i="5"/>
  <c r="P209" i="5"/>
  <c r="O209" i="5"/>
  <c r="U208" i="5"/>
  <c r="T208" i="5"/>
  <c r="Z208" i="5" s="1"/>
  <c r="S208" i="5"/>
  <c r="R208" i="5"/>
  <c r="P208" i="5"/>
  <c r="O208" i="5"/>
  <c r="U207" i="5"/>
  <c r="V207" i="5" s="1"/>
  <c r="T207" i="5"/>
  <c r="S207" i="5"/>
  <c r="R207" i="5"/>
  <c r="P207" i="5"/>
  <c r="O207" i="5"/>
  <c r="Z206" i="5"/>
  <c r="U206" i="5"/>
  <c r="V206" i="5" s="1"/>
  <c r="AF206" i="5" s="1"/>
  <c r="T206" i="5"/>
  <c r="AE206" i="5" s="1"/>
  <c r="S206" i="5"/>
  <c r="R206" i="5"/>
  <c r="P206" i="5"/>
  <c r="O206" i="5"/>
  <c r="U205" i="5"/>
  <c r="T205" i="5"/>
  <c r="Z205" i="5" s="1"/>
  <c r="S205" i="5"/>
  <c r="R205" i="5"/>
  <c r="P205" i="5"/>
  <c r="O205" i="5"/>
  <c r="AC204" i="5"/>
  <c r="Y204" i="5"/>
  <c r="W204" i="5"/>
  <c r="X204" i="5" s="1"/>
  <c r="V204" i="5"/>
  <c r="AF204" i="5" s="1"/>
  <c r="U204" i="5"/>
  <c r="T204" i="5"/>
  <c r="AE204" i="5" s="1"/>
  <c r="S204" i="5"/>
  <c r="R204" i="5"/>
  <c r="P204" i="5"/>
  <c r="Z204" i="5" s="1"/>
  <c r="O204" i="5"/>
  <c r="U203" i="5"/>
  <c r="V203" i="5" s="1"/>
  <c r="AF203" i="5" s="1"/>
  <c r="T203" i="5"/>
  <c r="AD203" i="5" s="1"/>
  <c r="S203" i="5"/>
  <c r="R203" i="5"/>
  <c r="P203" i="5"/>
  <c r="O203" i="5"/>
  <c r="U202" i="5"/>
  <c r="T202" i="5"/>
  <c r="AC202" i="5" s="1"/>
  <c r="S202" i="5"/>
  <c r="R202" i="5"/>
  <c r="P202" i="5"/>
  <c r="O202" i="5"/>
  <c r="AF201" i="5"/>
  <c r="AC201" i="5"/>
  <c r="V201" i="5"/>
  <c r="U201" i="5"/>
  <c r="T201" i="5"/>
  <c r="AD201" i="5" s="1"/>
  <c r="S201" i="5"/>
  <c r="R201" i="5"/>
  <c r="P201" i="5"/>
  <c r="O201" i="5"/>
  <c r="O116" i="7"/>
  <c r="P116" i="7"/>
  <c r="O117" i="7"/>
  <c r="P117" i="7"/>
  <c r="O118" i="7"/>
  <c r="P118" i="7"/>
  <c r="O119" i="7"/>
  <c r="P119" i="7"/>
  <c r="O120" i="7"/>
  <c r="P120" i="7"/>
  <c r="O121" i="7"/>
  <c r="P121" i="7"/>
  <c r="O122" i="7"/>
  <c r="P122" i="7"/>
  <c r="O123" i="7"/>
  <c r="P123" i="7"/>
  <c r="O124" i="7"/>
  <c r="P124" i="7"/>
  <c r="O125" i="7"/>
  <c r="P125" i="7"/>
  <c r="O126" i="7"/>
  <c r="P126" i="7"/>
  <c r="O127" i="7"/>
  <c r="P127" i="7"/>
  <c r="O128" i="7"/>
  <c r="P128" i="7"/>
  <c r="O129" i="7"/>
  <c r="P129" i="7"/>
  <c r="O130" i="7"/>
  <c r="P130" i="7"/>
  <c r="O131" i="7"/>
  <c r="P131" i="7"/>
  <c r="O132" i="7"/>
  <c r="P132" i="7"/>
  <c r="O133" i="7"/>
  <c r="P133" i="7"/>
  <c r="O134" i="7"/>
  <c r="P134" i="7"/>
  <c r="O135" i="7"/>
  <c r="P135" i="7"/>
  <c r="O136" i="7"/>
  <c r="P136" i="7"/>
  <c r="O137" i="7"/>
  <c r="P137" i="7"/>
  <c r="O138" i="7"/>
  <c r="P138" i="7"/>
  <c r="O139" i="7"/>
  <c r="P139" i="7"/>
  <c r="O140" i="7"/>
  <c r="P140" i="7"/>
  <c r="O141" i="7"/>
  <c r="P141" i="7"/>
  <c r="O142" i="7"/>
  <c r="P142" i="7"/>
  <c r="O143" i="7"/>
  <c r="P143" i="7"/>
  <c r="O144" i="7"/>
  <c r="P144" i="7"/>
  <c r="O145" i="7"/>
  <c r="P145" i="7"/>
  <c r="O146" i="7"/>
  <c r="P146" i="7"/>
  <c r="O147" i="7"/>
  <c r="P147" i="7"/>
  <c r="O148" i="7"/>
  <c r="P148" i="7"/>
  <c r="O149" i="7"/>
  <c r="P149" i="7"/>
  <c r="O150" i="7"/>
  <c r="P150" i="7"/>
  <c r="O151" i="7"/>
  <c r="P151" i="7"/>
  <c r="O152" i="7"/>
  <c r="P152" i="7"/>
  <c r="O153" i="7"/>
  <c r="P153" i="7"/>
  <c r="O154" i="7"/>
  <c r="P154" i="7"/>
  <c r="O155" i="7"/>
  <c r="P155" i="7"/>
  <c r="O156" i="7"/>
  <c r="P156" i="7"/>
  <c r="O157" i="7"/>
  <c r="P157" i="7"/>
  <c r="O158" i="7"/>
  <c r="P158" i="7"/>
  <c r="O159" i="7"/>
  <c r="P159" i="7"/>
  <c r="O160" i="7"/>
  <c r="P160" i="7"/>
  <c r="O161" i="7"/>
  <c r="P161" i="7"/>
  <c r="O162" i="7"/>
  <c r="P162" i="7"/>
  <c r="O163" i="7"/>
  <c r="P163" i="7"/>
  <c r="R116" i="7"/>
  <c r="S116" i="7"/>
  <c r="T116" i="7"/>
  <c r="AD116" i="7" s="1"/>
  <c r="U116" i="7"/>
  <c r="V116" i="7" s="1"/>
  <c r="AF116" i="7" s="1"/>
  <c r="W116" i="7"/>
  <c r="X116" i="7" s="1"/>
  <c r="Y116" i="7"/>
  <c r="AA116" i="7" s="1"/>
  <c r="AB116" i="7" s="1"/>
  <c r="Z116" i="7"/>
  <c r="AC116" i="7"/>
  <c r="R117" i="7"/>
  <c r="S117" i="7"/>
  <c r="T117" i="7"/>
  <c r="AD117" i="7" s="1"/>
  <c r="U117" i="7"/>
  <c r="V117" i="7" s="1"/>
  <c r="AF117" i="7" s="1"/>
  <c r="W117" i="7"/>
  <c r="X117" i="7" s="1"/>
  <c r="Y117" i="7"/>
  <c r="AC117" i="7"/>
  <c r="R118" i="7"/>
  <c r="S118" i="7"/>
  <c r="T118" i="7"/>
  <c r="AC118" i="7" s="1"/>
  <c r="U118" i="7"/>
  <c r="V118" i="7" s="1"/>
  <c r="AF118" i="7" s="1"/>
  <c r="W118" i="7"/>
  <c r="X118" i="7" s="1"/>
  <c r="R119" i="7"/>
  <c r="S119" i="7"/>
  <c r="T119" i="7"/>
  <c r="AC119" i="7" s="1"/>
  <c r="U119" i="7"/>
  <c r="V119" i="7"/>
  <c r="W119" i="7"/>
  <c r="X119" i="7" s="1"/>
  <c r="Z119" i="7"/>
  <c r="AE119" i="7"/>
  <c r="AF119" i="7"/>
  <c r="R120" i="7"/>
  <c r="S120" i="7"/>
  <c r="T120" i="7"/>
  <c r="AD120" i="7" s="1"/>
  <c r="U120" i="7"/>
  <c r="V120" i="7"/>
  <c r="W120" i="7"/>
  <c r="X120" i="7" s="1"/>
  <c r="Z120" i="7"/>
  <c r="AF120" i="7"/>
  <c r="R121" i="7"/>
  <c r="S121" i="7"/>
  <c r="T121" i="7"/>
  <c r="AD121" i="7" s="1"/>
  <c r="U121" i="7"/>
  <c r="V121" i="7"/>
  <c r="W121" i="7"/>
  <c r="X121" i="7" s="1"/>
  <c r="Z121" i="7"/>
  <c r="AF121" i="7"/>
  <c r="R122" i="7"/>
  <c r="S122" i="7"/>
  <c r="T122" i="7"/>
  <c r="AC122" i="7" s="1"/>
  <c r="U122" i="7"/>
  <c r="V122" i="7"/>
  <c r="AF122" i="7" s="1"/>
  <c r="W122" i="7"/>
  <c r="X122" i="7" s="1"/>
  <c r="Z122" i="7"/>
  <c r="R123" i="7"/>
  <c r="S123" i="7"/>
  <c r="T123" i="7"/>
  <c r="U123" i="7"/>
  <c r="V123" i="7" s="1"/>
  <c r="AF123" i="7" s="1"/>
  <c r="R124" i="7"/>
  <c r="S124" i="7"/>
  <c r="T124" i="7"/>
  <c r="U124" i="7"/>
  <c r="V124" i="7" s="1"/>
  <c r="AF124" i="7" s="1"/>
  <c r="R125" i="7"/>
  <c r="S125" i="7"/>
  <c r="T125" i="7"/>
  <c r="U125" i="7"/>
  <c r="V125" i="7" s="1"/>
  <c r="AF125" i="7" s="1"/>
  <c r="R126" i="7"/>
  <c r="S126" i="7"/>
  <c r="T126" i="7"/>
  <c r="U126" i="7"/>
  <c r="V126" i="7" s="1"/>
  <c r="AF126" i="7" s="1"/>
  <c r="R127" i="7"/>
  <c r="S127" i="7"/>
  <c r="T127" i="7"/>
  <c r="U127" i="7"/>
  <c r="Y127" i="7" s="1"/>
  <c r="V127" i="7"/>
  <c r="AF127" i="7" s="1"/>
  <c r="W127" i="7"/>
  <c r="X127" i="7" s="1"/>
  <c r="R128" i="7"/>
  <c r="S128" i="7"/>
  <c r="T128" i="7"/>
  <c r="U128" i="7"/>
  <c r="V128" i="7"/>
  <c r="AF128" i="7" s="1"/>
  <c r="W128" i="7"/>
  <c r="X128" i="7" s="1"/>
  <c r="Y128" i="7"/>
  <c r="AA128" i="7" s="1"/>
  <c r="AB128" i="7" s="1"/>
  <c r="Z128" i="7"/>
  <c r="AC128" i="7"/>
  <c r="R129" i="7"/>
  <c r="S129" i="7"/>
  <c r="T129" i="7"/>
  <c r="AD129" i="7" s="1"/>
  <c r="U129" i="7"/>
  <c r="V129" i="7"/>
  <c r="AF129" i="7" s="1"/>
  <c r="W129" i="7"/>
  <c r="X129" i="7" s="1"/>
  <c r="Y129" i="7"/>
  <c r="AA129" i="7" s="1"/>
  <c r="AB129" i="7" s="1"/>
  <c r="Z129" i="7"/>
  <c r="AC129" i="7"/>
  <c r="R130" i="7"/>
  <c r="S130" i="7"/>
  <c r="T130" i="7"/>
  <c r="W130" i="7" s="1"/>
  <c r="X130" i="7" s="1"/>
  <c r="U130" i="7"/>
  <c r="V130" i="7" s="1"/>
  <c r="AF130" i="7" s="1"/>
  <c r="Z130" i="7"/>
  <c r="R131" i="7"/>
  <c r="S131" i="7"/>
  <c r="T131" i="7"/>
  <c r="AC131" i="7" s="1"/>
  <c r="U131" i="7"/>
  <c r="V131" i="7"/>
  <c r="AF131" i="7" s="1"/>
  <c r="W131" i="7"/>
  <c r="X131" i="7" s="1"/>
  <c r="AE131" i="7"/>
  <c r="R132" i="7"/>
  <c r="S132" i="7"/>
  <c r="T132" i="7"/>
  <c r="Z132" i="7" s="1"/>
  <c r="U132" i="7"/>
  <c r="V132" i="7" s="1"/>
  <c r="AF132" i="7" s="1"/>
  <c r="W132" i="7"/>
  <c r="X132" i="7" s="1"/>
  <c r="Y132" i="7"/>
  <c r="AC132" i="7"/>
  <c r="R133" i="7"/>
  <c r="S133" i="7"/>
  <c r="T133" i="7"/>
  <c r="W133" i="7" s="1"/>
  <c r="X133" i="7" s="1"/>
  <c r="U133" i="7"/>
  <c r="V133" i="7" s="1"/>
  <c r="AF133" i="7" s="1"/>
  <c r="Y133" i="7"/>
  <c r="AA133" i="7" s="1"/>
  <c r="AB133" i="7" s="1"/>
  <c r="Z133" i="7"/>
  <c r="AC133" i="7"/>
  <c r="R134" i="7"/>
  <c r="S134" i="7"/>
  <c r="T134" i="7"/>
  <c r="AC134" i="7" s="1"/>
  <c r="U134" i="7"/>
  <c r="V134" i="7"/>
  <c r="AF134" i="7" s="1"/>
  <c r="W134" i="7"/>
  <c r="X134" i="7" s="1"/>
  <c r="Z134" i="7"/>
  <c r="R135" i="7"/>
  <c r="S135" i="7"/>
  <c r="T135" i="7"/>
  <c r="U135" i="7"/>
  <c r="V135" i="7" s="1"/>
  <c r="AF135" i="7" s="1"/>
  <c r="R136" i="7"/>
  <c r="S136" i="7"/>
  <c r="T136" i="7"/>
  <c r="U136" i="7"/>
  <c r="V136" i="7"/>
  <c r="AF136" i="7" s="1"/>
  <c r="R137" i="7"/>
  <c r="S137" i="7"/>
  <c r="T137" i="7"/>
  <c r="U137" i="7"/>
  <c r="Y137" i="7" s="1"/>
  <c r="V137" i="7"/>
  <c r="AF137" i="7" s="1"/>
  <c r="W137" i="7"/>
  <c r="X137" i="7" s="1"/>
  <c r="R138" i="7"/>
  <c r="S138" i="7"/>
  <c r="T138" i="7"/>
  <c r="U138" i="7"/>
  <c r="Z138" i="7" s="1"/>
  <c r="V138" i="7"/>
  <c r="AF138" i="7" s="1"/>
  <c r="W138" i="7"/>
  <c r="X138" i="7" s="1"/>
  <c r="Y138" i="7"/>
  <c r="R139" i="7"/>
  <c r="S139" i="7"/>
  <c r="T139" i="7"/>
  <c r="W139" i="7" s="1"/>
  <c r="X139" i="7" s="1"/>
  <c r="U139" i="7"/>
  <c r="V139" i="7" s="1"/>
  <c r="AF139" i="7" s="1"/>
  <c r="Z139" i="7"/>
  <c r="R140" i="7"/>
  <c r="S140" i="7"/>
  <c r="T140" i="7"/>
  <c r="U140" i="7"/>
  <c r="AC140" i="7" s="1"/>
  <c r="V140" i="7"/>
  <c r="AF140" i="7" s="1"/>
  <c r="W140" i="7"/>
  <c r="X140" i="7" s="1"/>
  <c r="Z140" i="7"/>
  <c r="R141" i="7"/>
  <c r="S141" i="7"/>
  <c r="T141" i="7"/>
  <c r="AD141" i="7" s="1"/>
  <c r="U141" i="7"/>
  <c r="V141" i="7"/>
  <c r="AF141" i="7" s="1"/>
  <c r="W141" i="7"/>
  <c r="X141" i="7" s="1"/>
  <c r="AC141" i="7"/>
  <c r="R142" i="7"/>
  <c r="S142" i="7"/>
  <c r="T142" i="7"/>
  <c r="Z142" i="7" s="1"/>
  <c r="U142" i="7"/>
  <c r="V142" i="7" s="1"/>
  <c r="AF142" i="7" s="1"/>
  <c r="W142" i="7"/>
  <c r="X142" i="7" s="1"/>
  <c r="Y142" i="7"/>
  <c r="AA142" i="7" s="1"/>
  <c r="AB142" i="7" s="1"/>
  <c r="R143" i="7"/>
  <c r="S143" i="7"/>
  <c r="T143" i="7"/>
  <c r="AC143" i="7" s="1"/>
  <c r="U143" i="7"/>
  <c r="V143" i="7"/>
  <c r="AF143" i="7" s="1"/>
  <c r="W143" i="7"/>
  <c r="X143" i="7" s="1"/>
  <c r="Z143" i="7"/>
  <c r="AE143" i="7"/>
  <c r="R144" i="7"/>
  <c r="S144" i="7"/>
  <c r="T144" i="7"/>
  <c r="AD144" i="7" s="1"/>
  <c r="U144" i="7"/>
  <c r="V144" i="7" s="1"/>
  <c r="AF144" i="7" s="1"/>
  <c r="R145" i="7"/>
  <c r="S145" i="7"/>
  <c r="T145" i="7"/>
  <c r="U145" i="7"/>
  <c r="V145" i="7" s="1"/>
  <c r="AF145" i="7" s="1"/>
  <c r="R146" i="7"/>
  <c r="S146" i="7"/>
  <c r="T146" i="7"/>
  <c r="U146" i="7"/>
  <c r="V146" i="7"/>
  <c r="AF146" i="7" s="1"/>
  <c r="R147" i="7"/>
  <c r="S147" i="7"/>
  <c r="T147" i="7"/>
  <c r="U147" i="7"/>
  <c r="V147" i="7"/>
  <c r="AF147" i="7" s="1"/>
  <c r="W147" i="7"/>
  <c r="X147" i="7" s="1"/>
  <c r="Y147" i="7"/>
  <c r="AA147" i="7" s="1"/>
  <c r="AB147" i="7" s="1"/>
  <c r="Z147" i="7"/>
  <c r="AE147" i="7"/>
  <c r="R148" i="7"/>
  <c r="S148" i="7"/>
  <c r="T148" i="7"/>
  <c r="U148" i="7"/>
  <c r="Z148" i="7" s="1"/>
  <c r="V148" i="7"/>
  <c r="AF148" i="7" s="1"/>
  <c r="W148" i="7"/>
  <c r="X148" i="7" s="1"/>
  <c r="Y148" i="7"/>
  <c r="AA148" i="7" s="1"/>
  <c r="AB148" i="7" s="1"/>
  <c r="AC148" i="7"/>
  <c r="R149" i="7"/>
  <c r="S149" i="7"/>
  <c r="T149" i="7"/>
  <c r="U149" i="7"/>
  <c r="Z149" i="7" s="1"/>
  <c r="V149" i="7"/>
  <c r="AF149" i="7" s="1"/>
  <c r="W149" i="7"/>
  <c r="X149" i="7" s="1"/>
  <c r="Y149" i="7"/>
  <c r="AC149" i="7"/>
  <c r="R150" i="7"/>
  <c r="S150" i="7"/>
  <c r="T150" i="7"/>
  <c r="U150" i="7"/>
  <c r="Z150" i="7" s="1"/>
  <c r="V150" i="7"/>
  <c r="AF150" i="7" s="1"/>
  <c r="W150" i="7"/>
  <c r="X150" i="7" s="1"/>
  <c r="Y150" i="7"/>
  <c r="AA150" i="7" s="1"/>
  <c r="AB150" i="7" s="1"/>
  <c r="AC150" i="7"/>
  <c r="R151" i="7"/>
  <c r="S151" i="7"/>
  <c r="T151" i="7"/>
  <c r="AC151" i="7" s="1"/>
  <c r="U151" i="7"/>
  <c r="V151" i="7"/>
  <c r="AF151" i="7" s="1"/>
  <c r="Y151" i="7"/>
  <c r="AA151" i="7" s="1"/>
  <c r="AB151" i="7" s="1"/>
  <c r="Z151" i="7"/>
  <c r="R152" i="7"/>
  <c r="S152" i="7"/>
  <c r="T152" i="7"/>
  <c r="W152" i="7" s="1"/>
  <c r="X152" i="7" s="1"/>
  <c r="U152" i="7"/>
  <c r="V152" i="7" s="1"/>
  <c r="AF152" i="7" s="1"/>
  <c r="Z152" i="7"/>
  <c r="R153" i="7"/>
  <c r="S153" i="7"/>
  <c r="T153" i="7"/>
  <c r="U153" i="7"/>
  <c r="AC153" i="7" s="1"/>
  <c r="V153" i="7"/>
  <c r="AF153" i="7" s="1"/>
  <c r="W153" i="7"/>
  <c r="X153" i="7" s="1"/>
  <c r="Z153" i="7"/>
  <c r="R154" i="7"/>
  <c r="S154" i="7"/>
  <c r="T154" i="7"/>
  <c r="AD154" i="7" s="1"/>
  <c r="U154" i="7"/>
  <c r="V154" i="7"/>
  <c r="AF154" i="7" s="1"/>
  <c r="W154" i="7"/>
  <c r="X154" i="7" s="1"/>
  <c r="AC154" i="7"/>
  <c r="R155" i="7"/>
  <c r="S155" i="7"/>
  <c r="T155" i="7"/>
  <c r="U155" i="7"/>
  <c r="V155" i="7" s="1"/>
  <c r="AF155" i="7" s="1"/>
  <c r="W155" i="7"/>
  <c r="X155" i="7" s="1"/>
  <c r="Y155" i="7"/>
  <c r="AE155" i="7"/>
  <c r="R156" i="7"/>
  <c r="S156" i="7"/>
  <c r="T156" i="7"/>
  <c r="W156" i="7" s="1"/>
  <c r="X156" i="7" s="1"/>
  <c r="U156" i="7"/>
  <c r="V156" i="7"/>
  <c r="AF156" i="7" s="1"/>
  <c r="Y156" i="7"/>
  <c r="AA156" i="7" s="1"/>
  <c r="AB156" i="7" s="1"/>
  <c r="Z156" i="7"/>
  <c r="AC156" i="7"/>
  <c r="R157" i="7"/>
  <c r="S157" i="7"/>
  <c r="T157" i="7"/>
  <c r="AD157" i="7" s="1"/>
  <c r="U157" i="7"/>
  <c r="V157" i="7"/>
  <c r="AF157" i="7" s="1"/>
  <c r="W157" i="7"/>
  <c r="X157" i="7" s="1"/>
  <c r="Z157" i="7"/>
  <c r="AC157" i="7"/>
  <c r="R158" i="7"/>
  <c r="S158" i="7"/>
  <c r="T158" i="7"/>
  <c r="AD158" i="7" s="1"/>
  <c r="U158" i="7"/>
  <c r="V158" i="7" s="1"/>
  <c r="AF158" i="7" s="1"/>
  <c r="R159" i="7"/>
  <c r="S159" i="7"/>
  <c r="T159" i="7"/>
  <c r="U159" i="7"/>
  <c r="V159" i="7" s="1"/>
  <c r="AF159" i="7" s="1"/>
  <c r="R160" i="7"/>
  <c r="S160" i="7"/>
  <c r="T160" i="7"/>
  <c r="U160" i="7"/>
  <c r="V160" i="7"/>
  <c r="AF160" i="7" s="1"/>
  <c r="R161" i="7"/>
  <c r="S161" i="7"/>
  <c r="T161" i="7"/>
  <c r="U161" i="7"/>
  <c r="V161" i="7"/>
  <c r="AF161" i="7" s="1"/>
  <c r="W161" i="7"/>
  <c r="X161" i="7" s="1"/>
  <c r="R162" i="7"/>
  <c r="S162" i="7"/>
  <c r="T162" i="7"/>
  <c r="U162" i="7"/>
  <c r="V162" i="7"/>
  <c r="AF162" i="7" s="1"/>
  <c r="W162" i="7"/>
  <c r="X162" i="7" s="1"/>
  <c r="Y162" i="7"/>
  <c r="AC162" i="7"/>
  <c r="R163" i="7"/>
  <c r="S163" i="7"/>
  <c r="T163" i="7"/>
  <c r="AC163" i="7" s="1"/>
  <c r="U163" i="7"/>
  <c r="V163" i="7"/>
  <c r="AF163" i="7" s="1"/>
  <c r="Y163" i="7"/>
  <c r="AA163" i="7" s="1"/>
  <c r="AB163" i="7" s="1"/>
  <c r="Z163" i="7"/>
  <c r="R164" i="7"/>
  <c r="S164" i="7"/>
  <c r="T164" i="7"/>
  <c r="AD164" i="7" s="1"/>
  <c r="U164" i="7"/>
  <c r="V164" i="7"/>
  <c r="W164" i="7"/>
  <c r="X164" i="7" s="1"/>
  <c r="Y164" i="7"/>
  <c r="Z164" i="7"/>
  <c r="AA164" i="7"/>
  <c r="AB164" i="7"/>
  <c r="AC164" i="7"/>
  <c r="AF164" i="7"/>
  <c r="R165" i="7"/>
  <c r="S165" i="7"/>
  <c r="T165" i="7"/>
  <c r="AD165" i="7" s="1"/>
  <c r="U165" i="7"/>
  <c r="V165" i="7"/>
  <c r="W165" i="7"/>
  <c r="X165" i="7" s="1"/>
  <c r="Y165" i="7"/>
  <c r="Z165" i="7"/>
  <c r="AA165" i="7"/>
  <c r="AB165" i="7"/>
  <c r="AC165" i="7"/>
  <c r="AF165" i="7"/>
  <c r="R166" i="7"/>
  <c r="S166" i="7"/>
  <c r="T166" i="7"/>
  <c r="AD166" i="7" s="1"/>
  <c r="U166" i="7"/>
  <c r="V166" i="7"/>
  <c r="AF166" i="7" s="1"/>
  <c r="W166" i="7"/>
  <c r="X166" i="7" s="1"/>
  <c r="Y166" i="7"/>
  <c r="Z166" i="7"/>
  <c r="AA166" i="7"/>
  <c r="AB166" i="7"/>
  <c r="AC166" i="7"/>
  <c r="R167" i="7"/>
  <c r="S167" i="7"/>
  <c r="T167" i="7"/>
  <c r="AC167" i="7" s="1"/>
  <c r="U167" i="7"/>
  <c r="V167" i="7"/>
  <c r="W167" i="7"/>
  <c r="X167" i="7" s="1"/>
  <c r="Y167" i="7"/>
  <c r="Z167" i="7"/>
  <c r="AA167" i="7"/>
  <c r="AB167" i="7"/>
  <c r="AE167" i="7"/>
  <c r="AF167" i="7"/>
  <c r="R168" i="7"/>
  <c r="S168" i="7"/>
  <c r="T168" i="7"/>
  <c r="AD168" i="7" s="1"/>
  <c r="U168" i="7"/>
  <c r="V168" i="7"/>
  <c r="W168" i="7"/>
  <c r="X168" i="7" s="1"/>
  <c r="Y168" i="7"/>
  <c r="Z168" i="7"/>
  <c r="AA168" i="7"/>
  <c r="AB168" i="7"/>
  <c r="AC168" i="7"/>
  <c r="AF168" i="7"/>
  <c r="R169" i="7"/>
  <c r="S169" i="7"/>
  <c r="T169" i="7"/>
  <c r="AD169" i="7" s="1"/>
  <c r="U169" i="7"/>
  <c r="V169" i="7"/>
  <c r="W169" i="7"/>
  <c r="X169" i="7" s="1"/>
  <c r="Y169" i="7"/>
  <c r="Z169" i="7"/>
  <c r="AA169" i="7"/>
  <c r="AB169" i="7"/>
  <c r="AC169" i="7"/>
  <c r="AF169" i="7"/>
  <c r="R170" i="7"/>
  <c r="S170" i="7"/>
  <c r="T170" i="7"/>
  <c r="AD170" i="7" s="1"/>
  <c r="U170" i="7"/>
  <c r="V170" i="7"/>
  <c r="AF170" i="7" s="1"/>
  <c r="W170" i="7"/>
  <c r="X170" i="7" s="1"/>
  <c r="Y170" i="7"/>
  <c r="Z170" i="7"/>
  <c r="AA170" i="7"/>
  <c r="AB170" i="7"/>
  <c r="AC170" i="7"/>
  <c r="R171" i="7"/>
  <c r="S171" i="7"/>
  <c r="T171" i="7"/>
  <c r="AC171" i="7" s="1"/>
  <c r="U171" i="7"/>
  <c r="V171" i="7"/>
  <c r="W171" i="7"/>
  <c r="X171" i="7" s="1"/>
  <c r="Y171" i="7"/>
  <c r="Z171" i="7"/>
  <c r="AA171" i="7"/>
  <c r="AB171" i="7"/>
  <c r="AE171" i="7"/>
  <c r="AF171" i="7"/>
  <c r="R172" i="7"/>
  <c r="S172" i="7"/>
  <c r="T172" i="7"/>
  <c r="AD172" i="7" s="1"/>
  <c r="U172" i="7"/>
  <c r="V172" i="7"/>
  <c r="W172" i="7"/>
  <c r="X172" i="7" s="1"/>
  <c r="Y172" i="7"/>
  <c r="Z172" i="7"/>
  <c r="AA172" i="7"/>
  <c r="AB172" i="7"/>
  <c r="AC172" i="7"/>
  <c r="AF172" i="7"/>
  <c r="R173" i="7"/>
  <c r="S173" i="7"/>
  <c r="T173" i="7"/>
  <c r="AD173" i="7" s="1"/>
  <c r="U173" i="7"/>
  <c r="V173" i="7"/>
  <c r="W173" i="7"/>
  <c r="X173" i="7" s="1"/>
  <c r="Y173" i="7"/>
  <c r="Z173" i="7"/>
  <c r="AA173" i="7"/>
  <c r="AB173" i="7"/>
  <c r="AC173" i="7"/>
  <c r="AF173" i="7"/>
  <c r="R174" i="7"/>
  <c r="S174" i="7"/>
  <c r="T174" i="7"/>
  <c r="AD174" i="7" s="1"/>
  <c r="U174" i="7"/>
  <c r="V174" i="7"/>
  <c r="AF174" i="7" s="1"/>
  <c r="W174" i="7"/>
  <c r="X174" i="7" s="1"/>
  <c r="Y174" i="7"/>
  <c r="Z174" i="7"/>
  <c r="AA174" i="7"/>
  <c r="AB174" i="7"/>
  <c r="AC174" i="7"/>
  <c r="R175" i="7"/>
  <c r="S175" i="7"/>
  <c r="T175" i="7"/>
  <c r="AC175" i="7" s="1"/>
  <c r="U175" i="7"/>
  <c r="V175" i="7"/>
  <c r="W175" i="7"/>
  <c r="X175" i="7" s="1"/>
  <c r="Y175" i="7"/>
  <c r="Z175" i="7"/>
  <c r="AA175" i="7"/>
  <c r="AB175" i="7"/>
  <c r="AE175" i="7"/>
  <c r="AF175" i="7"/>
  <c r="R176" i="7"/>
  <c r="S176" i="7"/>
  <c r="T176" i="7"/>
  <c r="AD176" i="7" s="1"/>
  <c r="U176" i="7"/>
  <c r="V176" i="7"/>
  <c r="W176" i="7"/>
  <c r="X176" i="7" s="1"/>
  <c r="Y176" i="7"/>
  <c r="Z176" i="7"/>
  <c r="AA176" i="7"/>
  <c r="AB176" i="7"/>
  <c r="AC176" i="7"/>
  <c r="AF176" i="7"/>
  <c r="R177" i="7"/>
  <c r="S177" i="7"/>
  <c r="T177" i="7"/>
  <c r="AD177" i="7" s="1"/>
  <c r="U177" i="7"/>
  <c r="V177" i="7"/>
  <c r="W177" i="7"/>
  <c r="X177" i="7" s="1"/>
  <c r="Y177" i="7"/>
  <c r="Z177" i="7"/>
  <c r="AA177" i="7"/>
  <c r="AB177" i="7"/>
  <c r="AC177" i="7"/>
  <c r="AF177" i="7"/>
  <c r="R178" i="7"/>
  <c r="S178" i="7"/>
  <c r="T178" i="7"/>
  <c r="AD178" i="7" s="1"/>
  <c r="U178" i="7"/>
  <c r="V178" i="7"/>
  <c r="AF178" i="7" s="1"/>
  <c r="W178" i="7"/>
  <c r="X178" i="7" s="1"/>
  <c r="Y178" i="7"/>
  <c r="Z178" i="7"/>
  <c r="AA178" i="7"/>
  <c r="AB178" i="7"/>
  <c r="AC178" i="7"/>
  <c r="R179" i="7"/>
  <c r="S179" i="7"/>
  <c r="T179" i="7"/>
  <c r="AC179" i="7" s="1"/>
  <c r="U179" i="7"/>
  <c r="V179" i="7"/>
  <c r="W179" i="7"/>
  <c r="X179" i="7" s="1"/>
  <c r="Y179" i="7"/>
  <c r="Z179" i="7"/>
  <c r="AA179" i="7"/>
  <c r="AB179" i="7"/>
  <c r="AE179" i="7"/>
  <c r="AF179" i="7"/>
  <c r="R180" i="7"/>
  <c r="S180" i="7"/>
  <c r="T180" i="7"/>
  <c r="AD180" i="7" s="1"/>
  <c r="U180" i="7"/>
  <c r="V180" i="7"/>
  <c r="W180" i="7"/>
  <c r="X180" i="7" s="1"/>
  <c r="Y180" i="7"/>
  <c r="Z180" i="7"/>
  <c r="AA180" i="7"/>
  <c r="AB180" i="7"/>
  <c r="AC180" i="7"/>
  <c r="AF180" i="7"/>
  <c r="R181" i="7"/>
  <c r="S181" i="7"/>
  <c r="T181" i="7"/>
  <c r="AD181" i="7" s="1"/>
  <c r="U181" i="7"/>
  <c r="V181" i="7"/>
  <c r="W181" i="7"/>
  <c r="X181" i="7" s="1"/>
  <c r="Y181" i="7"/>
  <c r="Z181" i="7"/>
  <c r="AA181" i="7"/>
  <c r="AB181" i="7"/>
  <c r="AC181" i="7"/>
  <c r="AF181" i="7"/>
  <c r="R182" i="7"/>
  <c r="S182" i="7"/>
  <c r="T182" i="7"/>
  <c r="AD182" i="7" s="1"/>
  <c r="U182" i="7"/>
  <c r="V182" i="7"/>
  <c r="AF182" i="7" s="1"/>
  <c r="W182" i="7"/>
  <c r="X182" i="7" s="1"/>
  <c r="Y182" i="7"/>
  <c r="Z182" i="7"/>
  <c r="AA182" i="7"/>
  <c r="AB182" i="7"/>
  <c r="AC182" i="7"/>
  <c r="R183" i="7"/>
  <c r="S183" i="7"/>
  <c r="T183" i="7"/>
  <c r="AC183" i="7" s="1"/>
  <c r="U183" i="7"/>
  <c r="V183" i="7"/>
  <c r="W183" i="7"/>
  <c r="X183" i="7" s="1"/>
  <c r="Y183" i="7"/>
  <c r="Z183" i="7"/>
  <c r="AA183" i="7"/>
  <c r="AB183" i="7"/>
  <c r="AE183" i="7"/>
  <c r="AF183" i="7"/>
  <c r="R184" i="7"/>
  <c r="S184" i="7"/>
  <c r="T184" i="7"/>
  <c r="AD184" i="7" s="1"/>
  <c r="U184" i="7"/>
  <c r="V184" i="7"/>
  <c r="W184" i="7"/>
  <c r="X184" i="7" s="1"/>
  <c r="Y184" i="7"/>
  <c r="Z184" i="7"/>
  <c r="AA184" i="7"/>
  <c r="AB184" i="7"/>
  <c r="AC184" i="7"/>
  <c r="AF184" i="7"/>
  <c r="R185" i="7"/>
  <c r="S185" i="7"/>
  <c r="T185" i="7"/>
  <c r="AD185" i="7" s="1"/>
  <c r="U185" i="7"/>
  <c r="V185" i="7"/>
  <c r="W185" i="7"/>
  <c r="X185" i="7" s="1"/>
  <c r="Y185" i="7"/>
  <c r="Z185" i="7"/>
  <c r="AA185" i="7"/>
  <c r="AB185" i="7"/>
  <c r="AC185" i="7"/>
  <c r="AF185" i="7"/>
  <c r="R186" i="7"/>
  <c r="S186" i="7"/>
  <c r="T186" i="7"/>
  <c r="AD186" i="7" s="1"/>
  <c r="U186" i="7"/>
  <c r="V186" i="7"/>
  <c r="AF186" i="7" s="1"/>
  <c r="W186" i="7"/>
  <c r="X186" i="7" s="1"/>
  <c r="Y186" i="7"/>
  <c r="Z186" i="7"/>
  <c r="AA186" i="7"/>
  <c r="AB186" i="7"/>
  <c r="AC186" i="7"/>
  <c r="R187" i="7"/>
  <c r="S187" i="7"/>
  <c r="T187" i="7"/>
  <c r="AC187" i="7" s="1"/>
  <c r="U187" i="7"/>
  <c r="V187" i="7"/>
  <c r="W187" i="7"/>
  <c r="X187" i="7" s="1"/>
  <c r="Y187" i="7"/>
  <c r="Z187" i="7"/>
  <c r="AA187" i="7"/>
  <c r="AB187" i="7"/>
  <c r="AE187" i="7"/>
  <c r="AF187" i="7"/>
  <c r="R188" i="7"/>
  <c r="S188" i="7"/>
  <c r="T188" i="7"/>
  <c r="AD188" i="7" s="1"/>
  <c r="U188" i="7"/>
  <c r="V188" i="7"/>
  <c r="W188" i="7"/>
  <c r="X188" i="7" s="1"/>
  <c r="Y188" i="7"/>
  <c r="Z188" i="7"/>
  <c r="AA188" i="7"/>
  <c r="AB188" i="7"/>
  <c r="AC188" i="7"/>
  <c r="AF188" i="7"/>
  <c r="R189" i="7"/>
  <c r="S189" i="7"/>
  <c r="T189" i="7"/>
  <c r="AD189" i="7" s="1"/>
  <c r="U189" i="7"/>
  <c r="V189" i="7"/>
  <c r="W189" i="7"/>
  <c r="X189" i="7" s="1"/>
  <c r="Y189" i="7"/>
  <c r="Z189" i="7"/>
  <c r="AA189" i="7"/>
  <c r="AB189" i="7"/>
  <c r="AC189" i="7"/>
  <c r="AF189" i="7"/>
  <c r="R190" i="7"/>
  <c r="S190" i="7"/>
  <c r="T190" i="7"/>
  <c r="AD190" i="7" s="1"/>
  <c r="U190" i="7"/>
  <c r="V190" i="7"/>
  <c r="AF190" i="7" s="1"/>
  <c r="W190" i="7"/>
  <c r="X190" i="7" s="1"/>
  <c r="Y190" i="7"/>
  <c r="Z190" i="7"/>
  <c r="AA190" i="7"/>
  <c r="AB190" i="7"/>
  <c r="AC190" i="7"/>
  <c r="R191" i="7"/>
  <c r="S191" i="7"/>
  <c r="T191" i="7"/>
  <c r="AC191" i="7" s="1"/>
  <c r="U191" i="7"/>
  <c r="V191" i="7"/>
  <c r="W191" i="7"/>
  <c r="X191" i="7" s="1"/>
  <c r="Y191" i="7"/>
  <c r="Z191" i="7"/>
  <c r="AA191" i="7"/>
  <c r="AB191" i="7"/>
  <c r="AE191" i="7"/>
  <c r="AF191" i="7"/>
  <c r="R192" i="7"/>
  <c r="S192" i="7"/>
  <c r="T192" i="7"/>
  <c r="AD192" i="7" s="1"/>
  <c r="U192" i="7"/>
  <c r="V192" i="7"/>
  <c r="W192" i="7"/>
  <c r="X192" i="7" s="1"/>
  <c r="Y192" i="7"/>
  <c r="Z192" i="7"/>
  <c r="AA192" i="7"/>
  <c r="AB192" i="7"/>
  <c r="AC192" i="7"/>
  <c r="AF192" i="7"/>
  <c r="R193" i="7"/>
  <c r="S193" i="7"/>
  <c r="T193" i="7"/>
  <c r="AD193" i="7" s="1"/>
  <c r="U193" i="7"/>
  <c r="V193" i="7"/>
  <c r="W193" i="7"/>
  <c r="X193" i="7" s="1"/>
  <c r="Y193" i="7"/>
  <c r="Z193" i="7"/>
  <c r="AA193" i="7"/>
  <c r="AB193" i="7"/>
  <c r="AC193" i="7"/>
  <c r="AF193" i="7"/>
  <c r="R194" i="7"/>
  <c r="S194" i="7"/>
  <c r="T194" i="7"/>
  <c r="AD194" i="7" s="1"/>
  <c r="U194" i="7"/>
  <c r="V194" i="7"/>
  <c r="AF194" i="7" s="1"/>
  <c r="W194" i="7"/>
  <c r="X194" i="7" s="1"/>
  <c r="Y194" i="7"/>
  <c r="Z194" i="7"/>
  <c r="AA194" i="7"/>
  <c r="AB194" i="7"/>
  <c r="AC194" i="7"/>
  <c r="R195" i="7"/>
  <c r="S195" i="7"/>
  <c r="T195" i="7"/>
  <c r="AC195" i="7" s="1"/>
  <c r="U195" i="7"/>
  <c r="V195" i="7"/>
  <c r="W195" i="7"/>
  <c r="X195" i="7" s="1"/>
  <c r="Y195" i="7"/>
  <c r="Z195" i="7"/>
  <c r="AA195" i="7"/>
  <c r="AB195" i="7"/>
  <c r="AE195" i="7"/>
  <c r="AF195" i="7"/>
  <c r="R196" i="7"/>
  <c r="S196" i="7"/>
  <c r="T196" i="7"/>
  <c r="AD196" i="7" s="1"/>
  <c r="U196" i="7"/>
  <c r="V196" i="7"/>
  <c r="W196" i="7"/>
  <c r="X196" i="7" s="1"/>
  <c r="Y196" i="7"/>
  <c r="Z196" i="7"/>
  <c r="AA196" i="7"/>
  <c r="AB196" i="7"/>
  <c r="AC196" i="7"/>
  <c r="AF196" i="7"/>
  <c r="R197" i="7"/>
  <c r="S197" i="7"/>
  <c r="T197" i="7"/>
  <c r="AD197" i="7" s="1"/>
  <c r="U197" i="7"/>
  <c r="V197" i="7"/>
  <c r="W197" i="7"/>
  <c r="X197" i="7" s="1"/>
  <c r="Y197" i="7"/>
  <c r="Z197" i="7"/>
  <c r="AA197" i="7"/>
  <c r="AB197" i="7"/>
  <c r="AC197" i="7"/>
  <c r="AF197" i="7"/>
  <c r="R198" i="7"/>
  <c r="S198" i="7"/>
  <c r="T198" i="7"/>
  <c r="AD198" i="7" s="1"/>
  <c r="U198" i="7"/>
  <c r="V198" i="7"/>
  <c r="AF198" i="7" s="1"/>
  <c r="W198" i="7"/>
  <c r="X198" i="7" s="1"/>
  <c r="Y198" i="7"/>
  <c r="Z198" i="7"/>
  <c r="AA198" i="7"/>
  <c r="AB198" i="7"/>
  <c r="AC198" i="7"/>
  <c r="AE198" i="7"/>
  <c r="R199" i="7"/>
  <c r="S199" i="7"/>
  <c r="T199" i="7"/>
  <c r="AC199" i="7" s="1"/>
  <c r="U199" i="7"/>
  <c r="V199" i="7"/>
  <c r="W199" i="7"/>
  <c r="X199" i="7" s="1"/>
  <c r="Y199" i="7"/>
  <c r="Z199" i="7"/>
  <c r="AA199" i="7"/>
  <c r="AB199" i="7"/>
  <c r="AE199" i="7"/>
  <c r="AF199" i="7"/>
  <c r="R200" i="7"/>
  <c r="S200" i="7"/>
  <c r="T200" i="7"/>
  <c r="AD200" i="7" s="1"/>
  <c r="U200" i="7"/>
  <c r="V200" i="7"/>
  <c r="W200" i="7"/>
  <c r="X200" i="7" s="1"/>
  <c r="Y200" i="7"/>
  <c r="Z200" i="7"/>
  <c r="AA200" i="7"/>
  <c r="AB200" i="7"/>
  <c r="AC200" i="7"/>
  <c r="AF200" i="7"/>
  <c r="R201" i="7"/>
  <c r="S201" i="7"/>
  <c r="T201" i="7"/>
  <c r="AD201" i="7" s="1"/>
  <c r="U201" i="7"/>
  <c r="V201" i="7"/>
  <c r="W201" i="7"/>
  <c r="X201" i="7" s="1"/>
  <c r="Y201" i="7"/>
  <c r="Z201" i="7"/>
  <c r="AA201" i="7"/>
  <c r="AB201" i="7"/>
  <c r="AC201" i="7"/>
  <c r="AF201" i="7"/>
  <c r="R202" i="7"/>
  <c r="S202" i="7"/>
  <c r="T202" i="7"/>
  <c r="AD202" i="7" s="1"/>
  <c r="U202" i="7"/>
  <c r="V202" i="7"/>
  <c r="AF202" i="7" s="1"/>
  <c r="W202" i="7"/>
  <c r="X202" i="7" s="1"/>
  <c r="Y202" i="7"/>
  <c r="Z202" i="7"/>
  <c r="AA202" i="7"/>
  <c r="AB202" i="7"/>
  <c r="AC202" i="7"/>
  <c r="AE202" i="7"/>
  <c r="R203" i="7"/>
  <c r="S203" i="7"/>
  <c r="T203" i="7"/>
  <c r="AC203" i="7" s="1"/>
  <c r="U203" i="7"/>
  <c r="V203" i="7"/>
  <c r="W203" i="7"/>
  <c r="X203" i="7" s="1"/>
  <c r="Y203" i="7"/>
  <c r="Z203" i="7"/>
  <c r="AA203" i="7"/>
  <c r="AB203" i="7"/>
  <c r="AE203" i="7"/>
  <c r="AF203" i="7"/>
  <c r="R204" i="7"/>
  <c r="S204" i="7"/>
  <c r="T204" i="7"/>
  <c r="AD204" i="7" s="1"/>
  <c r="U204" i="7"/>
  <c r="V204" i="7"/>
  <c r="W204" i="7"/>
  <c r="X204" i="7" s="1"/>
  <c r="Y204" i="7"/>
  <c r="Z204" i="7"/>
  <c r="AA204" i="7"/>
  <c r="AB204" i="7"/>
  <c r="AC204" i="7"/>
  <c r="AF204" i="7"/>
  <c r="R205" i="7"/>
  <c r="S205" i="7"/>
  <c r="T205" i="7"/>
  <c r="AD205" i="7" s="1"/>
  <c r="U205" i="7"/>
  <c r="V205" i="7"/>
  <c r="W205" i="7"/>
  <c r="X205" i="7" s="1"/>
  <c r="Y205" i="7"/>
  <c r="Z205" i="7"/>
  <c r="AA205" i="7"/>
  <c r="AB205" i="7"/>
  <c r="AC205" i="7"/>
  <c r="AF205" i="7"/>
  <c r="R206" i="7"/>
  <c r="S206" i="7"/>
  <c r="T206" i="7"/>
  <c r="AD206" i="7" s="1"/>
  <c r="U206" i="7"/>
  <c r="V206" i="7"/>
  <c r="AF206" i="7" s="1"/>
  <c r="W206" i="7"/>
  <c r="X206" i="7" s="1"/>
  <c r="Y206" i="7"/>
  <c r="Z206" i="7"/>
  <c r="AA206" i="7"/>
  <c r="AB206" i="7"/>
  <c r="AC206" i="7"/>
  <c r="AE206" i="7"/>
  <c r="R207" i="7"/>
  <c r="S207" i="7"/>
  <c r="T207" i="7"/>
  <c r="AC207" i="7" s="1"/>
  <c r="U207" i="7"/>
  <c r="V207" i="7"/>
  <c r="W207" i="7"/>
  <c r="X207" i="7" s="1"/>
  <c r="Y207" i="7"/>
  <c r="Z207" i="7"/>
  <c r="AA207" i="7"/>
  <c r="AB207" i="7"/>
  <c r="AF207" i="7"/>
  <c r="R208" i="7"/>
  <c r="S208" i="7"/>
  <c r="T208" i="7"/>
  <c r="AD208" i="7" s="1"/>
  <c r="U208" i="7"/>
  <c r="V208" i="7"/>
  <c r="W208" i="7"/>
  <c r="X208" i="7" s="1"/>
  <c r="Y208" i="7"/>
  <c r="Z208" i="7"/>
  <c r="AA208" i="7"/>
  <c r="AB208" i="7"/>
  <c r="AC208" i="7"/>
  <c r="AF208" i="7"/>
  <c r="R209" i="7"/>
  <c r="S209" i="7"/>
  <c r="T209" i="7"/>
  <c r="AD209" i="7" s="1"/>
  <c r="U209" i="7"/>
  <c r="V209" i="7"/>
  <c r="W209" i="7"/>
  <c r="X209" i="7" s="1"/>
  <c r="Y209" i="7"/>
  <c r="Z209" i="7"/>
  <c r="AA209" i="7"/>
  <c r="AB209" i="7"/>
  <c r="AC209" i="7"/>
  <c r="AF209" i="7"/>
  <c r="R210" i="7"/>
  <c r="S210" i="7"/>
  <c r="T210" i="7"/>
  <c r="AD210" i="7" s="1"/>
  <c r="U210" i="7"/>
  <c r="V210" i="7"/>
  <c r="AF210" i="7" s="1"/>
  <c r="W210" i="7"/>
  <c r="X210" i="7" s="1"/>
  <c r="Y210" i="7"/>
  <c r="Z210" i="7"/>
  <c r="AA210" i="7"/>
  <c r="AB210" i="7"/>
  <c r="AC210" i="7"/>
  <c r="AE210" i="7"/>
  <c r="R211" i="7"/>
  <c r="S211" i="7"/>
  <c r="T211" i="7"/>
  <c r="AC211" i="7" s="1"/>
  <c r="U211" i="7"/>
  <c r="V211" i="7"/>
  <c r="W211" i="7"/>
  <c r="X211" i="7" s="1"/>
  <c r="Y211" i="7"/>
  <c r="Z211" i="7"/>
  <c r="AA211" i="7"/>
  <c r="AB211" i="7"/>
  <c r="AF211" i="7"/>
  <c r="R117" i="8"/>
  <c r="S117" i="8"/>
  <c r="T117" i="8"/>
  <c r="AE117" i="8" s="1"/>
  <c r="U117" i="8"/>
  <c r="Y117" i="8" s="1"/>
  <c r="V117" i="8"/>
  <c r="AF117" i="8" s="1"/>
  <c r="W117" i="8"/>
  <c r="X117" i="8" s="1"/>
  <c r="R118" i="8"/>
  <c r="S118" i="8"/>
  <c r="T118" i="8"/>
  <c r="W118" i="8" s="1"/>
  <c r="X118" i="8" s="1"/>
  <c r="U118" i="8"/>
  <c r="V118" i="8"/>
  <c r="AF118" i="8" s="1"/>
  <c r="R119" i="8"/>
  <c r="S119" i="8"/>
  <c r="T119" i="8"/>
  <c r="W119" i="8" s="1"/>
  <c r="X119" i="8" s="1"/>
  <c r="U119" i="8"/>
  <c r="V119" i="8" s="1"/>
  <c r="AF119" i="8" s="1"/>
  <c r="R120" i="8"/>
  <c r="S120" i="8"/>
  <c r="T120" i="8"/>
  <c r="Y120" i="8" s="1"/>
  <c r="U120" i="8"/>
  <c r="V120" i="8"/>
  <c r="AF120" i="8" s="1"/>
  <c r="W120" i="8"/>
  <c r="X120" i="8" s="1"/>
  <c r="R121" i="8"/>
  <c r="S121" i="8"/>
  <c r="T121" i="8"/>
  <c r="AD121" i="8" s="1"/>
  <c r="U121" i="8"/>
  <c r="V121" i="8" s="1"/>
  <c r="AF121" i="8" s="1"/>
  <c r="W121" i="8"/>
  <c r="X121" i="8" s="1"/>
  <c r="R122" i="8"/>
  <c r="S122" i="8"/>
  <c r="T122" i="8"/>
  <c r="AC122" i="8" s="1"/>
  <c r="U122" i="8"/>
  <c r="V122" i="8" s="1"/>
  <c r="AF122" i="8" s="1"/>
  <c r="R123" i="8"/>
  <c r="S123" i="8"/>
  <c r="T123" i="8"/>
  <c r="AC123" i="8" s="1"/>
  <c r="U123" i="8"/>
  <c r="V123" i="8" s="1"/>
  <c r="AF123" i="8" s="1"/>
  <c r="R124" i="8"/>
  <c r="S124" i="8"/>
  <c r="T124" i="8"/>
  <c r="U124" i="8"/>
  <c r="Y124" i="8" s="1"/>
  <c r="V124" i="8"/>
  <c r="AF124" i="8" s="1"/>
  <c r="W124" i="8"/>
  <c r="X124" i="8" s="1"/>
  <c r="R125" i="8"/>
  <c r="S125" i="8"/>
  <c r="T125" i="8"/>
  <c r="U125" i="8"/>
  <c r="Z125" i="8" s="1"/>
  <c r="V125" i="8"/>
  <c r="AF125" i="8" s="1"/>
  <c r="W125" i="8"/>
  <c r="X125" i="8" s="1"/>
  <c r="Y125" i="8"/>
  <c r="AA125" i="8" s="1"/>
  <c r="AB125" i="8" s="1"/>
  <c r="AE125" i="8"/>
  <c r="R126" i="8"/>
  <c r="S126" i="8"/>
  <c r="T126" i="8"/>
  <c r="U126" i="8"/>
  <c r="Y126" i="8" s="1"/>
  <c r="V126" i="8"/>
  <c r="AF126" i="8" s="1"/>
  <c r="W126" i="8"/>
  <c r="X126" i="8" s="1"/>
  <c r="R127" i="8"/>
  <c r="S127" i="8"/>
  <c r="T127" i="8"/>
  <c r="Y127" i="8" s="1"/>
  <c r="U127" i="8"/>
  <c r="V127" i="8" s="1"/>
  <c r="AF127" i="8" s="1"/>
  <c r="W127" i="8"/>
  <c r="X127" i="8" s="1"/>
  <c r="R128" i="8"/>
  <c r="S128" i="8"/>
  <c r="T128" i="8"/>
  <c r="U128" i="8"/>
  <c r="Z128" i="8" s="1"/>
  <c r="V128" i="8"/>
  <c r="AF128" i="8" s="1"/>
  <c r="W128" i="8"/>
  <c r="X128" i="8" s="1"/>
  <c r="Y128" i="8"/>
  <c r="AA128" i="8" s="1"/>
  <c r="AB128" i="8" s="1"/>
  <c r="R129" i="8"/>
  <c r="S129" i="8"/>
  <c r="T129" i="8"/>
  <c r="U129" i="8"/>
  <c r="AC129" i="8" s="1"/>
  <c r="V129" i="8"/>
  <c r="AF129" i="8" s="1"/>
  <c r="W129" i="8"/>
  <c r="X129" i="8" s="1"/>
  <c r="Y129" i="8"/>
  <c r="AA129" i="8" s="1"/>
  <c r="AB129" i="8" s="1"/>
  <c r="Z129" i="8"/>
  <c r="AE129" i="8"/>
  <c r="R130" i="8"/>
  <c r="S130" i="8"/>
  <c r="T130" i="8"/>
  <c r="U130" i="8"/>
  <c r="Z130" i="8" s="1"/>
  <c r="V130" i="8"/>
  <c r="AF130" i="8" s="1"/>
  <c r="W130" i="8"/>
  <c r="X130" i="8" s="1"/>
  <c r="Y130" i="8"/>
  <c r="AA130" i="8" s="1"/>
  <c r="AB130" i="8" s="1"/>
  <c r="AE130" i="8"/>
  <c r="R131" i="8"/>
  <c r="S131" i="8"/>
  <c r="T131" i="8"/>
  <c r="Z131" i="8" s="1"/>
  <c r="U131" i="8"/>
  <c r="V131" i="8"/>
  <c r="AF131" i="8" s="1"/>
  <c r="W131" i="8"/>
  <c r="X131" i="8" s="1"/>
  <c r="Y131" i="8"/>
  <c r="AA131" i="8" s="1"/>
  <c r="AB131" i="8" s="1"/>
  <c r="R132" i="8"/>
  <c r="S132" i="8"/>
  <c r="T132" i="8"/>
  <c r="U132" i="8"/>
  <c r="Z132" i="8" s="1"/>
  <c r="V132" i="8"/>
  <c r="AF132" i="8" s="1"/>
  <c r="W132" i="8"/>
  <c r="X132" i="8" s="1"/>
  <c r="Y132" i="8"/>
  <c r="AA132" i="8" s="1"/>
  <c r="AB132" i="8" s="1"/>
  <c r="R133" i="8"/>
  <c r="S133" i="8"/>
  <c r="T133" i="8"/>
  <c r="U133" i="8"/>
  <c r="AC133" i="8" s="1"/>
  <c r="V133" i="8"/>
  <c r="AF133" i="8" s="1"/>
  <c r="W133" i="8"/>
  <c r="X133" i="8" s="1"/>
  <c r="Y133" i="8"/>
  <c r="AA133" i="8" s="1"/>
  <c r="AB133" i="8" s="1"/>
  <c r="Z133" i="8"/>
  <c r="AE133" i="8"/>
  <c r="R134" i="8"/>
  <c r="S134" i="8"/>
  <c r="T134" i="8"/>
  <c r="Z134" i="8" s="1"/>
  <c r="U134" i="8"/>
  <c r="AD134" i="8" s="1"/>
  <c r="V134" i="8"/>
  <c r="AF134" i="8" s="1"/>
  <c r="W134" i="8"/>
  <c r="X134" i="8" s="1"/>
  <c r="Y134" i="8"/>
  <c r="AE134" i="8"/>
  <c r="R135" i="8"/>
  <c r="S135" i="8"/>
  <c r="T135" i="8"/>
  <c r="Z135" i="8" s="1"/>
  <c r="U135" i="8"/>
  <c r="V135" i="8"/>
  <c r="AF135" i="8" s="1"/>
  <c r="W135" i="8"/>
  <c r="X135" i="8" s="1"/>
  <c r="Y135" i="8"/>
  <c r="AA135" i="8" s="1"/>
  <c r="AB135" i="8" s="1"/>
  <c r="R136" i="8"/>
  <c r="S136" i="8"/>
  <c r="T136" i="8"/>
  <c r="Z136" i="8" s="1"/>
  <c r="U136" i="8"/>
  <c r="V136" i="8"/>
  <c r="AF136" i="8" s="1"/>
  <c r="W136" i="8"/>
  <c r="X136" i="8" s="1"/>
  <c r="Y136" i="8"/>
  <c r="AA136" i="8" s="1"/>
  <c r="AB136" i="8" s="1"/>
  <c r="R137" i="8"/>
  <c r="S137" i="8"/>
  <c r="T137" i="8"/>
  <c r="U137" i="8"/>
  <c r="AC137" i="8" s="1"/>
  <c r="V137" i="8"/>
  <c r="AF137" i="8" s="1"/>
  <c r="W137" i="8"/>
  <c r="X137" i="8" s="1"/>
  <c r="Y137" i="8"/>
  <c r="AA137" i="8" s="1"/>
  <c r="AB137" i="8" s="1"/>
  <c r="Z137" i="8"/>
  <c r="AE137" i="8"/>
  <c r="R138" i="8"/>
  <c r="S138" i="8"/>
  <c r="T138" i="8"/>
  <c r="Z138" i="8" s="1"/>
  <c r="U138" i="8"/>
  <c r="AD138" i="8" s="1"/>
  <c r="V138" i="8"/>
  <c r="AF138" i="8" s="1"/>
  <c r="W138" i="8"/>
  <c r="X138" i="8" s="1"/>
  <c r="Y138" i="8"/>
  <c r="AE138" i="8"/>
  <c r="R139" i="8"/>
  <c r="S139" i="8"/>
  <c r="T139" i="8"/>
  <c r="Z139" i="8" s="1"/>
  <c r="U139" i="8"/>
  <c r="V139" i="8"/>
  <c r="AF139" i="8" s="1"/>
  <c r="W139" i="8"/>
  <c r="X139" i="8" s="1"/>
  <c r="Y139" i="8"/>
  <c r="AA139" i="8" s="1"/>
  <c r="AB139" i="8" s="1"/>
  <c r="R140" i="8"/>
  <c r="S140" i="8"/>
  <c r="T140" i="8"/>
  <c r="Z140" i="8" s="1"/>
  <c r="U140" i="8"/>
  <c r="V140" i="8"/>
  <c r="AF140" i="8" s="1"/>
  <c r="W140" i="8"/>
  <c r="X140" i="8" s="1"/>
  <c r="Y140" i="8"/>
  <c r="R141" i="8"/>
  <c r="S141" i="8"/>
  <c r="T141" i="8"/>
  <c r="U141" i="8"/>
  <c r="AC141" i="8" s="1"/>
  <c r="V141" i="8"/>
  <c r="AF141" i="8" s="1"/>
  <c r="W141" i="8"/>
  <c r="X141" i="8" s="1"/>
  <c r="Y141" i="8"/>
  <c r="AA141" i="8" s="1"/>
  <c r="AB141" i="8" s="1"/>
  <c r="Z141" i="8"/>
  <c r="AE141" i="8"/>
  <c r="R142" i="8"/>
  <c r="S142" i="8"/>
  <c r="T142" i="8"/>
  <c r="Z142" i="8" s="1"/>
  <c r="U142" i="8"/>
  <c r="AD142" i="8" s="1"/>
  <c r="V142" i="8"/>
  <c r="AF142" i="8" s="1"/>
  <c r="W142" i="8"/>
  <c r="X142" i="8" s="1"/>
  <c r="Y142" i="8"/>
  <c r="AE142" i="8"/>
  <c r="R143" i="8"/>
  <c r="S143" i="8"/>
  <c r="T143" i="8"/>
  <c r="Z143" i="8" s="1"/>
  <c r="U143" i="8"/>
  <c r="V143" i="8"/>
  <c r="AF143" i="8" s="1"/>
  <c r="W143" i="8"/>
  <c r="X143" i="8" s="1"/>
  <c r="Y143" i="8"/>
  <c r="R144" i="8"/>
  <c r="S144" i="8"/>
  <c r="T144" i="8"/>
  <c r="Z144" i="8" s="1"/>
  <c r="U144" i="8"/>
  <c r="V144" i="8"/>
  <c r="AF144" i="8" s="1"/>
  <c r="W144" i="8"/>
  <c r="X144" i="8" s="1"/>
  <c r="Y144" i="8"/>
  <c r="AA144" i="8" s="1"/>
  <c r="AB144" i="8" s="1"/>
  <c r="R145" i="8"/>
  <c r="S145" i="8"/>
  <c r="T145" i="8"/>
  <c r="U145" i="8"/>
  <c r="AC145" i="8" s="1"/>
  <c r="V145" i="8"/>
  <c r="AF145" i="8" s="1"/>
  <c r="W145" i="8"/>
  <c r="X145" i="8" s="1"/>
  <c r="Y145" i="8"/>
  <c r="AA145" i="8" s="1"/>
  <c r="AB145" i="8" s="1"/>
  <c r="Z145" i="8"/>
  <c r="AE145" i="8"/>
  <c r="R146" i="8"/>
  <c r="S146" i="8"/>
  <c r="T146" i="8"/>
  <c r="Z146" i="8" s="1"/>
  <c r="U146" i="8"/>
  <c r="AD146" i="8" s="1"/>
  <c r="V146" i="8"/>
  <c r="AF146" i="8" s="1"/>
  <c r="W146" i="8"/>
  <c r="X146" i="8" s="1"/>
  <c r="Y146" i="8"/>
  <c r="AE146" i="8"/>
  <c r="R147" i="8"/>
  <c r="S147" i="8"/>
  <c r="T147" i="8"/>
  <c r="Z147" i="8" s="1"/>
  <c r="U147" i="8"/>
  <c r="V147" i="8"/>
  <c r="AF147" i="8" s="1"/>
  <c r="W147" i="8"/>
  <c r="X147" i="8" s="1"/>
  <c r="Y147" i="8"/>
  <c r="AA147" i="8" s="1"/>
  <c r="AB147" i="8" s="1"/>
  <c r="R148" i="8"/>
  <c r="S148" i="8"/>
  <c r="T148" i="8"/>
  <c r="Z148" i="8" s="1"/>
  <c r="U148" i="8"/>
  <c r="V148" i="8"/>
  <c r="AF148" i="8" s="1"/>
  <c r="W148" i="8"/>
  <c r="X148" i="8" s="1"/>
  <c r="Y148" i="8"/>
  <c r="R149" i="8"/>
  <c r="S149" i="8"/>
  <c r="T149" i="8"/>
  <c r="U149" i="8"/>
  <c r="AC149" i="8" s="1"/>
  <c r="V149" i="8"/>
  <c r="AF149" i="8" s="1"/>
  <c r="W149" i="8"/>
  <c r="X149" i="8" s="1"/>
  <c r="Y149" i="8"/>
  <c r="AA149" i="8" s="1"/>
  <c r="AB149" i="8" s="1"/>
  <c r="Z149" i="8"/>
  <c r="AE149" i="8"/>
  <c r="R150" i="8"/>
  <c r="S150" i="8"/>
  <c r="T150" i="8"/>
  <c r="Z150" i="8" s="1"/>
  <c r="U150" i="8"/>
  <c r="AD150" i="8" s="1"/>
  <c r="V150" i="8"/>
  <c r="AF150" i="8" s="1"/>
  <c r="W150" i="8"/>
  <c r="X150" i="8" s="1"/>
  <c r="Y150" i="8"/>
  <c r="AE150" i="8"/>
  <c r="R151" i="8"/>
  <c r="S151" i="8"/>
  <c r="T151" i="8"/>
  <c r="Z151" i="8" s="1"/>
  <c r="U151" i="8"/>
  <c r="V151" i="8"/>
  <c r="AF151" i="8" s="1"/>
  <c r="W151" i="8"/>
  <c r="X151" i="8" s="1"/>
  <c r="Y151" i="8"/>
  <c r="R152" i="8"/>
  <c r="S152" i="8"/>
  <c r="T152" i="8"/>
  <c r="Z152" i="8" s="1"/>
  <c r="U152" i="8"/>
  <c r="V152" i="8"/>
  <c r="AF152" i="8" s="1"/>
  <c r="W152" i="8"/>
  <c r="X152" i="8" s="1"/>
  <c r="Y152" i="8"/>
  <c r="AA152" i="8" s="1"/>
  <c r="AB152" i="8" s="1"/>
  <c r="R153" i="8"/>
  <c r="S153" i="8"/>
  <c r="T153" i="8"/>
  <c r="AC153" i="8" s="1"/>
  <c r="U153" i="8"/>
  <c r="V153" i="8"/>
  <c r="AF153" i="8" s="1"/>
  <c r="W153" i="8"/>
  <c r="X153" i="8" s="1"/>
  <c r="Y153" i="8"/>
  <c r="AA153" i="8" s="1"/>
  <c r="AB153" i="8" s="1"/>
  <c r="Z153" i="8"/>
  <c r="AE153" i="8"/>
  <c r="R154" i="8"/>
  <c r="S154" i="8"/>
  <c r="T154" i="8"/>
  <c r="Z154" i="8" s="1"/>
  <c r="U154" i="8"/>
  <c r="AD154" i="8" s="1"/>
  <c r="V154" i="8"/>
  <c r="AF154" i="8" s="1"/>
  <c r="W154" i="8"/>
  <c r="X154" i="8" s="1"/>
  <c r="Y154" i="8"/>
  <c r="AE154" i="8"/>
  <c r="R155" i="8"/>
  <c r="S155" i="8"/>
  <c r="T155" i="8"/>
  <c r="Z155" i="8" s="1"/>
  <c r="U155" i="8"/>
  <c r="V155" i="8"/>
  <c r="AF155" i="8" s="1"/>
  <c r="W155" i="8"/>
  <c r="X155" i="8" s="1"/>
  <c r="Y155" i="8"/>
  <c r="AA155" i="8" s="1"/>
  <c r="AB155" i="8" s="1"/>
  <c r="R156" i="8"/>
  <c r="S156" i="8"/>
  <c r="T156" i="8"/>
  <c r="Z156" i="8" s="1"/>
  <c r="U156" i="8"/>
  <c r="V156" i="8"/>
  <c r="AF156" i="8" s="1"/>
  <c r="W156" i="8"/>
  <c r="X156" i="8" s="1"/>
  <c r="Y156" i="8"/>
  <c r="AA156" i="8" s="1"/>
  <c r="AB156" i="8" s="1"/>
  <c r="R157" i="8"/>
  <c r="S157" i="8"/>
  <c r="T157" i="8"/>
  <c r="AC157" i="8" s="1"/>
  <c r="U157" i="8"/>
  <c r="V157" i="8"/>
  <c r="AF157" i="8" s="1"/>
  <c r="W157" i="8"/>
  <c r="X157" i="8" s="1"/>
  <c r="Y157" i="8"/>
  <c r="AA157" i="8" s="1"/>
  <c r="AB157" i="8" s="1"/>
  <c r="Z157" i="8"/>
  <c r="AE157" i="8"/>
  <c r="R158" i="8"/>
  <c r="S158" i="8"/>
  <c r="T158" i="8"/>
  <c r="Z158" i="8" s="1"/>
  <c r="U158" i="8"/>
  <c r="AD158" i="8" s="1"/>
  <c r="V158" i="8"/>
  <c r="AF158" i="8" s="1"/>
  <c r="W158" i="8"/>
  <c r="X158" i="8" s="1"/>
  <c r="Y158" i="8"/>
  <c r="AA158" i="8" s="1"/>
  <c r="AB158" i="8" s="1"/>
  <c r="AE158" i="8"/>
  <c r="R159" i="8"/>
  <c r="S159" i="8"/>
  <c r="T159" i="8"/>
  <c r="Z159" i="8" s="1"/>
  <c r="U159" i="8"/>
  <c r="V159" i="8"/>
  <c r="AF159" i="8" s="1"/>
  <c r="W159" i="8"/>
  <c r="X159" i="8" s="1"/>
  <c r="Y159" i="8"/>
  <c r="AA159" i="8" s="1"/>
  <c r="AB159" i="8" s="1"/>
  <c r="R160" i="8"/>
  <c r="S160" i="8"/>
  <c r="T160" i="8"/>
  <c r="Z160" i="8" s="1"/>
  <c r="U160" i="8"/>
  <c r="V160" i="8"/>
  <c r="AF160" i="8" s="1"/>
  <c r="W160" i="8"/>
  <c r="X160" i="8" s="1"/>
  <c r="Y160" i="8"/>
  <c r="R161" i="8"/>
  <c r="S161" i="8"/>
  <c r="T161" i="8"/>
  <c r="AC161" i="8" s="1"/>
  <c r="U161" i="8"/>
  <c r="V161" i="8"/>
  <c r="AF161" i="8" s="1"/>
  <c r="W161" i="8"/>
  <c r="X161" i="8" s="1"/>
  <c r="Y161" i="8"/>
  <c r="AA161" i="8" s="1"/>
  <c r="AB161" i="8" s="1"/>
  <c r="Z161" i="8"/>
  <c r="R162" i="8"/>
  <c r="S162" i="8"/>
  <c r="T162" i="8"/>
  <c r="U162" i="8"/>
  <c r="AC162" i="8" s="1"/>
  <c r="V162" i="8"/>
  <c r="AF162" i="8" s="1"/>
  <c r="W162" i="8"/>
  <c r="X162" i="8"/>
  <c r="Y162" i="8"/>
  <c r="AA162" i="8" s="1"/>
  <c r="AB162" i="8" s="1"/>
  <c r="Z162" i="8"/>
  <c r="AE162" i="8"/>
  <c r="R163" i="8"/>
  <c r="S163" i="8"/>
  <c r="T163" i="8"/>
  <c r="Z163" i="8" s="1"/>
  <c r="U163" i="8"/>
  <c r="V163" i="8"/>
  <c r="AF163" i="8" s="1"/>
  <c r="W163" i="8"/>
  <c r="X163" i="8" s="1"/>
  <c r="Y163" i="8"/>
  <c r="R164" i="8"/>
  <c r="S164" i="8"/>
  <c r="T164" i="8"/>
  <c r="AC164" i="8" s="1"/>
  <c r="U164" i="8"/>
  <c r="V164" i="8"/>
  <c r="W164" i="8"/>
  <c r="X164" i="8"/>
  <c r="Y164" i="8"/>
  <c r="Z164" i="8"/>
  <c r="AA164" i="8"/>
  <c r="AB164" i="8"/>
  <c r="AF164" i="8"/>
  <c r="R165" i="8"/>
  <c r="S165" i="8"/>
  <c r="T165" i="8"/>
  <c r="AD165" i="8" s="1"/>
  <c r="U165" i="8"/>
  <c r="V165" i="8"/>
  <c r="AF165" i="8" s="1"/>
  <c r="W165" i="8"/>
  <c r="X165" i="8" s="1"/>
  <c r="Y165" i="8"/>
  <c r="Z165" i="8"/>
  <c r="AA165" i="8"/>
  <c r="AB165" i="8"/>
  <c r="AC165" i="8"/>
  <c r="R166" i="8"/>
  <c r="S166" i="8"/>
  <c r="T166" i="8"/>
  <c r="U166" i="8"/>
  <c r="V166" i="8"/>
  <c r="AF166" i="8" s="1"/>
  <c r="W166" i="8"/>
  <c r="X166" i="8" s="1"/>
  <c r="Y166" i="8"/>
  <c r="Z166" i="8"/>
  <c r="AA166" i="8"/>
  <c r="AB166" i="8"/>
  <c r="AC166" i="8"/>
  <c r="AD166" i="8"/>
  <c r="AE166" i="8"/>
  <c r="R167" i="8"/>
  <c r="S167" i="8"/>
  <c r="T167" i="8"/>
  <c r="AC167" i="8" s="1"/>
  <c r="U167" i="8"/>
  <c r="V167" i="8"/>
  <c r="AF167" i="8" s="1"/>
  <c r="W167" i="8"/>
  <c r="X167" i="8" s="1"/>
  <c r="Y167" i="8"/>
  <c r="Z167" i="8"/>
  <c r="AA167" i="8"/>
  <c r="AB167" i="8"/>
  <c r="AE167" i="8"/>
  <c r="R168" i="8"/>
  <c r="S168" i="8"/>
  <c r="T168" i="8"/>
  <c r="AC168" i="8" s="1"/>
  <c r="U168" i="8"/>
  <c r="V168" i="8"/>
  <c r="W168" i="8"/>
  <c r="X168" i="8"/>
  <c r="Y168" i="8"/>
  <c r="Z168" i="8"/>
  <c r="AA168" i="8"/>
  <c r="AB168" i="8"/>
  <c r="AF168" i="8"/>
  <c r="R169" i="8"/>
  <c r="S169" i="8"/>
  <c r="T169" i="8"/>
  <c r="AD169" i="8" s="1"/>
  <c r="U169" i="8"/>
  <c r="V169" i="8"/>
  <c r="AF169" i="8" s="1"/>
  <c r="W169" i="8"/>
  <c r="X169" i="8" s="1"/>
  <c r="Y169" i="8"/>
  <c r="Z169" i="8"/>
  <c r="AA169" i="8"/>
  <c r="AB169" i="8"/>
  <c r="AC169" i="8"/>
  <c r="R170" i="8"/>
  <c r="S170" i="8"/>
  <c r="T170" i="8"/>
  <c r="U170" i="8"/>
  <c r="V170" i="8"/>
  <c r="AF170" i="8" s="1"/>
  <c r="W170" i="8"/>
  <c r="X170" i="8"/>
  <c r="Y170" i="8"/>
  <c r="Z170" i="8"/>
  <c r="AA170" i="8"/>
  <c r="AB170" i="8"/>
  <c r="AC170" i="8"/>
  <c r="AD170" i="8"/>
  <c r="AE170" i="8"/>
  <c r="R171" i="8"/>
  <c r="S171" i="8"/>
  <c r="T171" i="8"/>
  <c r="AC171" i="8" s="1"/>
  <c r="U171" i="8"/>
  <c r="V171" i="8"/>
  <c r="AF171" i="8" s="1"/>
  <c r="W171" i="8"/>
  <c r="X171" i="8" s="1"/>
  <c r="Y171" i="8"/>
  <c r="Z171" i="8"/>
  <c r="AA171" i="8"/>
  <c r="AB171" i="8"/>
  <c r="AE171" i="8"/>
  <c r="R172" i="8"/>
  <c r="S172" i="8"/>
  <c r="T172" i="8"/>
  <c r="AC172" i="8" s="1"/>
  <c r="U172" i="8"/>
  <c r="V172" i="8"/>
  <c r="W172" i="8"/>
  <c r="X172" i="8"/>
  <c r="Y172" i="8"/>
  <c r="Z172" i="8"/>
  <c r="AA172" i="8"/>
  <c r="AB172" i="8"/>
  <c r="AF172" i="8"/>
  <c r="R173" i="8"/>
  <c r="S173" i="8"/>
  <c r="T173" i="8"/>
  <c r="AD173" i="8" s="1"/>
  <c r="U173" i="8"/>
  <c r="V173" i="8"/>
  <c r="AF173" i="8" s="1"/>
  <c r="W173" i="8"/>
  <c r="X173" i="8" s="1"/>
  <c r="Y173" i="8"/>
  <c r="Z173" i="8"/>
  <c r="AA173" i="8"/>
  <c r="AB173" i="8"/>
  <c r="AC173" i="8"/>
  <c r="R174" i="8"/>
  <c r="S174" i="8"/>
  <c r="T174" i="8"/>
  <c r="U174" i="8"/>
  <c r="V174" i="8"/>
  <c r="AF174" i="8" s="1"/>
  <c r="W174" i="8"/>
  <c r="X174" i="8"/>
  <c r="Y174" i="8"/>
  <c r="Z174" i="8"/>
  <c r="AA174" i="8"/>
  <c r="AB174" i="8"/>
  <c r="AC174" i="8"/>
  <c r="AD174" i="8"/>
  <c r="AE174" i="8"/>
  <c r="R175" i="8"/>
  <c r="S175" i="8"/>
  <c r="T175" i="8"/>
  <c r="AC175" i="8" s="1"/>
  <c r="U175" i="8"/>
  <c r="V175" i="8"/>
  <c r="AF175" i="8" s="1"/>
  <c r="W175" i="8"/>
  <c r="X175" i="8" s="1"/>
  <c r="Y175" i="8"/>
  <c r="Z175" i="8"/>
  <c r="AA175" i="8"/>
  <c r="AB175" i="8"/>
  <c r="AE175" i="8"/>
  <c r="R176" i="8"/>
  <c r="S176" i="8"/>
  <c r="T176" i="8"/>
  <c r="AC176" i="8" s="1"/>
  <c r="U176" i="8"/>
  <c r="V176" i="8"/>
  <c r="W176" i="8"/>
  <c r="X176" i="8"/>
  <c r="Y176" i="8"/>
  <c r="Z176" i="8"/>
  <c r="AA176" i="8"/>
  <c r="AB176" i="8"/>
  <c r="AF176" i="8"/>
  <c r="R177" i="8"/>
  <c r="S177" i="8"/>
  <c r="T177" i="8"/>
  <c r="AD177" i="8" s="1"/>
  <c r="U177" i="8"/>
  <c r="V177" i="8"/>
  <c r="AF177" i="8" s="1"/>
  <c r="W177" i="8"/>
  <c r="X177" i="8" s="1"/>
  <c r="Y177" i="8"/>
  <c r="Z177" i="8"/>
  <c r="AA177" i="8"/>
  <c r="AB177" i="8"/>
  <c r="AC177" i="8"/>
  <c r="R178" i="8"/>
  <c r="S178" i="8"/>
  <c r="T178" i="8"/>
  <c r="U178" i="8"/>
  <c r="V178" i="8"/>
  <c r="AF178" i="8" s="1"/>
  <c r="W178" i="8"/>
  <c r="X178" i="8"/>
  <c r="Y178" i="8"/>
  <c r="Z178" i="8"/>
  <c r="AA178" i="8"/>
  <c r="AB178" i="8"/>
  <c r="AC178" i="8"/>
  <c r="AD178" i="8"/>
  <c r="AE178" i="8"/>
  <c r="R179" i="8"/>
  <c r="S179" i="8"/>
  <c r="T179" i="8"/>
  <c r="AC179" i="8" s="1"/>
  <c r="U179" i="8"/>
  <c r="V179" i="8"/>
  <c r="AF179" i="8" s="1"/>
  <c r="W179" i="8"/>
  <c r="X179" i="8" s="1"/>
  <c r="Y179" i="8"/>
  <c r="Z179" i="8"/>
  <c r="AA179" i="8"/>
  <c r="AB179" i="8"/>
  <c r="AE179" i="8"/>
  <c r="R180" i="8"/>
  <c r="S180" i="8"/>
  <c r="T180" i="8"/>
  <c r="AC180" i="8" s="1"/>
  <c r="U180" i="8"/>
  <c r="V180" i="8"/>
  <c r="W180" i="8"/>
  <c r="X180" i="8"/>
  <c r="Y180" i="8"/>
  <c r="Z180" i="8"/>
  <c r="AA180" i="8"/>
  <c r="AB180" i="8"/>
  <c r="AF180" i="8"/>
  <c r="R181" i="8"/>
  <c r="S181" i="8"/>
  <c r="T181" i="8"/>
  <c r="AD181" i="8" s="1"/>
  <c r="U181" i="8"/>
  <c r="V181" i="8"/>
  <c r="AF181" i="8" s="1"/>
  <c r="W181" i="8"/>
  <c r="X181" i="8" s="1"/>
  <c r="Y181" i="8"/>
  <c r="Z181" i="8"/>
  <c r="AA181" i="8"/>
  <c r="AB181" i="8"/>
  <c r="AC181" i="8"/>
  <c r="R182" i="8"/>
  <c r="S182" i="8"/>
  <c r="T182" i="8"/>
  <c r="U182" i="8"/>
  <c r="V182" i="8"/>
  <c r="AF182" i="8" s="1"/>
  <c r="W182" i="8"/>
  <c r="X182" i="8"/>
  <c r="Y182" i="8"/>
  <c r="Z182" i="8"/>
  <c r="AA182" i="8"/>
  <c r="AB182" i="8"/>
  <c r="AC182" i="8"/>
  <c r="AD182" i="8"/>
  <c r="AE182" i="8"/>
  <c r="R183" i="8"/>
  <c r="S183" i="8"/>
  <c r="T183" i="8"/>
  <c r="AC183" i="8" s="1"/>
  <c r="U183" i="8"/>
  <c r="V183" i="8"/>
  <c r="AF183" i="8" s="1"/>
  <c r="W183" i="8"/>
  <c r="X183" i="8" s="1"/>
  <c r="Y183" i="8"/>
  <c r="Z183" i="8"/>
  <c r="AA183" i="8"/>
  <c r="AB183" i="8"/>
  <c r="AE183" i="8"/>
  <c r="R184" i="8"/>
  <c r="S184" i="8"/>
  <c r="T184" i="8"/>
  <c r="AC184" i="8" s="1"/>
  <c r="U184" i="8"/>
  <c r="V184" i="8"/>
  <c r="W184" i="8"/>
  <c r="X184" i="8" s="1"/>
  <c r="Y184" i="8"/>
  <c r="Z184" i="8"/>
  <c r="AA184" i="8"/>
  <c r="AB184" i="8"/>
  <c r="AF184" i="8"/>
  <c r="R185" i="8"/>
  <c r="S185" i="8"/>
  <c r="T185" i="8"/>
  <c r="AD185" i="8" s="1"/>
  <c r="U185" i="8"/>
  <c r="V185" i="8"/>
  <c r="AF185" i="8" s="1"/>
  <c r="W185" i="8"/>
  <c r="X185" i="8" s="1"/>
  <c r="Y185" i="8"/>
  <c r="Z185" i="8"/>
  <c r="AA185" i="8"/>
  <c r="AB185" i="8"/>
  <c r="AC185" i="8"/>
  <c r="R186" i="8"/>
  <c r="S186" i="8"/>
  <c r="T186" i="8"/>
  <c r="U186" i="8"/>
  <c r="V186" i="8"/>
  <c r="AF186" i="8" s="1"/>
  <c r="W186" i="8"/>
  <c r="X186" i="8"/>
  <c r="Y186" i="8"/>
  <c r="Z186" i="8"/>
  <c r="AA186" i="8"/>
  <c r="AB186" i="8"/>
  <c r="AC186" i="8"/>
  <c r="AD186" i="8"/>
  <c r="AE186" i="8"/>
  <c r="R187" i="8"/>
  <c r="S187" i="8"/>
  <c r="T187" i="8"/>
  <c r="AC187" i="8" s="1"/>
  <c r="U187" i="8"/>
  <c r="V187" i="8"/>
  <c r="AF187" i="8" s="1"/>
  <c r="W187" i="8"/>
  <c r="X187" i="8" s="1"/>
  <c r="Y187" i="8"/>
  <c r="Z187" i="8"/>
  <c r="AA187" i="8"/>
  <c r="AB187" i="8"/>
  <c r="AE187" i="8"/>
  <c r="R188" i="8"/>
  <c r="S188" i="8"/>
  <c r="T188" i="8"/>
  <c r="AC188" i="8" s="1"/>
  <c r="U188" i="8"/>
  <c r="V188" i="8"/>
  <c r="W188" i="8"/>
  <c r="X188" i="8"/>
  <c r="Y188" i="8"/>
  <c r="Z188" i="8"/>
  <c r="AA188" i="8"/>
  <c r="AB188" i="8"/>
  <c r="AF188" i="8"/>
  <c r="R189" i="8"/>
  <c r="S189" i="8"/>
  <c r="T189" i="8"/>
  <c r="AD189" i="8" s="1"/>
  <c r="U189" i="8"/>
  <c r="V189" i="8"/>
  <c r="AF189" i="8" s="1"/>
  <c r="W189" i="8"/>
  <c r="X189" i="8" s="1"/>
  <c r="Y189" i="8"/>
  <c r="Z189" i="8"/>
  <c r="AA189" i="8"/>
  <c r="AB189" i="8"/>
  <c r="AC189" i="8"/>
  <c r="R190" i="8"/>
  <c r="S190" i="8"/>
  <c r="T190" i="8"/>
  <c r="U190" i="8"/>
  <c r="V190" i="8"/>
  <c r="AF190" i="8" s="1"/>
  <c r="W190" i="8"/>
  <c r="X190" i="8"/>
  <c r="Y190" i="8"/>
  <c r="Z190" i="8"/>
  <c r="AA190" i="8"/>
  <c r="AB190" i="8"/>
  <c r="AC190" i="8"/>
  <c r="AD190" i="8"/>
  <c r="AE190" i="8"/>
  <c r="R191" i="8"/>
  <c r="S191" i="8"/>
  <c r="T191" i="8"/>
  <c r="AC191" i="8" s="1"/>
  <c r="U191" i="8"/>
  <c r="V191" i="8"/>
  <c r="AF191" i="8" s="1"/>
  <c r="W191" i="8"/>
  <c r="X191" i="8" s="1"/>
  <c r="Y191" i="8"/>
  <c r="Z191" i="8"/>
  <c r="AA191" i="8"/>
  <c r="AB191" i="8"/>
  <c r="AE191" i="8"/>
  <c r="R192" i="8"/>
  <c r="S192" i="8"/>
  <c r="T192" i="8"/>
  <c r="AC192" i="8" s="1"/>
  <c r="U192" i="8"/>
  <c r="V192" i="8"/>
  <c r="W192" i="8"/>
  <c r="X192" i="8"/>
  <c r="Y192" i="8"/>
  <c r="Z192" i="8"/>
  <c r="AA192" i="8"/>
  <c r="AB192" i="8"/>
  <c r="AF192" i="8"/>
  <c r="R193" i="8"/>
  <c r="S193" i="8"/>
  <c r="T193" i="8"/>
  <c r="AD193" i="8" s="1"/>
  <c r="U193" i="8"/>
  <c r="V193" i="8"/>
  <c r="AF193" i="8" s="1"/>
  <c r="W193" i="8"/>
  <c r="X193" i="8" s="1"/>
  <c r="Y193" i="8"/>
  <c r="Z193" i="8"/>
  <c r="AA193" i="8"/>
  <c r="AB193" i="8"/>
  <c r="AC193" i="8"/>
  <c r="R194" i="8"/>
  <c r="S194" i="8"/>
  <c r="T194" i="8"/>
  <c r="U194" i="8"/>
  <c r="V194" i="8"/>
  <c r="AF194" i="8" s="1"/>
  <c r="W194" i="8"/>
  <c r="X194" i="8"/>
  <c r="Y194" i="8"/>
  <c r="Z194" i="8"/>
  <c r="AA194" i="8"/>
  <c r="AB194" i="8"/>
  <c r="AC194" i="8"/>
  <c r="AD194" i="8"/>
  <c r="AE194" i="8"/>
  <c r="R195" i="8"/>
  <c r="S195" i="8"/>
  <c r="T195" i="8"/>
  <c r="AC195" i="8" s="1"/>
  <c r="U195" i="8"/>
  <c r="V195" i="8"/>
  <c r="AF195" i="8" s="1"/>
  <c r="W195" i="8"/>
  <c r="X195" i="8" s="1"/>
  <c r="Y195" i="8"/>
  <c r="Z195" i="8"/>
  <c r="AA195" i="8"/>
  <c r="AB195" i="8"/>
  <c r="AE195" i="8"/>
  <c r="R196" i="8"/>
  <c r="S196" i="8"/>
  <c r="T196" i="8"/>
  <c r="AC196" i="8" s="1"/>
  <c r="U196" i="8"/>
  <c r="V196" i="8"/>
  <c r="W196" i="8"/>
  <c r="X196" i="8"/>
  <c r="Y196" i="8"/>
  <c r="Z196" i="8"/>
  <c r="AA196" i="8"/>
  <c r="AB196" i="8"/>
  <c r="AF196" i="8"/>
  <c r="R197" i="8"/>
  <c r="S197" i="8"/>
  <c r="T197" i="8"/>
  <c r="AD197" i="8" s="1"/>
  <c r="U197" i="8"/>
  <c r="V197" i="8"/>
  <c r="AF197" i="8" s="1"/>
  <c r="W197" i="8"/>
  <c r="X197" i="8" s="1"/>
  <c r="Y197" i="8"/>
  <c r="Z197" i="8"/>
  <c r="AA197" i="8"/>
  <c r="AB197" i="8"/>
  <c r="AC197" i="8"/>
  <c r="R198" i="8"/>
  <c r="S198" i="8"/>
  <c r="T198" i="8"/>
  <c r="U198" i="8"/>
  <c r="V198" i="8"/>
  <c r="AF198" i="8" s="1"/>
  <c r="W198" i="8"/>
  <c r="X198" i="8"/>
  <c r="Y198" i="8"/>
  <c r="Z198" i="8"/>
  <c r="AA198" i="8"/>
  <c r="AB198" i="8"/>
  <c r="AC198" i="8"/>
  <c r="AD198" i="8"/>
  <c r="AE198" i="8"/>
  <c r="R199" i="8"/>
  <c r="S199" i="8"/>
  <c r="T199" i="8"/>
  <c r="AC199" i="8" s="1"/>
  <c r="U199" i="8"/>
  <c r="V199" i="8"/>
  <c r="AF199" i="8" s="1"/>
  <c r="W199" i="8"/>
  <c r="X199" i="8" s="1"/>
  <c r="Y199" i="8"/>
  <c r="Z199" i="8"/>
  <c r="AA199" i="8"/>
  <c r="AB199" i="8"/>
  <c r="AE199" i="8"/>
  <c r="R200" i="8"/>
  <c r="S200" i="8"/>
  <c r="T200" i="8"/>
  <c r="AC200" i="8" s="1"/>
  <c r="U200" i="8"/>
  <c r="V200" i="8"/>
  <c r="W200" i="8"/>
  <c r="X200" i="8"/>
  <c r="Y200" i="8"/>
  <c r="Z200" i="8"/>
  <c r="AA200" i="8"/>
  <c r="AB200" i="8"/>
  <c r="AF200" i="8"/>
  <c r="R201" i="8"/>
  <c r="S201" i="8"/>
  <c r="T201" i="8"/>
  <c r="AD201" i="8" s="1"/>
  <c r="U201" i="8"/>
  <c r="V201" i="8"/>
  <c r="AF201" i="8" s="1"/>
  <c r="W201" i="8"/>
  <c r="X201" i="8" s="1"/>
  <c r="Y201" i="8"/>
  <c r="Z201" i="8"/>
  <c r="AA201" i="8"/>
  <c r="AB201" i="8"/>
  <c r="AC201" i="8"/>
  <c r="R202" i="8"/>
  <c r="S202" i="8"/>
  <c r="T202" i="8"/>
  <c r="U202" i="8"/>
  <c r="V202" i="8"/>
  <c r="AF202" i="8" s="1"/>
  <c r="W202" i="8"/>
  <c r="X202" i="8"/>
  <c r="Y202" i="8"/>
  <c r="Z202" i="8"/>
  <c r="AA202" i="8"/>
  <c r="AB202" i="8"/>
  <c r="AC202" i="8"/>
  <c r="AD202" i="8"/>
  <c r="AE202" i="8"/>
  <c r="R203" i="8"/>
  <c r="S203" i="8"/>
  <c r="T203" i="8"/>
  <c r="AC203" i="8" s="1"/>
  <c r="U203" i="8"/>
  <c r="V203" i="8"/>
  <c r="AF203" i="8" s="1"/>
  <c r="W203" i="8"/>
  <c r="X203" i="8" s="1"/>
  <c r="Y203" i="8"/>
  <c r="Z203" i="8"/>
  <c r="AA203" i="8"/>
  <c r="AB203" i="8"/>
  <c r="AE203" i="8"/>
  <c r="R204" i="8"/>
  <c r="S204" i="8"/>
  <c r="T204" i="8"/>
  <c r="AC204" i="8" s="1"/>
  <c r="U204" i="8"/>
  <c r="V204" i="8"/>
  <c r="W204" i="8"/>
  <c r="X204" i="8"/>
  <c r="Y204" i="8"/>
  <c r="Z204" i="8"/>
  <c r="AA204" i="8"/>
  <c r="AB204" i="8"/>
  <c r="AF204" i="8"/>
  <c r="R205" i="8"/>
  <c r="S205" i="8"/>
  <c r="T205" i="8"/>
  <c r="AD205" i="8" s="1"/>
  <c r="U205" i="8"/>
  <c r="V205" i="8"/>
  <c r="AF205" i="8" s="1"/>
  <c r="W205" i="8"/>
  <c r="X205" i="8"/>
  <c r="Y205" i="8"/>
  <c r="Z205" i="8"/>
  <c r="AA205" i="8"/>
  <c r="AB205" i="8"/>
  <c r="AC205" i="8"/>
  <c r="R206" i="8"/>
  <c r="S206" i="8"/>
  <c r="T206" i="8"/>
  <c r="U206" i="8"/>
  <c r="V206" i="8"/>
  <c r="AF206" i="8" s="1"/>
  <c r="W206" i="8"/>
  <c r="X206" i="8"/>
  <c r="Y206" i="8"/>
  <c r="Z206" i="8"/>
  <c r="AA206" i="8"/>
  <c r="AB206" i="8"/>
  <c r="AC206" i="8"/>
  <c r="AD206" i="8"/>
  <c r="AE206" i="8"/>
  <c r="R207" i="8"/>
  <c r="S207" i="8"/>
  <c r="T207" i="8"/>
  <c r="AC207" i="8" s="1"/>
  <c r="U207" i="8"/>
  <c r="V207" i="8"/>
  <c r="AF207" i="8" s="1"/>
  <c r="W207" i="8"/>
  <c r="X207" i="8" s="1"/>
  <c r="Y207" i="8"/>
  <c r="Z207" i="8"/>
  <c r="AA207" i="8"/>
  <c r="AB207" i="8"/>
  <c r="AE207" i="8"/>
  <c r="R208" i="8"/>
  <c r="S208" i="8"/>
  <c r="T208" i="8"/>
  <c r="AC208" i="8" s="1"/>
  <c r="U208" i="8"/>
  <c r="V208" i="8"/>
  <c r="W208" i="8"/>
  <c r="X208" i="8"/>
  <c r="Y208" i="8"/>
  <c r="Z208" i="8"/>
  <c r="AA208" i="8"/>
  <c r="AB208" i="8"/>
  <c r="AF208" i="8"/>
  <c r="R209" i="8"/>
  <c r="S209" i="8"/>
  <c r="T209" i="8"/>
  <c r="AD209" i="8" s="1"/>
  <c r="U209" i="8"/>
  <c r="V209" i="8"/>
  <c r="AF209" i="8" s="1"/>
  <c r="W209" i="8"/>
  <c r="X209" i="8"/>
  <c r="Y209" i="8"/>
  <c r="Z209" i="8"/>
  <c r="AA209" i="8"/>
  <c r="AB209" i="8"/>
  <c r="AC209" i="8"/>
  <c r="R210" i="8"/>
  <c r="S210" i="8"/>
  <c r="T210" i="8"/>
  <c r="U210" i="8"/>
  <c r="V210" i="8"/>
  <c r="AF210" i="8" s="1"/>
  <c r="W210" i="8"/>
  <c r="X210" i="8"/>
  <c r="Y210" i="8"/>
  <c r="Z210" i="8"/>
  <c r="AA210" i="8"/>
  <c r="AB210" i="8"/>
  <c r="AC210" i="8"/>
  <c r="AD210" i="8"/>
  <c r="AE210" i="8"/>
  <c r="R211" i="8"/>
  <c r="S211" i="8"/>
  <c r="T211" i="8"/>
  <c r="AC211" i="8" s="1"/>
  <c r="U211" i="8"/>
  <c r="V211" i="8"/>
  <c r="AF211" i="8" s="1"/>
  <c r="W211" i="8"/>
  <c r="X211" i="8" s="1"/>
  <c r="Y211" i="8"/>
  <c r="Z211" i="8"/>
  <c r="AA211" i="8"/>
  <c r="AB211" i="8"/>
  <c r="AE211" i="8"/>
  <c r="R212" i="8"/>
  <c r="S212" i="8"/>
  <c r="T212" i="8"/>
  <c r="AC212" i="8" s="1"/>
  <c r="U212" i="8"/>
  <c r="V212" i="8"/>
  <c r="W212" i="8"/>
  <c r="X212" i="8"/>
  <c r="Y212" i="8"/>
  <c r="Z212" i="8"/>
  <c r="AA212" i="8"/>
  <c r="AB212" i="8"/>
  <c r="AF212" i="8"/>
  <c r="R213" i="8"/>
  <c r="S213" i="8"/>
  <c r="T213" i="8"/>
  <c r="AD213" i="8" s="1"/>
  <c r="U213" i="8"/>
  <c r="V213" i="8"/>
  <c r="AF213" i="8" s="1"/>
  <c r="W213" i="8"/>
  <c r="X213" i="8"/>
  <c r="Y213" i="8"/>
  <c r="Z213" i="8"/>
  <c r="AA213" i="8"/>
  <c r="AB213" i="8"/>
  <c r="AC213" i="8"/>
  <c r="R214" i="8"/>
  <c r="S214" i="8"/>
  <c r="T214" i="8"/>
  <c r="U214" i="8"/>
  <c r="V214" i="8"/>
  <c r="AF214" i="8" s="1"/>
  <c r="W214" i="8"/>
  <c r="X214" i="8"/>
  <c r="Y214" i="8"/>
  <c r="Z214" i="8"/>
  <c r="AA214" i="8"/>
  <c r="AB214" i="8"/>
  <c r="AC214" i="8"/>
  <c r="AD214" i="8"/>
  <c r="AE214" i="8"/>
  <c r="R215" i="8"/>
  <c r="S215" i="8"/>
  <c r="T215" i="8"/>
  <c r="AC215" i="8" s="1"/>
  <c r="U215" i="8"/>
  <c r="V215" i="8"/>
  <c r="AF215" i="8" s="1"/>
  <c r="W215" i="8"/>
  <c r="X215" i="8" s="1"/>
  <c r="Y215" i="8"/>
  <c r="Z215" i="8"/>
  <c r="AA215" i="8"/>
  <c r="AB215" i="8"/>
  <c r="AE215" i="8"/>
  <c r="R216" i="8"/>
  <c r="S216" i="8"/>
  <c r="T216" i="8"/>
  <c r="AC216" i="8" s="1"/>
  <c r="U216" i="8"/>
  <c r="V216" i="8"/>
  <c r="W216" i="8"/>
  <c r="X216" i="8"/>
  <c r="Y216" i="8"/>
  <c r="Z216" i="8"/>
  <c r="AA216" i="8"/>
  <c r="AB216" i="8"/>
  <c r="AF216" i="8"/>
  <c r="R217" i="8"/>
  <c r="S217" i="8"/>
  <c r="T217" i="8"/>
  <c r="AD217" i="8" s="1"/>
  <c r="U217" i="8"/>
  <c r="V217" i="8"/>
  <c r="AF217" i="8" s="1"/>
  <c r="W217" i="8"/>
  <c r="X217" i="8"/>
  <c r="Y217" i="8"/>
  <c r="Z217" i="8"/>
  <c r="AA217" i="8"/>
  <c r="AB217" i="8"/>
  <c r="AC217" i="8"/>
  <c r="R218" i="8"/>
  <c r="S218" i="8"/>
  <c r="T218" i="8"/>
  <c r="U218" i="8"/>
  <c r="V218" i="8"/>
  <c r="AF218" i="8" s="1"/>
  <c r="W218" i="8"/>
  <c r="X218" i="8"/>
  <c r="Y218" i="8"/>
  <c r="Z218" i="8"/>
  <c r="AA218" i="8"/>
  <c r="AB218" i="8"/>
  <c r="AC218" i="8"/>
  <c r="AD218" i="8"/>
  <c r="AE218" i="8"/>
  <c r="R219" i="8"/>
  <c r="S219" i="8"/>
  <c r="T219" i="8"/>
  <c r="AC219" i="8" s="1"/>
  <c r="U219" i="8"/>
  <c r="V219" i="8"/>
  <c r="AF219" i="8" s="1"/>
  <c r="W219" i="8"/>
  <c r="X219" i="8" s="1"/>
  <c r="Y219" i="8"/>
  <c r="Z219" i="8"/>
  <c r="AA219" i="8"/>
  <c r="AB219" i="8"/>
  <c r="AE219" i="8"/>
  <c r="R116" i="8"/>
  <c r="S116" i="8"/>
  <c r="T116" i="8"/>
  <c r="AD116" i="8" s="1"/>
  <c r="U116" i="8"/>
  <c r="V116" i="8" s="1"/>
  <c r="AF116" i="8" s="1"/>
  <c r="O116" i="8"/>
  <c r="P116" i="8"/>
  <c r="O117" i="8"/>
  <c r="P117" i="8"/>
  <c r="O118" i="8"/>
  <c r="P118" i="8"/>
  <c r="O119" i="8"/>
  <c r="P119" i="8"/>
  <c r="O120" i="8"/>
  <c r="P120" i="8"/>
  <c r="O121" i="8"/>
  <c r="P121" i="8"/>
  <c r="O122" i="8"/>
  <c r="P122" i="8"/>
  <c r="O123" i="8"/>
  <c r="P123" i="8"/>
  <c r="O124" i="8"/>
  <c r="P124" i="8"/>
  <c r="O125" i="8"/>
  <c r="P125" i="8"/>
  <c r="O126" i="8"/>
  <c r="P126" i="8"/>
  <c r="O127" i="8"/>
  <c r="P127" i="8"/>
  <c r="O128" i="8"/>
  <c r="P128" i="8"/>
  <c r="O129" i="8"/>
  <c r="P129" i="8"/>
  <c r="O130" i="8"/>
  <c r="P130" i="8"/>
  <c r="O131" i="8"/>
  <c r="P131" i="8"/>
  <c r="O132" i="8"/>
  <c r="P132" i="8"/>
  <c r="O133" i="8"/>
  <c r="P133" i="8"/>
  <c r="O134" i="8"/>
  <c r="P134" i="8"/>
  <c r="O135" i="8"/>
  <c r="P135" i="8"/>
  <c r="O136" i="8"/>
  <c r="P136" i="8"/>
  <c r="O137" i="8"/>
  <c r="P137" i="8"/>
  <c r="O138" i="8"/>
  <c r="P138" i="8"/>
  <c r="O139" i="8"/>
  <c r="P139" i="8"/>
  <c r="O140" i="8"/>
  <c r="P140" i="8"/>
  <c r="O141" i="8"/>
  <c r="P141" i="8"/>
  <c r="O142" i="8"/>
  <c r="P142" i="8"/>
  <c r="O143" i="8"/>
  <c r="P143" i="8"/>
  <c r="O144" i="8"/>
  <c r="P144" i="8"/>
  <c r="O145" i="8"/>
  <c r="P145" i="8"/>
  <c r="O146" i="8"/>
  <c r="P146" i="8"/>
  <c r="O147" i="8"/>
  <c r="P147" i="8"/>
  <c r="O148" i="8"/>
  <c r="P148" i="8"/>
  <c r="O149" i="8"/>
  <c r="P149" i="8"/>
  <c r="O150" i="8"/>
  <c r="P150" i="8"/>
  <c r="O151" i="8"/>
  <c r="P151" i="8"/>
  <c r="O152" i="8"/>
  <c r="P152" i="8"/>
  <c r="O153" i="8"/>
  <c r="P153" i="8"/>
  <c r="O154" i="8"/>
  <c r="P154" i="8"/>
  <c r="O155" i="8"/>
  <c r="P155" i="8"/>
  <c r="O156" i="8"/>
  <c r="P156" i="8"/>
  <c r="O157" i="8"/>
  <c r="P157" i="8"/>
  <c r="O158" i="8"/>
  <c r="P158" i="8"/>
  <c r="O159" i="8"/>
  <c r="P159" i="8"/>
  <c r="O160" i="8"/>
  <c r="P160" i="8"/>
  <c r="O161" i="8"/>
  <c r="P161" i="8"/>
  <c r="O162" i="8"/>
  <c r="P162" i="8"/>
  <c r="O163" i="8"/>
  <c r="P163" i="8"/>
  <c r="Y86" i="1" l="1"/>
  <c r="AA86" i="1" s="1"/>
  <c r="W104" i="1"/>
  <c r="X104" i="1" s="1"/>
  <c r="W112" i="1"/>
  <c r="X112" i="1" s="1"/>
  <c r="W82" i="1"/>
  <c r="X82" i="1" s="1"/>
  <c r="AC97" i="1"/>
  <c r="Y104" i="1"/>
  <c r="AA104" i="1" s="1"/>
  <c r="AB104" i="1" s="1"/>
  <c r="Y112" i="1"/>
  <c r="AA112" i="1" s="1"/>
  <c r="Y82" i="1"/>
  <c r="AA82" i="1" s="1"/>
  <c r="AB82" i="1" s="1"/>
  <c r="AC85" i="1"/>
  <c r="W100" i="1"/>
  <c r="X100" i="1" s="1"/>
  <c r="Z104" i="1"/>
  <c r="W108" i="1"/>
  <c r="X108" i="1" s="1"/>
  <c r="Z112" i="1"/>
  <c r="Z82" i="1"/>
  <c r="Y108" i="1"/>
  <c r="AD115" i="1"/>
  <c r="W88" i="1"/>
  <c r="X88" i="1" s="1"/>
  <c r="Y92" i="1"/>
  <c r="AA92" i="1" s="1"/>
  <c r="Y96" i="1"/>
  <c r="AA96" i="1" s="1"/>
  <c r="Z100" i="1"/>
  <c r="AA100" i="1" s="1"/>
  <c r="AB100" i="1" s="1"/>
  <c r="Z108" i="1"/>
  <c r="AD114" i="1"/>
  <c r="Z92" i="1"/>
  <c r="Z96" i="1"/>
  <c r="AD99" i="1"/>
  <c r="AC107" i="1"/>
  <c r="W114" i="1"/>
  <c r="X114" i="1" s="1"/>
  <c r="Z88" i="1"/>
  <c r="AA88" i="1" s="1"/>
  <c r="AB88" i="1" s="1"/>
  <c r="AD106" i="1"/>
  <c r="AD110" i="1"/>
  <c r="Y114" i="1"/>
  <c r="AA114" i="1" s="1"/>
  <c r="Z84" i="1"/>
  <c r="AA84" i="1" s="1"/>
  <c r="AB84" i="1" s="1"/>
  <c r="AC90" i="1"/>
  <c r="W94" i="1"/>
  <c r="X94" i="1" s="1"/>
  <c r="AC98" i="1"/>
  <c r="Y102" i="1"/>
  <c r="Z105" i="1"/>
  <c r="Y106" i="1"/>
  <c r="Y110" i="1"/>
  <c r="AA110" i="1" s="1"/>
  <c r="AB110" i="1" s="1"/>
  <c r="Z83" i="1"/>
  <c r="W90" i="1"/>
  <c r="X90" i="1" s="1"/>
  <c r="Y94" i="1"/>
  <c r="AA94" i="1" s="1"/>
  <c r="W98" i="1"/>
  <c r="X98" i="1" s="1"/>
  <c r="Z102" i="1"/>
  <c r="Z106" i="1"/>
  <c r="Z110" i="1"/>
  <c r="AD124" i="1"/>
  <c r="AD85" i="1"/>
  <c r="AC99" i="1"/>
  <c r="AD108" i="1"/>
  <c r="AD109" i="1"/>
  <c r="AD118" i="1"/>
  <c r="AD119" i="1"/>
  <c r="AD128" i="1"/>
  <c r="AC129" i="1"/>
  <c r="AC139" i="1"/>
  <c r="AC89" i="1"/>
  <c r="AC113" i="1"/>
  <c r="AD129" i="1"/>
  <c r="AD139" i="1"/>
  <c r="AD89" i="1"/>
  <c r="AC103" i="1"/>
  <c r="AD112" i="1"/>
  <c r="AD113" i="1"/>
  <c r="AD122" i="1"/>
  <c r="AC123" i="1"/>
  <c r="AC137" i="1"/>
  <c r="AF146" i="1"/>
  <c r="AD104" i="1"/>
  <c r="AC83" i="1"/>
  <c r="AC93" i="1"/>
  <c r="AC138" i="1"/>
  <c r="AD83" i="1"/>
  <c r="AC92" i="1"/>
  <c r="AD93" i="1"/>
  <c r="AD116" i="1"/>
  <c r="AD138" i="1"/>
  <c r="AC136" i="1"/>
  <c r="AC145" i="1"/>
  <c r="AC87" i="1"/>
  <c r="AC96" i="1"/>
  <c r="AD97" i="1"/>
  <c r="AC111" i="1"/>
  <c r="AC121" i="1"/>
  <c r="AC133" i="1"/>
  <c r="AD136" i="1"/>
  <c r="AC146" i="1"/>
  <c r="AC109" i="1"/>
  <c r="AF138" i="1"/>
  <c r="AC101" i="1"/>
  <c r="AD121" i="1"/>
  <c r="AC134" i="1"/>
  <c r="AC143" i="1"/>
  <c r="AD146" i="1"/>
  <c r="AC94" i="1"/>
  <c r="AC100" i="1"/>
  <c r="AD101" i="1"/>
  <c r="AD130" i="1"/>
  <c r="AC131" i="1"/>
  <c r="AD134" i="1"/>
  <c r="AC144" i="1"/>
  <c r="V99" i="1"/>
  <c r="AF99" i="1" s="1"/>
  <c r="V139" i="1"/>
  <c r="AF139" i="1" s="1"/>
  <c r="V86" i="1"/>
  <c r="AF86" i="1" s="1"/>
  <c r="V92" i="1"/>
  <c r="AF92" i="1" s="1"/>
  <c r="V98" i="1"/>
  <c r="AF98" i="1" s="1"/>
  <c r="V104" i="1"/>
  <c r="AF104" i="1" s="1"/>
  <c r="V110" i="1"/>
  <c r="AF110" i="1" s="1"/>
  <c r="V109" i="1"/>
  <c r="AF109" i="1" s="1"/>
  <c r="V115" i="1"/>
  <c r="AF115" i="1" s="1"/>
  <c r="V121" i="1"/>
  <c r="AF121" i="1" s="1"/>
  <c r="V127" i="1"/>
  <c r="AF127" i="1" s="1"/>
  <c r="V84" i="1"/>
  <c r="AF84" i="1" s="1"/>
  <c r="V90" i="1"/>
  <c r="AF90" i="1" s="1"/>
  <c r="V96" i="1"/>
  <c r="AF96" i="1" s="1"/>
  <c r="V102" i="1"/>
  <c r="AF102" i="1" s="1"/>
  <c r="V108" i="1"/>
  <c r="AF108" i="1" s="1"/>
  <c r="V114" i="1"/>
  <c r="AF114" i="1" s="1"/>
  <c r="V120" i="1"/>
  <c r="AF120" i="1" s="1"/>
  <c r="V126" i="1"/>
  <c r="AF126" i="1" s="1"/>
  <c r="V83" i="1"/>
  <c r="AF83" i="1" s="1"/>
  <c r="V145" i="1"/>
  <c r="AF145" i="1" s="1"/>
  <c r="V113" i="1"/>
  <c r="AF113" i="1" s="1"/>
  <c r="V119" i="1"/>
  <c r="AF119" i="1" s="1"/>
  <c r="V125" i="1"/>
  <c r="AF125" i="1" s="1"/>
  <c r="V82" i="1"/>
  <c r="AF82" i="1" s="1"/>
  <c r="V131" i="1"/>
  <c r="AF131" i="1" s="1"/>
  <c r="V142" i="1"/>
  <c r="AF142" i="1" s="1"/>
  <c r="V143" i="1"/>
  <c r="AF143" i="1" s="1"/>
  <c r="V88" i="1"/>
  <c r="AF88" i="1" s="1"/>
  <c r="V94" i="1"/>
  <c r="AF94" i="1" s="1"/>
  <c r="V100" i="1"/>
  <c r="AF100" i="1" s="1"/>
  <c r="V106" i="1"/>
  <c r="AF106" i="1" s="1"/>
  <c r="V112" i="1"/>
  <c r="AF112" i="1" s="1"/>
  <c r="V118" i="1"/>
  <c r="AF118" i="1" s="1"/>
  <c r="V124" i="1"/>
  <c r="AF124" i="1" s="1"/>
  <c r="V130" i="1"/>
  <c r="AF130" i="1" s="1"/>
  <c r="Y83" i="1"/>
  <c r="AA83" i="1" s="1"/>
  <c r="AB83" i="1" s="1"/>
  <c r="AE83" i="1"/>
  <c r="Z87" i="1"/>
  <c r="AB90" i="1"/>
  <c r="Y93" i="1"/>
  <c r="AA93" i="1" s="1"/>
  <c r="AE93" i="1"/>
  <c r="AB98" i="1"/>
  <c r="Y101" i="1"/>
  <c r="AA101" i="1" s="1"/>
  <c r="AE101" i="1"/>
  <c r="AE109" i="1"/>
  <c r="Y109" i="1"/>
  <c r="AA109" i="1" s="1"/>
  <c r="AB109" i="1" s="1"/>
  <c r="AB114" i="1"/>
  <c r="Y117" i="1"/>
  <c r="AA117" i="1" s="1"/>
  <c r="AB117" i="1" s="1"/>
  <c r="AE117" i="1"/>
  <c r="AB122" i="1"/>
  <c r="AE125" i="1"/>
  <c r="Y125" i="1"/>
  <c r="AA125" i="1" s="1"/>
  <c r="AB125" i="1" s="1"/>
  <c r="AB130" i="1"/>
  <c r="AE139" i="1"/>
  <c r="Y139" i="1"/>
  <c r="AA139" i="1" s="1"/>
  <c r="AB139" i="1" s="1"/>
  <c r="Y85" i="1"/>
  <c r="AE85" i="1"/>
  <c r="Y95" i="1"/>
  <c r="AE95" i="1"/>
  <c r="Z85" i="1"/>
  <c r="Z95" i="1"/>
  <c r="Z103" i="1"/>
  <c r="Z111" i="1"/>
  <c r="Z119" i="1"/>
  <c r="Z127" i="1"/>
  <c r="AE137" i="1"/>
  <c r="Y137" i="1"/>
  <c r="AA137" i="1" s="1"/>
  <c r="AB137" i="1" s="1"/>
  <c r="Z145" i="1"/>
  <c r="AE127" i="1"/>
  <c r="Y127" i="1"/>
  <c r="AA127" i="1" s="1"/>
  <c r="AB127" i="1" s="1"/>
  <c r="AE135" i="1"/>
  <c r="Y135" i="1"/>
  <c r="V135" i="1" s="1"/>
  <c r="AF135" i="1" s="1"/>
  <c r="Z143" i="1"/>
  <c r="Y91" i="1"/>
  <c r="V91" i="1" s="1"/>
  <c r="AF91" i="1" s="1"/>
  <c r="AE91" i="1"/>
  <c r="Y99" i="1"/>
  <c r="AE99" i="1"/>
  <c r="Y107" i="1"/>
  <c r="V107" i="1" s="1"/>
  <c r="AF107" i="1" s="1"/>
  <c r="AE107" i="1"/>
  <c r="Y115" i="1"/>
  <c r="AE115" i="1"/>
  <c r="Y123" i="1"/>
  <c r="V123" i="1" s="1"/>
  <c r="AF123" i="1" s="1"/>
  <c r="AE123" i="1"/>
  <c r="AE133" i="1"/>
  <c r="Y133" i="1"/>
  <c r="AA133" i="1" s="1"/>
  <c r="AB133" i="1" s="1"/>
  <c r="Y103" i="1"/>
  <c r="AE103" i="1"/>
  <c r="AE145" i="1"/>
  <c r="Y145" i="1"/>
  <c r="AE131" i="1"/>
  <c r="Y131" i="1"/>
  <c r="AA131" i="1" s="1"/>
  <c r="AB131" i="1" s="1"/>
  <c r="AB144" i="1"/>
  <c r="Y89" i="1"/>
  <c r="AA89" i="1" s="1"/>
  <c r="AE89" i="1"/>
  <c r="Z137" i="1"/>
  <c r="AB142" i="1"/>
  <c r="Y111" i="1"/>
  <c r="AA111" i="1" s="1"/>
  <c r="AE111" i="1"/>
  <c r="Y119" i="1"/>
  <c r="AA119" i="1" s="1"/>
  <c r="AB119" i="1" s="1"/>
  <c r="AE119" i="1"/>
  <c r="AB132" i="1"/>
  <c r="Y143" i="1"/>
  <c r="AA143" i="1" s="1"/>
  <c r="AB143" i="1" s="1"/>
  <c r="AE143" i="1"/>
  <c r="AB94" i="1"/>
  <c r="Y97" i="1"/>
  <c r="AA97" i="1" s="1"/>
  <c r="AE97" i="1"/>
  <c r="Y105" i="1"/>
  <c r="AA105" i="1" s="1"/>
  <c r="AE105" i="1"/>
  <c r="AE113" i="1"/>
  <c r="Y113" i="1"/>
  <c r="AA113" i="1" s="1"/>
  <c r="AB113" i="1" s="1"/>
  <c r="AB118" i="1"/>
  <c r="Y121" i="1"/>
  <c r="AA121" i="1" s="1"/>
  <c r="AB121" i="1" s="1"/>
  <c r="AE121" i="1"/>
  <c r="AB126" i="1"/>
  <c r="AE129" i="1"/>
  <c r="Y129" i="1"/>
  <c r="AA129" i="1" s="1"/>
  <c r="AB129" i="1" s="1"/>
  <c r="Z135" i="1"/>
  <c r="AB140" i="1"/>
  <c r="AE141" i="1"/>
  <c r="Y141" i="1"/>
  <c r="AA141" i="1" s="1"/>
  <c r="AB141" i="1" s="1"/>
  <c r="Y87" i="1"/>
  <c r="AE87" i="1"/>
  <c r="Z91" i="1"/>
  <c r="Z99" i="1"/>
  <c r="Z107" i="1"/>
  <c r="Z115" i="1"/>
  <c r="Z123" i="1"/>
  <c r="Z133" i="1"/>
  <c r="AB138" i="1"/>
  <c r="AC82" i="1"/>
  <c r="W83" i="1"/>
  <c r="X83" i="1" s="1"/>
  <c r="AC84" i="1"/>
  <c r="W85" i="1"/>
  <c r="X85" i="1" s="1"/>
  <c r="AC86" i="1"/>
  <c r="W87" i="1"/>
  <c r="X87" i="1" s="1"/>
  <c r="AC88" i="1"/>
  <c r="W89" i="1"/>
  <c r="X89" i="1" s="1"/>
  <c r="W91" i="1"/>
  <c r="X91" i="1" s="1"/>
  <c r="W93" i="1"/>
  <c r="X93" i="1" s="1"/>
  <c r="W95" i="1"/>
  <c r="X95" i="1" s="1"/>
  <c r="W97" i="1"/>
  <c r="X97" i="1" s="1"/>
  <c r="W99" i="1"/>
  <c r="X99" i="1" s="1"/>
  <c r="W101" i="1"/>
  <c r="X101" i="1" s="1"/>
  <c r="W103" i="1"/>
  <c r="X103" i="1" s="1"/>
  <c r="AC104" i="1"/>
  <c r="W105" i="1"/>
  <c r="X105" i="1" s="1"/>
  <c r="AC106" i="1"/>
  <c r="W107" i="1"/>
  <c r="X107" i="1" s="1"/>
  <c r="AC108" i="1"/>
  <c r="W109" i="1"/>
  <c r="X109" i="1" s="1"/>
  <c r="AC110" i="1"/>
  <c r="W111" i="1"/>
  <c r="X111" i="1" s="1"/>
  <c r="AC112" i="1"/>
  <c r="W113" i="1"/>
  <c r="X113" i="1" s="1"/>
  <c r="AC114" i="1"/>
  <c r="W115" i="1"/>
  <c r="X115" i="1" s="1"/>
  <c r="AC116" i="1"/>
  <c r="W117" i="1"/>
  <c r="X117" i="1" s="1"/>
  <c r="AC118" i="1"/>
  <c r="W119" i="1"/>
  <c r="X119" i="1" s="1"/>
  <c r="AC120" i="1"/>
  <c r="W121" i="1"/>
  <c r="X121" i="1" s="1"/>
  <c r="AC122" i="1"/>
  <c r="W123" i="1"/>
  <c r="X123" i="1" s="1"/>
  <c r="AC124" i="1"/>
  <c r="W125" i="1"/>
  <c r="X125" i="1" s="1"/>
  <c r="AC126" i="1"/>
  <c r="W127" i="1"/>
  <c r="X127" i="1" s="1"/>
  <c r="AC128" i="1"/>
  <c r="W129" i="1"/>
  <c r="X129" i="1" s="1"/>
  <c r="W131" i="1"/>
  <c r="X131" i="1" s="1"/>
  <c r="W133" i="1"/>
  <c r="X133" i="1" s="1"/>
  <c r="W135" i="1"/>
  <c r="X135" i="1" s="1"/>
  <c r="W137" i="1"/>
  <c r="X137" i="1" s="1"/>
  <c r="W139" i="1"/>
  <c r="X139" i="1" s="1"/>
  <c r="W141" i="1"/>
  <c r="X141" i="1" s="1"/>
  <c r="W143" i="1"/>
  <c r="X143" i="1" s="1"/>
  <c r="W145" i="1"/>
  <c r="X145" i="1" s="1"/>
  <c r="AD82" i="1"/>
  <c r="AD84" i="1"/>
  <c r="AD86" i="1"/>
  <c r="AD88" i="1"/>
  <c r="AD90" i="1"/>
  <c r="AD92" i="1"/>
  <c r="AD94" i="1"/>
  <c r="AD96" i="1"/>
  <c r="AD98" i="1"/>
  <c r="AD100" i="1"/>
  <c r="AD102" i="1"/>
  <c r="Y141" i="9"/>
  <c r="Y149" i="9"/>
  <c r="W159" i="9"/>
  <c r="X159" i="9" s="1"/>
  <c r="Y163" i="9"/>
  <c r="Y122" i="9"/>
  <c r="Y127" i="9"/>
  <c r="Y134" i="9"/>
  <c r="W136" i="9"/>
  <c r="X136" i="9" s="1"/>
  <c r="AE141" i="9"/>
  <c r="Z127" i="9"/>
  <c r="W132" i="9"/>
  <c r="X132" i="9" s="1"/>
  <c r="W139" i="9"/>
  <c r="X139" i="9" s="1"/>
  <c r="Y143" i="9"/>
  <c r="Y152" i="9"/>
  <c r="Y160" i="9"/>
  <c r="Y116" i="9"/>
  <c r="W120" i="9"/>
  <c r="X120" i="9" s="1"/>
  <c r="Y124" i="9"/>
  <c r="Y137" i="9"/>
  <c r="AD155" i="9"/>
  <c r="AC161" i="9"/>
  <c r="Y118" i="9"/>
  <c r="V118" i="9" s="1"/>
  <c r="AC119" i="9"/>
  <c r="AA135" i="9"/>
  <c r="AB135" i="9" s="1"/>
  <c r="Y140" i="9"/>
  <c r="Y151" i="9"/>
  <c r="AD157" i="9"/>
  <c r="W119" i="9"/>
  <c r="X119" i="9" s="1"/>
  <c r="Y126" i="9"/>
  <c r="Z149" i="9"/>
  <c r="AA149" i="9" s="1"/>
  <c r="AB149" i="9" s="1"/>
  <c r="Y159" i="9"/>
  <c r="W163" i="9"/>
  <c r="X163" i="9" s="1"/>
  <c r="Z119" i="9"/>
  <c r="AC127" i="9"/>
  <c r="W134" i="9"/>
  <c r="X134" i="9" s="1"/>
  <c r="Y136" i="9"/>
  <c r="Y142" i="9"/>
  <c r="AC149" i="9"/>
  <c r="W157" i="9"/>
  <c r="X157" i="9" s="1"/>
  <c r="Z163" i="9"/>
  <c r="W130" i="9"/>
  <c r="X130" i="9" s="1"/>
  <c r="Y139" i="9"/>
  <c r="W142" i="9"/>
  <c r="X142" i="9" s="1"/>
  <c r="AC143" i="9"/>
  <c r="Z157" i="9"/>
  <c r="AC163" i="9"/>
  <c r="AC118" i="9"/>
  <c r="AD121" i="9"/>
  <c r="Y128" i="9"/>
  <c r="AC129" i="9"/>
  <c r="Y130" i="9"/>
  <c r="Y135" i="9"/>
  <c r="Z137" i="9"/>
  <c r="AE139" i="9"/>
  <c r="AD145" i="9"/>
  <c r="AE147" i="9"/>
  <c r="Y153" i="9"/>
  <c r="Y161" i="9"/>
  <c r="AC167" i="9"/>
  <c r="AE183" i="9"/>
  <c r="AF195" i="9"/>
  <c r="AD197" i="9"/>
  <c r="AF201" i="9"/>
  <c r="AF205" i="9"/>
  <c r="AE209" i="9"/>
  <c r="AC217" i="9"/>
  <c r="AE229" i="9"/>
  <c r="AD232" i="9"/>
  <c r="AE240" i="9"/>
  <c r="AC248" i="9"/>
  <c r="AD252" i="9"/>
  <c r="AE288" i="9"/>
  <c r="AC379" i="9"/>
  <c r="AE380" i="9"/>
  <c r="AE385" i="9"/>
  <c r="AE388" i="9"/>
  <c r="AE391" i="9"/>
  <c r="AE394" i="9"/>
  <c r="AF416" i="9"/>
  <c r="AC426" i="9"/>
  <c r="AC442" i="9"/>
  <c r="AF448" i="9"/>
  <c r="AF236" i="9"/>
  <c r="AC252" i="9"/>
  <c r="AF268" i="9"/>
  <c r="AE159" i="9"/>
  <c r="AE197" i="9"/>
  <c r="AF215" i="9"/>
  <c r="AE221" i="9"/>
  <c r="AC260" i="9"/>
  <c r="AC272" i="9"/>
  <c r="AE284" i="9"/>
  <c r="AD309" i="9"/>
  <c r="AE319" i="9"/>
  <c r="AC454" i="9"/>
  <c r="AF189" i="9"/>
  <c r="AF209" i="9"/>
  <c r="AE123" i="9"/>
  <c r="AC157" i="9"/>
  <c r="AC181" i="9"/>
  <c r="AF198" i="9"/>
  <c r="AC201" i="9"/>
  <c r="AC211" i="9"/>
  <c r="AE224" i="9"/>
  <c r="AC237" i="9"/>
  <c r="AC246" i="9"/>
  <c r="AD260" i="9"/>
  <c r="AD272" i="9"/>
  <c r="AC329" i="9"/>
  <c r="AF384" i="9"/>
  <c r="AE129" i="9"/>
  <c r="AD207" i="9"/>
  <c r="AE207" i="9"/>
  <c r="AF238" i="9"/>
  <c r="AC380" i="9"/>
  <c r="AC416" i="9"/>
  <c r="AC448" i="9"/>
  <c r="AC121" i="9"/>
  <c r="AE127" i="9"/>
  <c r="AC131" i="9"/>
  <c r="AC135" i="9"/>
  <c r="AE188" i="9"/>
  <c r="AF194" i="9"/>
  <c r="AC195" i="9"/>
  <c r="AD201" i="9"/>
  <c r="AC205" i="9"/>
  <c r="AE233" i="9"/>
  <c r="AD246" i="9"/>
  <c r="AE318" i="9"/>
  <c r="AC450" i="9"/>
  <c r="AF254" i="9"/>
  <c r="AC270" i="9"/>
  <c r="AC373" i="9"/>
  <c r="AC374" i="9"/>
  <c r="AD375" i="9"/>
  <c r="AC388" i="9"/>
  <c r="AC391" i="9"/>
  <c r="AC394" i="9"/>
  <c r="AC400" i="9"/>
  <c r="AC420" i="9"/>
  <c r="AC444" i="9"/>
  <c r="AE374" i="9"/>
  <c r="AC123" i="9"/>
  <c r="AE137" i="9"/>
  <c r="AE143" i="9"/>
  <c r="AE149" i="9"/>
  <c r="AE161" i="9"/>
  <c r="AC193" i="9"/>
  <c r="AE195" i="9"/>
  <c r="AF206" i="9"/>
  <c r="AF213" i="9"/>
  <c r="AF228" i="9"/>
  <c r="AC240" i="9"/>
  <c r="AF242" i="9"/>
  <c r="AF264" i="9"/>
  <c r="AC339" i="9"/>
  <c r="AF345" i="9"/>
  <c r="AC397" i="9"/>
  <c r="AC422" i="9"/>
  <c r="AF438" i="9"/>
  <c r="AC335" i="9"/>
  <c r="AF351" i="9"/>
  <c r="AE375" i="9"/>
  <c r="AC402" i="9"/>
  <c r="AF432" i="9"/>
  <c r="AE157" i="9"/>
  <c r="AC159" i="9"/>
  <c r="AE201" i="9"/>
  <c r="AC203" i="9"/>
  <c r="AE205" i="9"/>
  <c r="AC219" i="9"/>
  <c r="AC224" i="9"/>
  <c r="AF262" i="9"/>
  <c r="AC213" i="9"/>
  <c r="AE215" i="9"/>
  <c r="AE226" i="9"/>
  <c r="AF248" i="9"/>
  <c r="AF287" i="9"/>
  <c r="AF118" i="9"/>
  <c r="AF125" i="9"/>
  <c r="AC133" i="9"/>
  <c r="AE145" i="9"/>
  <c r="AE163" i="9"/>
  <c r="AC173" i="9"/>
  <c r="AC207" i="9"/>
  <c r="AD209" i="9"/>
  <c r="AF218" i="9"/>
  <c r="AF232" i="9"/>
  <c r="AF272" i="9"/>
  <c r="AF321" i="9"/>
  <c r="AE335" i="9"/>
  <c r="AF368" i="9"/>
  <c r="AC372" i="9"/>
  <c r="AC384" i="9"/>
  <c r="AC390" i="9"/>
  <c r="AF414" i="9"/>
  <c r="AF418" i="9"/>
  <c r="AC424" i="9"/>
  <c r="AF428" i="9"/>
  <c r="AC440" i="9"/>
  <c r="AC452" i="9"/>
  <c r="V142" i="9"/>
  <c r="AF142" i="9" s="1"/>
  <c r="V152" i="9"/>
  <c r="AF152" i="9" s="1"/>
  <c r="V157" i="9"/>
  <c r="AF157" i="9" s="1"/>
  <c r="V161" i="9"/>
  <c r="AF161" i="9" s="1"/>
  <c r="V235" i="9"/>
  <c r="AF235" i="9" s="1"/>
  <c r="V249" i="9"/>
  <c r="AF249" i="9" s="1"/>
  <c r="V253" i="9"/>
  <c r="AF253" i="9" s="1"/>
  <c r="V274" i="9"/>
  <c r="AF274" i="9" s="1"/>
  <c r="V308" i="9"/>
  <c r="AF308" i="9" s="1"/>
  <c r="V326" i="9"/>
  <c r="AF326" i="9" s="1"/>
  <c r="V367" i="9"/>
  <c r="AF367" i="9" s="1"/>
  <c r="V378" i="9"/>
  <c r="AF378" i="9" s="1"/>
  <c r="V382" i="9"/>
  <c r="AF382" i="9" s="1"/>
  <c r="V392" i="9"/>
  <c r="AF392" i="9" s="1"/>
  <c r="V429" i="9"/>
  <c r="AF429" i="9" s="1"/>
  <c r="V132" i="9"/>
  <c r="AF132" i="9" s="1"/>
  <c r="V243" i="9"/>
  <c r="AF243" i="9" s="1"/>
  <c r="V286" i="9"/>
  <c r="AF286" i="9" s="1"/>
  <c r="V322" i="9"/>
  <c r="AF322" i="9" s="1"/>
  <c r="V386" i="9"/>
  <c r="AF386" i="9" s="1"/>
  <c r="V122" i="9"/>
  <c r="AF122" i="9" s="1"/>
  <c r="V139" i="9"/>
  <c r="AF139" i="9" s="1"/>
  <c r="V185" i="9"/>
  <c r="AF185" i="9" s="1"/>
  <c r="V217" i="9"/>
  <c r="AF217" i="9" s="1"/>
  <c r="V219" i="9"/>
  <c r="AF219" i="9" s="1"/>
  <c r="V225" i="9"/>
  <c r="AF225" i="9" s="1"/>
  <c r="V281" i="9"/>
  <c r="AF281" i="9" s="1"/>
  <c r="V304" i="9"/>
  <c r="AF304" i="9" s="1"/>
  <c r="V312" i="9"/>
  <c r="AF312" i="9" s="1"/>
  <c r="V346" i="9"/>
  <c r="AF346" i="9" s="1"/>
  <c r="V415" i="9"/>
  <c r="AF415" i="9" s="1"/>
  <c r="V434" i="9"/>
  <c r="AF434" i="9" s="1"/>
  <c r="V437" i="9"/>
  <c r="AF437" i="9" s="1"/>
  <c r="V453" i="9"/>
  <c r="AF453" i="9" s="1"/>
  <c r="V174" i="9"/>
  <c r="AF174" i="9" s="1"/>
  <c r="V190" i="9"/>
  <c r="AF190" i="9" s="1"/>
  <c r="V362" i="9"/>
  <c r="AF362" i="9" s="1"/>
  <c r="V407" i="9"/>
  <c r="AF407" i="9" s="1"/>
  <c r="V431" i="9"/>
  <c r="AF431" i="9" s="1"/>
  <c r="V440" i="9"/>
  <c r="AF440" i="9" s="1"/>
  <c r="V443" i="9"/>
  <c r="AF443" i="9" s="1"/>
  <c r="V446" i="9"/>
  <c r="AF446" i="9" s="1"/>
  <c r="V449" i="9"/>
  <c r="AF449" i="9" s="1"/>
  <c r="V196" i="9"/>
  <c r="AF196" i="9" s="1"/>
  <c r="V210" i="9"/>
  <c r="AF210" i="9" s="1"/>
  <c r="V298" i="9"/>
  <c r="AF298" i="9" s="1"/>
  <c r="V330" i="9"/>
  <c r="AF330" i="9" s="1"/>
  <c r="V171" i="9"/>
  <c r="AF171" i="9" s="1"/>
  <c r="V265" i="9"/>
  <c r="AF265" i="9" s="1"/>
  <c r="V134" i="9"/>
  <c r="AF134" i="9" s="1"/>
  <c r="V182" i="9"/>
  <c r="AF182" i="9" s="1"/>
  <c r="V124" i="9"/>
  <c r="AF124" i="9" s="1"/>
  <c r="V128" i="9"/>
  <c r="AF128" i="9" s="1"/>
  <c r="V147" i="9"/>
  <c r="AF147" i="9" s="1"/>
  <c r="V151" i="9"/>
  <c r="AF151" i="9" s="1"/>
  <c r="V163" i="9"/>
  <c r="AF163" i="9" s="1"/>
  <c r="V172" i="9"/>
  <c r="AF172" i="9" s="1"/>
  <c r="V245" i="9"/>
  <c r="AF245" i="9" s="1"/>
  <c r="V320" i="9"/>
  <c r="AF320" i="9" s="1"/>
  <c r="V341" i="9"/>
  <c r="AF341" i="9" s="1"/>
  <c r="V348" i="9"/>
  <c r="AF348" i="9" s="1"/>
  <c r="V356" i="9"/>
  <c r="AF356" i="9" s="1"/>
  <c r="V366" i="9"/>
  <c r="AF366" i="9" s="1"/>
  <c r="V138" i="9"/>
  <c r="AF138" i="9" s="1"/>
  <c r="V160" i="9"/>
  <c r="AF160" i="9" s="1"/>
  <c r="V181" i="9"/>
  <c r="AF181" i="9" s="1"/>
  <c r="V231" i="9"/>
  <c r="AF231" i="9" s="1"/>
  <c r="V266" i="9"/>
  <c r="AF266" i="9" s="1"/>
  <c r="V284" i="9"/>
  <c r="AF284" i="9" s="1"/>
  <c r="V291" i="9"/>
  <c r="AF291" i="9" s="1"/>
  <c r="V301" i="9"/>
  <c r="AF301" i="9" s="1"/>
  <c r="V344" i="9"/>
  <c r="AF344" i="9" s="1"/>
  <c r="V377" i="9"/>
  <c r="AF377" i="9" s="1"/>
  <c r="V456" i="9"/>
  <c r="AF456" i="9" s="1"/>
  <c r="V409" i="9"/>
  <c r="AF409" i="9" s="1"/>
  <c r="V417" i="9"/>
  <c r="AF417" i="9" s="1"/>
  <c r="V452" i="9"/>
  <c r="AF452" i="9" s="1"/>
  <c r="V146" i="9"/>
  <c r="AF146" i="9" s="1"/>
  <c r="V283" i="9"/>
  <c r="AF283" i="9" s="1"/>
  <c r="V347" i="9"/>
  <c r="AF347" i="9" s="1"/>
  <c r="V305" i="9"/>
  <c r="AF305" i="9" s="1"/>
  <c r="V178" i="9"/>
  <c r="AF178" i="9" s="1"/>
  <c r="V270" i="9"/>
  <c r="AF270" i="9" s="1"/>
  <c r="V277" i="9"/>
  <c r="AF277" i="9" s="1"/>
  <c r="V280" i="9"/>
  <c r="AF280" i="9" s="1"/>
  <c r="V127" i="9"/>
  <c r="AF127" i="9" s="1"/>
  <c r="V150" i="9"/>
  <c r="AF150" i="9" s="1"/>
  <c r="V203" i="9"/>
  <c r="AF203" i="9" s="1"/>
  <c r="V229" i="9"/>
  <c r="AF229" i="9" s="1"/>
  <c r="V260" i="9"/>
  <c r="AF260" i="9" s="1"/>
  <c r="V267" i="9"/>
  <c r="AF267" i="9" s="1"/>
  <c r="V303" i="9"/>
  <c r="AF303" i="9" s="1"/>
  <c r="V306" i="9"/>
  <c r="AF306" i="9" s="1"/>
  <c r="V360" i="9"/>
  <c r="AF360" i="9" s="1"/>
  <c r="V375" i="9"/>
  <c r="AF375" i="9" s="1"/>
  <c r="V376" i="9"/>
  <c r="AF376" i="9" s="1"/>
  <c r="V387" i="9"/>
  <c r="AF387" i="9" s="1"/>
  <c r="V425" i="9"/>
  <c r="AF425" i="9" s="1"/>
  <c r="V433" i="9"/>
  <c r="AF433" i="9" s="1"/>
  <c r="AE117" i="9"/>
  <c r="AE122" i="9"/>
  <c r="AD122" i="9"/>
  <c r="Z122" i="9"/>
  <c r="AA122" i="9" s="1"/>
  <c r="AB122" i="9" s="1"/>
  <c r="AA153" i="9"/>
  <c r="AB153" i="9" s="1"/>
  <c r="AA160" i="9"/>
  <c r="AB160" i="9" s="1"/>
  <c r="AE162" i="9"/>
  <c r="AD162" i="9"/>
  <c r="Z162" i="9"/>
  <c r="AA166" i="9"/>
  <c r="W170" i="9"/>
  <c r="X170" i="9" s="1"/>
  <c r="AE170" i="9"/>
  <c r="Z282" i="9"/>
  <c r="Y282" i="9"/>
  <c r="AA282" i="9" s="1"/>
  <c r="AB282" i="9" s="1"/>
  <c r="V282" i="9"/>
  <c r="AF282" i="9" s="1"/>
  <c r="Y168" i="9"/>
  <c r="V168" i="9" s="1"/>
  <c r="AF168" i="9" s="1"/>
  <c r="Y120" i="9"/>
  <c r="V121" i="9"/>
  <c r="AF121" i="9" s="1"/>
  <c r="AE144" i="9"/>
  <c r="AD144" i="9"/>
  <c r="Z144" i="9"/>
  <c r="Z147" i="9"/>
  <c r="Y192" i="9"/>
  <c r="V192" i="9"/>
  <c r="AF192" i="9" s="1"/>
  <c r="Y273" i="9"/>
  <c r="V273" i="9" s="1"/>
  <c r="AF273" i="9" s="1"/>
  <c r="AE273" i="9"/>
  <c r="AE146" i="9"/>
  <c r="AD146" i="9"/>
  <c r="Z146" i="9"/>
  <c r="AE156" i="9"/>
  <c r="AD156" i="9"/>
  <c r="Z156" i="9"/>
  <c r="AE116" i="9"/>
  <c r="AD116" i="9"/>
  <c r="Z116" i="9"/>
  <c r="AA116" i="9" s="1"/>
  <c r="AB116" i="9" s="1"/>
  <c r="W122" i="9"/>
  <c r="X122" i="9" s="1"/>
  <c r="AE124" i="9"/>
  <c r="AD124" i="9"/>
  <c r="Z124" i="9"/>
  <c r="AA124" i="9" s="1"/>
  <c r="AB124" i="9" s="1"/>
  <c r="AE154" i="9"/>
  <c r="AD154" i="9"/>
  <c r="Z154" i="9"/>
  <c r="W162" i="9"/>
  <c r="X162" i="9" s="1"/>
  <c r="AD175" i="9"/>
  <c r="AC175" i="9"/>
  <c r="AD179" i="9"/>
  <c r="AC179" i="9"/>
  <c r="V179" i="9"/>
  <c r="AF179" i="9" s="1"/>
  <c r="AD183" i="9"/>
  <c r="AC183" i="9"/>
  <c r="AD187" i="9"/>
  <c r="AC187" i="9"/>
  <c r="V187" i="9"/>
  <c r="AF187" i="9" s="1"/>
  <c r="Y196" i="9"/>
  <c r="AE212" i="9"/>
  <c r="Y212" i="9"/>
  <c r="V212" i="9" s="1"/>
  <c r="AF212" i="9" s="1"/>
  <c r="W212" i="9"/>
  <c r="X212" i="9" s="1"/>
  <c r="Z121" i="9"/>
  <c r="AD125" i="9"/>
  <c r="Y129" i="9"/>
  <c r="AA129" i="9" s="1"/>
  <c r="Y138" i="9"/>
  <c r="AE142" i="9"/>
  <c r="AD142" i="9"/>
  <c r="Z142" i="9"/>
  <c r="AA142" i="9" s="1"/>
  <c r="W144" i="9"/>
  <c r="X144" i="9" s="1"/>
  <c r="Z145" i="9"/>
  <c r="AC146" i="9"/>
  <c r="AC147" i="9"/>
  <c r="Y150" i="9"/>
  <c r="AA150" i="9" s="1"/>
  <c r="W155" i="9"/>
  <c r="X155" i="9" s="1"/>
  <c r="AC156" i="9"/>
  <c r="AC162" i="9"/>
  <c r="Z171" i="9"/>
  <c r="Y173" i="9"/>
  <c r="AA173" i="9" s="1"/>
  <c r="AE173" i="9"/>
  <c r="Z175" i="9"/>
  <c r="Z179" i="9"/>
  <c r="Z183" i="9"/>
  <c r="Z187" i="9"/>
  <c r="AA215" i="9"/>
  <c r="AB215" i="9" s="1"/>
  <c r="AA206" i="9"/>
  <c r="AB206" i="9" s="1"/>
  <c r="AD117" i="9"/>
  <c r="Y119" i="9"/>
  <c r="AE119" i="9"/>
  <c r="W123" i="9"/>
  <c r="X123" i="9" s="1"/>
  <c r="W124" i="9"/>
  <c r="X124" i="9" s="1"/>
  <c r="AE126" i="9"/>
  <c r="AD126" i="9"/>
  <c r="Z126" i="9"/>
  <c r="AA126" i="9" s="1"/>
  <c r="AB126" i="9" s="1"/>
  <c r="AD141" i="9"/>
  <c r="W143" i="9"/>
  <c r="X143" i="9" s="1"/>
  <c r="AD153" i="9"/>
  <c r="W154" i="9"/>
  <c r="X154" i="9" s="1"/>
  <c r="Z155" i="9"/>
  <c r="Y158" i="9"/>
  <c r="V158" i="9" s="1"/>
  <c r="AF158" i="9" s="1"/>
  <c r="AE160" i="9"/>
  <c r="AD160" i="9"/>
  <c r="Z160" i="9"/>
  <c r="W161" i="9"/>
  <c r="X161" i="9" s="1"/>
  <c r="Y164" i="9"/>
  <c r="AA164" i="9" s="1"/>
  <c r="AB164" i="9" s="1"/>
  <c r="AC171" i="9"/>
  <c r="AE317" i="9"/>
  <c r="AD317" i="9"/>
  <c r="AC317" i="9"/>
  <c r="Z317" i="9"/>
  <c r="W317" i="9"/>
  <c r="X317" i="9" s="1"/>
  <c r="W116" i="9"/>
  <c r="X116" i="9" s="1"/>
  <c r="Z123" i="9"/>
  <c r="Y131" i="9"/>
  <c r="Y132" i="9"/>
  <c r="Y133" i="9"/>
  <c r="AE140" i="9"/>
  <c r="AD140" i="9"/>
  <c r="Z140" i="9"/>
  <c r="AA140" i="9" s="1"/>
  <c r="AB140" i="9" s="1"/>
  <c r="Z143" i="9"/>
  <c r="AA143" i="9" s="1"/>
  <c r="AB143" i="9" s="1"/>
  <c r="AC144" i="9"/>
  <c r="AC145" i="9"/>
  <c r="AE152" i="9"/>
  <c r="AD152" i="9"/>
  <c r="Z152" i="9"/>
  <c r="AA152" i="9" s="1"/>
  <c r="AC155" i="9"/>
  <c r="Z161" i="9"/>
  <c r="AC166" i="9"/>
  <c r="V166" i="9"/>
  <c r="AF166" i="9" s="1"/>
  <c r="Y193" i="9"/>
  <c r="AE193" i="9"/>
  <c r="AA213" i="9"/>
  <c r="AB213" i="9" s="1"/>
  <c r="AA261" i="9"/>
  <c r="AB261" i="9" s="1"/>
  <c r="AC385" i="9"/>
  <c r="Y385" i="9"/>
  <c r="V385" i="9"/>
  <c r="AF385" i="9" s="1"/>
  <c r="AE118" i="9"/>
  <c r="AD118" i="9"/>
  <c r="Z118" i="9"/>
  <c r="AC122" i="9"/>
  <c r="W125" i="9"/>
  <c r="X125" i="9" s="1"/>
  <c r="W126" i="9"/>
  <c r="X126" i="9" s="1"/>
  <c r="AE128" i="9"/>
  <c r="AD128" i="9"/>
  <c r="Z128" i="9"/>
  <c r="AA128" i="9" s="1"/>
  <c r="AB128" i="9" s="1"/>
  <c r="AD139" i="9"/>
  <c r="W141" i="9"/>
  <c r="X141" i="9" s="1"/>
  <c r="Y147" i="9"/>
  <c r="AD151" i="9"/>
  <c r="W153" i="9"/>
  <c r="X153" i="9" s="1"/>
  <c r="AC154" i="9"/>
  <c r="AA157" i="9"/>
  <c r="AA163" i="9"/>
  <c r="AB163" i="9" s="1"/>
  <c r="Y170" i="9"/>
  <c r="AA170" i="9" s="1"/>
  <c r="AD196" i="9"/>
  <c r="AC196" i="9"/>
  <c r="Z196" i="9"/>
  <c r="AE196" i="9"/>
  <c r="W117" i="9"/>
  <c r="X117" i="9" s="1"/>
  <c r="Y121" i="9"/>
  <c r="Z125" i="9"/>
  <c r="AA125" i="9" s="1"/>
  <c r="AB125" i="9" s="1"/>
  <c r="AD129" i="9"/>
  <c r="AE138" i="9"/>
  <c r="AD138" i="9"/>
  <c r="Z138" i="9"/>
  <c r="Z141" i="9"/>
  <c r="AA141" i="9" s="1"/>
  <c r="AB141" i="9" s="1"/>
  <c r="Y146" i="9"/>
  <c r="AE150" i="9"/>
  <c r="AD150" i="9"/>
  <c r="Z150" i="9"/>
  <c r="W152" i="9"/>
  <c r="X152" i="9" s="1"/>
  <c r="Z153" i="9"/>
  <c r="Y156" i="9"/>
  <c r="W169" i="9"/>
  <c r="X169" i="9" s="1"/>
  <c r="AD169" i="9"/>
  <c r="AC169" i="9"/>
  <c r="Z169" i="9"/>
  <c r="AC124" i="9"/>
  <c r="W127" i="9"/>
  <c r="X127" i="9" s="1"/>
  <c r="W128" i="9"/>
  <c r="X128" i="9" s="1"/>
  <c r="AE130" i="9"/>
  <c r="AD130" i="9"/>
  <c r="Z130" i="9"/>
  <c r="AA130" i="9" s="1"/>
  <c r="AB130" i="9" s="1"/>
  <c r="Y145" i="9"/>
  <c r="AC153" i="9"/>
  <c r="AE158" i="9"/>
  <c r="AD158" i="9"/>
  <c r="Z158" i="9"/>
  <c r="Y162" i="9"/>
  <c r="AE164" i="9"/>
  <c r="AD164" i="9"/>
  <c r="Z164" i="9"/>
  <c r="W196" i="9"/>
  <c r="X196" i="9" s="1"/>
  <c r="Y199" i="9"/>
  <c r="AE199" i="9"/>
  <c r="Y216" i="9"/>
  <c r="V216" i="9" s="1"/>
  <c r="AF216" i="9" s="1"/>
  <c r="AC116" i="9"/>
  <c r="W118" i="9"/>
  <c r="X118" i="9" s="1"/>
  <c r="Y123" i="9"/>
  <c r="AA123" i="9" s="1"/>
  <c r="AD131" i="9"/>
  <c r="AE132" i="9"/>
  <c r="AD132" i="9"/>
  <c r="Z132" i="9"/>
  <c r="AD133" i="9"/>
  <c r="AE134" i="9"/>
  <c r="AD134" i="9"/>
  <c r="Z134" i="9"/>
  <c r="AA134" i="9" s="1"/>
  <c r="AB134" i="9" s="1"/>
  <c r="AD135" i="9"/>
  <c r="AE136" i="9"/>
  <c r="AD136" i="9"/>
  <c r="Z136" i="9"/>
  <c r="W138" i="9"/>
  <c r="X138" i="9" s="1"/>
  <c r="Z139" i="9"/>
  <c r="AA139" i="9" s="1"/>
  <c r="AB139" i="9" s="1"/>
  <c r="AC140" i="9"/>
  <c r="AC141" i="9"/>
  <c r="Y144" i="9"/>
  <c r="AE148" i="9"/>
  <c r="AD148" i="9"/>
  <c r="Z148" i="9"/>
  <c r="AA148" i="9" s="1"/>
  <c r="AB148" i="9" s="1"/>
  <c r="W150" i="9"/>
  <c r="X150" i="9" s="1"/>
  <c r="Z151" i="9"/>
  <c r="AA151" i="9" s="1"/>
  <c r="AB151" i="9" s="1"/>
  <c r="AC152" i="9"/>
  <c r="Y155" i="9"/>
  <c r="V155" i="9" s="1"/>
  <c r="AF155" i="9" s="1"/>
  <c r="Z159" i="9"/>
  <c r="AA159" i="9" s="1"/>
  <c r="AB159" i="9" s="1"/>
  <c r="Y167" i="9"/>
  <c r="AA167" i="9" s="1"/>
  <c r="AE167" i="9"/>
  <c r="Y169" i="9"/>
  <c r="AA169" i="9" s="1"/>
  <c r="AB169" i="9" s="1"/>
  <c r="AE213" i="9"/>
  <c r="AE120" i="9"/>
  <c r="AD120" i="9"/>
  <c r="Z120" i="9"/>
  <c r="W137" i="9"/>
  <c r="X137" i="9" s="1"/>
  <c r="AD147" i="9"/>
  <c r="W149" i="9"/>
  <c r="X149" i="9" s="1"/>
  <c r="Y154" i="9"/>
  <c r="AA154" i="9" s="1"/>
  <c r="W158" i="9"/>
  <c r="X158" i="9" s="1"/>
  <c r="W164" i="9"/>
  <c r="X164" i="9" s="1"/>
  <c r="AE169" i="9"/>
  <c r="AD172" i="9"/>
  <c r="AC172" i="9"/>
  <c r="Z172" i="9"/>
  <c r="AA172" i="9" s="1"/>
  <c r="AB172" i="9" s="1"/>
  <c r="Y176" i="9"/>
  <c r="V176" i="9"/>
  <c r="AF176" i="9" s="1"/>
  <c r="Y180" i="9"/>
  <c r="V180" i="9"/>
  <c r="AF180" i="9" s="1"/>
  <c r="Y184" i="9"/>
  <c r="AA184" i="9" s="1"/>
  <c r="V184" i="9"/>
  <c r="AF184" i="9" s="1"/>
  <c r="Y188" i="9"/>
  <c r="V188" i="9"/>
  <c r="AF188" i="9" s="1"/>
  <c r="AD202" i="9"/>
  <c r="AC202" i="9"/>
  <c r="Z202" i="9"/>
  <c r="AE202" i="9"/>
  <c r="Y202" i="9"/>
  <c r="W202" i="9"/>
  <c r="X202" i="9" s="1"/>
  <c r="AC226" i="9"/>
  <c r="AD226" i="9"/>
  <c r="Z226" i="9"/>
  <c r="Y226" i="9"/>
  <c r="V226" i="9"/>
  <c r="AF226" i="9" s="1"/>
  <c r="AE278" i="9"/>
  <c r="Z278" i="9"/>
  <c r="Y174" i="9"/>
  <c r="AA174" i="9" s="1"/>
  <c r="AB174" i="9" s="1"/>
  <c r="Y178" i="9"/>
  <c r="Y182" i="9"/>
  <c r="Y186" i="9"/>
  <c r="AA186" i="9" s="1"/>
  <c r="AB186" i="9" s="1"/>
  <c r="Y190" i="9"/>
  <c r="AA190" i="9" s="1"/>
  <c r="AB190" i="9" s="1"/>
  <c r="Y204" i="9"/>
  <c r="V204" i="9" s="1"/>
  <c r="AF204" i="9" s="1"/>
  <c r="AD206" i="9"/>
  <c r="AC206" i="9"/>
  <c r="Z206" i="9"/>
  <c r="W211" i="9"/>
  <c r="X211" i="9" s="1"/>
  <c r="Z223" i="9"/>
  <c r="AE223" i="9"/>
  <c r="AD223" i="9"/>
  <c r="AC223" i="9"/>
  <c r="W283" i="9"/>
  <c r="X283" i="9" s="1"/>
  <c r="AD283" i="9"/>
  <c r="AC283" i="9"/>
  <c r="Z283" i="9"/>
  <c r="Y283" i="9"/>
  <c r="AA283" i="9" s="1"/>
  <c r="AB283" i="9" s="1"/>
  <c r="AC165" i="9"/>
  <c r="W166" i="9"/>
  <c r="X166" i="9" s="1"/>
  <c r="Z168" i="9"/>
  <c r="Y175" i="9"/>
  <c r="AA175" i="9" s="1"/>
  <c r="AB175" i="9" s="1"/>
  <c r="AD176" i="9"/>
  <c r="AC176" i="9"/>
  <c r="Z176" i="9"/>
  <c r="AE177" i="9"/>
  <c r="Y179" i="9"/>
  <c r="AA179" i="9" s="1"/>
  <c r="AB179" i="9" s="1"/>
  <c r="AD180" i="9"/>
  <c r="AC180" i="9"/>
  <c r="Z180" i="9"/>
  <c r="AE181" i="9"/>
  <c r="Y183" i="9"/>
  <c r="AA183" i="9" s="1"/>
  <c r="AB183" i="9" s="1"/>
  <c r="AD184" i="9"/>
  <c r="AC184" i="9"/>
  <c r="Z184" i="9"/>
  <c r="AE185" i="9"/>
  <c r="Y187" i="9"/>
  <c r="AA187" i="9" s="1"/>
  <c r="AB187" i="9" s="1"/>
  <c r="AD188" i="9"/>
  <c r="AC188" i="9"/>
  <c r="Z188" i="9"/>
  <c r="AE189" i="9"/>
  <c r="Y191" i="9"/>
  <c r="AD192" i="9"/>
  <c r="AC192" i="9"/>
  <c r="Z192" i="9"/>
  <c r="W197" i="9"/>
  <c r="X197" i="9" s="1"/>
  <c r="AE203" i="9"/>
  <c r="AD216" i="9"/>
  <c r="AC216" i="9"/>
  <c r="Z216" i="9"/>
  <c r="W216" i="9"/>
  <c r="X216" i="9" s="1"/>
  <c r="AB447" i="9"/>
  <c r="W167" i="9"/>
  <c r="X167" i="9" s="1"/>
  <c r="AD170" i="9"/>
  <c r="AC170" i="9"/>
  <c r="AD171" i="9"/>
  <c r="W173" i="9"/>
  <c r="X173" i="9" s="1"/>
  <c r="W193" i="9"/>
  <c r="X193" i="9" s="1"/>
  <c r="Z201" i="9"/>
  <c r="AA201" i="9" s="1"/>
  <c r="AB201" i="9" s="1"/>
  <c r="W206" i="9"/>
  <c r="X206" i="9" s="1"/>
  <c r="Y210" i="9"/>
  <c r="AA210" i="9" s="1"/>
  <c r="AB210" i="9" s="1"/>
  <c r="Y211" i="9"/>
  <c r="AD212" i="9"/>
  <c r="AC212" i="9"/>
  <c r="Z212" i="9"/>
  <c r="Z222" i="9"/>
  <c r="AA222" i="9" s="1"/>
  <c r="AB222" i="9" s="1"/>
  <c r="Y223" i="9"/>
  <c r="AA223" i="9" s="1"/>
  <c r="AB223" i="9" s="1"/>
  <c r="AE171" i="9"/>
  <c r="W177" i="9"/>
  <c r="X177" i="9" s="1"/>
  <c r="W181" i="9"/>
  <c r="X181" i="9" s="1"/>
  <c r="W185" i="9"/>
  <c r="X185" i="9" s="1"/>
  <c r="W189" i="9"/>
  <c r="X189" i="9" s="1"/>
  <c r="AD198" i="9"/>
  <c r="AC198" i="9"/>
  <c r="Z198" i="9"/>
  <c r="AA198" i="9" s="1"/>
  <c r="AB198" i="9" s="1"/>
  <c r="W203" i="9"/>
  <c r="X203" i="9" s="1"/>
  <c r="Y243" i="9"/>
  <c r="V170" i="9"/>
  <c r="AF170" i="9" s="1"/>
  <c r="V173" i="9"/>
  <c r="AF173" i="9" s="1"/>
  <c r="AD208" i="9"/>
  <c r="AC208" i="9"/>
  <c r="Z208" i="9"/>
  <c r="AA208" i="9" s="1"/>
  <c r="AB208" i="9" s="1"/>
  <c r="W213" i="9"/>
  <c r="X213" i="9" s="1"/>
  <c r="AE218" i="9"/>
  <c r="AC218" i="9"/>
  <c r="Z219" i="9"/>
  <c r="W219" i="9"/>
  <c r="X219" i="9" s="1"/>
  <c r="AD194" i="9"/>
  <c r="AC194" i="9"/>
  <c r="Z194" i="9"/>
  <c r="AA194" i="9" s="1"/>
  <c r="AB194" i="9" s="1"/>
  <c r="W199" i="9"/>
  <c r="X199" i="9" s="1"/>
  <c r="V247" i="9"/>
  <c r="AF247" i="9" s="1"/>
  <c r="AD247" i="9"/>
  <c r="W302" i="9"/>
  <c r="X302" i="9" s="1"/>
  <c r="AE302" i="9"/>
  <c r="AD302" i="9"/>
  <c r="AC302" i="9"/>
  <c r="Z302" i="9"/>
  <c r="Y302" i="9"/>
  <c r="AA302" i="9" s="1"/>
  <c r="AB302" i="9" s="1"/>
  <c r="W362" i="9"/>
  <c r="X362" i="9" s="1"/>
  <c r="AE362" i="9"/>
  <c r="AD362" i="9"/>
  <c r="AC362" i="9"/>
  <c r="Z362" i="9"/>
  <c r="V165" i="9"/>
  <c r="AF165" i="9" s="1"/>
  <c r="AD168" i="9"/>
  <c r="AC168" i="9"/>
  <c r="AD174" i="9"/>
  <c r="AC174" i="9"/>
  <c r="Z174" i="9"/>
  <c r="AD178" i="9"/>
  <c r="AC178" i="9"/>
  <c r="Z178" i="9"/>
  <c r="AD182" i="9"/>
  <c r="AC182" i="9"/>
  <c r="Z182" i="9"/>
  <c r="AD186" i="9"/>
  <c r="AC186" i="9"/>
  <c r="Z186" i="9"/>
  <c r="AD190" i="9"/>
  <c r="AC190" i="9"/>
  <c r="Z190" i="9"/>
  <c r="W198" i="9"/>
  <c r="X198" i="9" s="1"/>
  <c r="AD204" i="9"/>
  <c r="AC204" i="9"/>
  <c r="Z204" i="9"/>
  <c r="AE206" i="9"/>
  <c r="AA219" i="9"/>
  <c r="AB219" i="9" s="1"/>
  <c r="Z224" i="9"/>
  <c r="AA224" i="9" s="1"/>
  <c r="AB224" i="9" s="1"/>
  <c r="W224" i="9"/>
  <c r="X224" i="9" s="1"/>
  <c r="Z253" i="9"/>
  <c r="W253" i="9"/>
  <c r="X253" i="9" s="1"/>
  <c r="AE253" i="9"/>
  <c r="AD253" i="9"/>
  <c r="AC253" i="9"/>
  <c r="Z259" i="9"/>
  <c r="W259" i="9"/>
  <c r="X259" i="9" s="1"/>
  <c r="AE259" i="9"/>
  <c r="AD259" i="9"/>
  <c r="AC259" i="9"/>
  <c r="Z265" i="9"/>
  <c r="W265" i="9"/>
  <c r="X265" i="9" s="1"/>
  <c r="AE265" i="9"/>
  <c r="AD265" i="9"/>
  <c r="AC265" i="9"/>
  <c r="Z271" i="9"/>
  <c r="W271" i="9"/>
  <c r="X271" i="9" s="1"/>
  <c r="AE271" i="9"/>
  <c r="AD271" i="9"/>
  <c r="AC271" i="9"/>
  <c r="AD322" i="9"/>
  <c r="AC322" i="9"/>
  <c r="Z322" i="9"/>
  <c r="Y322" i="9"/>
  <c r="W322" i="9"/>
  <c r="X322" i="9" s="1"/>
  <c r="AE322" i="9"/>
  <c r="AD214" i="9"/>
  <c r="AC214" i="9"/>
  <c r="Z214" i="9"/>
  <c r="AA214" i="9" s="1"/>
  <c r="AB214" i="9" s="1"/>
  <c r="Z243" i="9"/>
  <c r="W243" i="9"/>
  <c r="X243" i="9" s="1"/>
  <c r="AE243" i="9"/>
  <c r="AD243" i="9"/>
  <c r="AC243" i="9"/>
  <c r="AB260" i="9"/>
  <c r="AB266" i="9"/>
  <c r="AC289" i="9"/>
  <c r="W289" i="9"/>
  <c r="X289" i="9" s="1"/>
  <c r="AE289" i="9"/>
  <c r="AD289" i="9"/>
  <c r="Z289" i="9"/>
  <c r="Y289" i="9"/>
  <c r="AA289" i="9" s="1"/>
  <c r="AB289" i="9" s="1"/>
  <c r="AC299" i="9"/>
  <c r="Y299" i="9"/>
  <c r="AA299" i="9" s="1"/>
  <c r="AB299" i="9" s="1"/>
  <c r="W299" i="9"/>
  <c r="X299" i="9" s="1"/>
  <c r="AE299" i="9"/>
  <c r="AD299" i="9"/>
  <c r="Z299" i="9"/>
  <c r="W194" i="9"/>
  <c r="X194" i="9" s="1"/>
  <c r="AD200" i="9"/>
  <c r="AC200" i="9"/>
  <c r="Z200" i="9"/>
  <c r="AA200" i="9" s="1"/>
  <c r="AB200" i="9" s="1"/>
  <c r="Z239" i="9"/>
  <c r="W239" i="9"/>
  <c r="X239" i="9" s="1"/>
  <c r="AE239" i="9"/>
  <c r="AD239" i="9"/>
  <c r="AC239" i="9"/>
  <c r="Y239" i="9"/>
  <c r="AA239" i="9" s="1"/>
  <c r="AB239" i="9" s="1"/>
  <c r="AC247" i="9"/>
  <c r="W312" i="9"/>
  <c r="X312" i="9" s="1"/>
  <c r="AE312" i="9"/>
  <c r="AD312" i="9"/>
  <c r="AC312" i="9"/>
  <c r="Z312" i="9"/>
  <c r="Y312" i="9"/>
  <c r="AD166" i="9"/>
  <c r="W168" i="9"/>
  <c r="X168" i="9" s="1"/>
  <c r="Y171" i="9"/>
  <c r="AA171" i="9" s="1"/>
  <c r="AB171" i="9" s="1"/>
  <c r="W174" i="9"/>
  <c r="X174" i="9" s="1"/>
  <c r="W175" i="9"/>
  <c r="X175" i="9" s="1"/>
  <c r="W178" i="9"/>
  <c r="X178" i="9" s="1"/>
  <c r="W179" i="9"/>
  <c r="X179" i="9" s="1"/>
  <c r="W182" i="9"/>
  <c r="X182" i="9" s="1"/>
  <c r="W183" i="9"/>
  <c r="X183" i="9" s="1"/>
  <c r="W186" i="9"/>
  <c r="X186" i="9" s="1"/>
  <c r="W187" i="9"/>
  <c r="X187" i="9" s="1"/>
  <c r="W190" i="9"/>
  <c r="X190" i="9" s="1"/>
  <c r="W191" i="9"/>
  <c r="X191" i="9" s="1"/>
  <c r="W204" i="9"/>
  <c r="X204" i="9" s="1"/>
  <c r="AD210" i="9"/>
  <c r="AC210" i="9"/>
  <c r="Z210" i="9"/>
  <c r="W215" i="9"/>
  <c r="X215" i="9" s="1"/>
  <c r="AE217" i="9"/>
  <c r="Z218" i="9"/>
  <c r="AA218" i="9" s="1"/>
  <c r="AB218" i="9" s="1"/>
  <c r="AD219" i="9"/>
  <c r="AC221" i="9"/>
  <c r="Z221" i="9"/>
  <c r="Y221" i="9"/>
  <c r="AA221" i="9" s="1"/>
  <c r="AB221" i="9" s="1"/>
  <c r="AE227" i="9"/>
  <c r="AC230" i="9"/>
  <c r="AD230" i="9"/>
  <c r="Z230" i="9"/>
  <c r="Y230" i="9"/>
  <c r="V230" i="9" s="1"/>
  <c r="AF230" i="9" s="1"/>
  <c r="AE231" i="9"/>
  <c r="AC234" i="9"/>
  <c r="AD234" i="9"/>
  <c r="Z234" i="9"/>
  <c r="Y234" i="9"/>
  <c r="AE235" i="9"/>
  <c r="AC222" i="9"/>
  <c r="Z227" i="9"/>
  <c r="AA227" i="9" s="1"/>
  <c r="AB227" i="9" s="1"/>
  <c r="W227" i="9"/>
  <c r="X227" i="9" s="1"/>
  <c r="Z231" i="9"/>
  <c r="AA231" i="9" s="1"/>
  <c r="AB231" i="9" s="1"/>
  <c r="W231" i="9"/>
  <c r="X231" i="9" s="1"/>
  <c r="Z235" i="9"/>
  <c r="AA235" i="9" s="1"/>
  <c r="AB235" i="9" s="1"/>
  <c r="W235" i="9"/>
  <c r="X235" i="9" s="1"/>
  <c r="Z249" i="9"/>
  <c r="AA249" i="9" s="1"/>
  <c r="AB249" i="9" s="1"/>
  <c r="W249" i="9"/>
  <c r="X249" i="9" s="1"/>
  <c r="Z273" i="9"/>
  <c r="W273" i="9"/>
  <c r="X273" i="9" s="1"/>
  <c r="AD280" i="9"/>
  <c r="AC280" i="9"/>
  <c r="Z280" i="9"/>
  <c r="Y280" i="9"/>
  <c r="W280" i="9"/>
  <c r="X280" i="9" s="1"/>
  <c r="AC311" i="9"/>
  <c r="Y311" i="9"/>
  <c r="V311" i="9" s="1"/>
  <c r="AF311" i="9" s="1"/>
  <c r="W311" i="9"/>
  <c r="X311" i="9" s="1"/>
  <c r="AE311" i="9"/>
  <c r="AD311" i="9"/>
  <c r="W314" i="9"/>
  <c r="X314" i="9" s="1"/>
  <c r="AE314" i="9"/>
  <c r="AD314" i="9"/>
  <c r="AC314" i="9"/>
  <c r="Z314" i="9"/>
  <c r="Y314" i="9"/>
  <c r="V314" i="9" s="1"/>
  <c r="AF314" i="9" s="1"/>
  <c r="AD320" i="9"/>
  <c r="Z320" i="9"/>
  <c r="W320" i="9"/>
  <c r="X320" i="9" s="1"/>
  <c r="AE320" i="9"/>
  <c r="AC320" i="9"/>
  <c r="AE330" i="9"/>
  <c r="AD330" i="9"/>
  <c r="AC330" i="9"/>
  <c r="Z330" i="9"/>
  <c r="Y330" i="9"/>
  <c r="AA330" i="9" s="1"/>
  <c r="AB330" i="9" s="1"/>
  <c r="W330" i="9"/>
  <c r="X330" i="9" s="1"/>
  <c r="AE346" i="9"/>
  <c r="AD346" i="9"/>
  <c r="AC346" i="9"/>
  <c r="Z346" i="9"/>
  <c r="W346" i="9"/>
  <c r="X346" i="9" s="1"/>
  <c r="Z255" i="9"/>
  <c r="AA255" i="9" s="1"/>
  <c r="AB255" i="9" s="1"/>
  <c r="W255" i="9"/>
  <c r="X255" i="9" s="1"/>
  <c r="AA257" i="9"/>
  <c r="AB257" i="9" s="1"/>
  <c r="Z261" i="9"/>
  <c r="W261" i="9"/>
  <c r="X261" i="9" s="1"/>
  <c r="AA263" i="9"/>
  <c r="AB263" i="9" s="1"/>
  <c r="Z267" i="9"/>
  <c r="AA267" i="9" s="1"/>
  <c r="AB267" i="9" s="1"/>
  <c r="W267" i="9"/>
  <c r="X267" i="9" s="1"/>
  <c r="AE277" i="9"/>
  <c r="AD277" i="9"/>
  <c r="AC277" i="9"/>
  <c r="Z277" i="9"/>
  <c r="Y277" i="9"/>
  <c r="AA277" i="9" s="1"/>
  <c r="AB277" i="9" s="1"/>
  <c r="AE327" i="9"/>
  <c r="AD327" i="9"/>
  <c r="AC327" i="9"/>
  <c r="Z327" i="9"/>
  <c r="W327" i="9"/>
  <c r="X327" i="9" s="1"/>
  <c r="AE353" i="9"/>
  <c r="AD353" i="9"/>
  <c r="AC353" i="9"/>
  <c r="Z353" i="9"/>
  <c r="W353" i="9"/>
  <c r="X353" i="9" s="1"/>
  <c r="AC398" i="9"/>
  <c r="Y398" i="9"/>
  <c r="Z245" i="9"/>
  <c r="AA245" i="9" s="1"/>
  <c r="AB245" i="9" s="1"/>
  <c r="W245" i="9"/>
  <c r="X245" i="9" s="1"/>
  <c r="AB272" i="9"/>
  <c r="AC275" i="9"/>
  <c r="Z275" i="9"/>
  <c r="Y275" i="9"/>
  <c r="AA275" i="9" s="1"/>
  <c r="AB275" i="9" s="1"/>
  <c r="W275" i="9"/>
  <c r="X275" i="9" s="1"/>
  <c r="AD279" i="9"/>
  <c r="AC279" i="9"/>
  <c r="AD324" i="9"/>
  <c r="AE324" i="9"/>
  <c r="AC324" i="9"/>
  <c r="Z324" i="9"/>
  <c r="V398" i="9"/>
  <c r="AF398" i="9" s="1"/>
  <c r="V224" i="9"/>
  <c r="AF224" i="9" s="1"/>
  <c r="Y247" i="9"/>
  <c r="AC273" i="9"/>
  <c r="AE281" i="9"/>
  <c r="W286" i="9"/>
  <c r="X286" i="9" s="1"/>
  <c r="AD286" i="9"/>
  <c r="AC286" i="9"/>
  <c r="AE286" i="9"/>
  <c r="Z286" i="9"/>
  <c r="Y286" i="9"/>
  <c r="AA286" i="9" s="1"/>
  <c r="AB286" i="9" s="1"/>
  <c r="Y298" i="9"/>
  <c r="AA298" i="9" s="1"/>
  <c r="AB298" i="9" s="1"/>
  <c r="AC301" i="9"/>
  <c r="Y301" i="9"/>
  <c r="W301" i="9"/>
  <c r="X301" i="9" s="1"/>
  <c r="AE301" i="9"/>
  <c r="AD301" i="9"/>
  <c r="Z301" i="9"/>
  <c r="Z311" i="9"/>
  <c r="AB332" i="9"/>
  <c r="Y334" i="9"/>
  <c r="V334" i="9" s="1"/>
  <c r="AF334" i="9" s="1"/>
  <c r="W334" i="9"/>
  <c r="X334" i="9" s="1"/>
  <c r="Z241" i="9"/>
  <c r="AA241" i="9" s="1"/>
  <c r="AB241" i="9" s="1"/>
  <c r="W241" i="9"/>
  <c r="X241" i="9" s="1"/>
  <c r="AC249" i="9"/>
  <c r="AC255" i="9"/>
  <c r="AC261" i="9"/>
  <c r="AC267" i="9"/>
  <c r="AD273" i="9"/>
  <c r="AD275" i="9"/>
  <c r="W277" i="9"/>
  <c r="X277" i="9" s="1"/>
  <c r="Y279" i="9"/>
  <c r="V279" i="9" s="1"/>
  <c r="AF279" i="9" s="1"/>
  <c r="Z298" i="9"/>
  <c r="AB329" i="9"/>
  <c r="Z225" i="9"/>
  <c r="AA225" i="9" s="1"/>
  <c r="AB225" i="9" s="1"/>
  <c r="AD249" i="9"/>
  <c r="Z251" i="9"/>
  <c r="AA251" i="9" s="1"/>
  <c r="AB251" i="9" s="1"/>
  <c r="W251" i="9"/>
  <c r="X251" i="9" s="1"/>
  <c r="Y253" i="9"/>
  <c r="AA253" i="9" s="1"/>
  <c r="AB253" i="9" s="1"/>
  <c r="AD255" i="9"/>
  <c r="Z257" i="9"/>
  <c r="W257" i="9"/>
  <c r="X257" i="9" s="1"/>
  <c r="Y259" i="9"/>
  <c r="AA259" i="9" s="1"/>
  <c r="AB259" i="9" s="1"/>
  <c r="AD261" i="9"/>
  <c r="Z263" i="9"/>
  <c r="W263" i="9"/>
  <c r="X263" i="9" s="1"/>
  <c r="Y265" i="9"/>
  <c r="AD267" i="9"/>
  <c r="Z269" i="9"/>
  <c r="AA269" i="9" s="1"/>
  <c r="AB269" i="9" s="1"/>
  <c r="W269" i="9"/>
  <c r="X269" i="9" s="1"/>
  <c r="Y271" i="9"/>
  <c r="AA271" i="9" s="1"/>
  <c r="AB271" i="9" s="1"/>
  <c r="AB274" i="9"/>
  <c r="AE275" i="9"/>
  <c r="Z279" i="9"/>
  <c r="AC313" i="9"/>
  <c r="Y313" i="9"/>
  <c r="AA313" i="9" s="1"/>
  <c r="AB313" i="9" s="1"/>
  <c r="W313" i="9"/>
  <c r="X313" i="9" s="1"/>
  <c r="AE313" i="9"/>
  <c r="AD313" i="9"/>
  <c r="Z313" i="9"/>
  <c r="AD319" i="9"/>
  <c r="AC319" i="9"/>
  <c r="Z319" i="9"/>
  <c r="Y319" i="9"/>
  <c r="AA319" i="9" s="1"/>
  <c r="AB319" i="9" s="1"/>
  <c r="V319" i="9"/>
  <c r="AF319" i="9" s="1"/>
  <c r="W324" i="9"/>
  <c r="X324" i="9" s="1"/>
  <c r="AC340" i="9"/>
  <c r="Z340" i="9"/>
  <c r="Y340" i="9"/>
  <c r="AA340" i="9" s="1"/>
  <c r="AB340" i="9" s="1"/>
  <c r="AA342" i="9"/>
  <c r="AB342" i="9" s="1"/>
  <c r="AB344" i="9"/>
  <c r="AC227" i="9"/>
  <c r="Z229" i="9"/>
  <c r="AA229" i="9" s="1"/>
  <c r="AB229" i="9" s="1"/>
  <c r="W229" i="9"/>
  <c r="X229" i="9" s="1"/>
  <c r="AC231" i="9"/>
  <c r="Z233" i="9"/>
  <c r="AA233" i="9" s="1"/>
  <c r="AB233" i="9" s="1"/>
  <c r="W233" i="9"/>
  <c r="X233" i="9" s="1"/>
  <c r="AC235" i="9"/>
  <c r="Z237" i="9"/>
  <c r="AA237" i="9" s="1"/>
  <c r="AB237" i="9" s="1"/>
  <c r="W237" i="9"/>
  <c r="X237" i="9" s="1"/>
  <c r="AC245" i="9"/>
  <c r="AE249" i="9"/>
  <c r="AE255" i="9"/>
  <c r="AE261" i="9"/>
  <c r="AE267" i="9"/>
  <c r="AD285" i="9"/>
  <c r="AC285" i="9"/>
  <c r="Z310" i="9"/>
  <c r="AA310" i="9" s="1"/>
  <c r="AB310" i="9" s="1"/>
  <c r="Y349" i="9"/>
  <c r="V349" i="9" s="1"/>
  <c r="AF349" i="9" s="1"/>
  <c r="W349" i="9"/>
  <c r="X349" i="9" s="1"/>
  <c r="W225" i="9"/>
  <c r="X225" i="9" s="1"/>
  <c r="AD227" i="9"/>
  <c r="AD231" i="9"/>
  <c r="AD235" i="9"/>
  <c r="AD245" i="9"/>
  <c r="Z247" i="9"/>
  <c r="W247" i="9"/>
  <c r="X247" i="9" s="1"/>
  <c r="Y278" i="9"/>
  <c r="W278" i="9"/>
  <c r="X278" i="9" s="1"/>
  <c r="V285" i="9"/>
  <c r="AF285" i="9" s="1"/>
  <c r="W290" i="9"/>
  <c r="X290" i="9" s="1"/>
  <c r="AD290" i="9"/>
  <c r="AC290" i="9"/>
  <c r="AE290" i="9"/>
  <c r="Z290" i="9"/>
  <c r="Y290" i="9"/>
  <c r="V290" i="9" s="1"/>
  <c r="AF290" i="9" s="1"/>
  <c r="W300" i="9"/>
  <c r="X300" i="9" s="1"/>
  <c r="AE300" i="9"/>
  <c r="AD300" i="9"/>
  <c r="AC300" i="9"/>
  <c r="Z300" i="9"/>
  <c r="Y300" i="9"/>
  <c r="V300" i="9" s="1"/>
  <c r="AF300" i="9" s="1"/>
  <c r="AC315" i="9"/>
  <c r="Y315" i="9"/>
  <c r="AA315" i="9" s="1"/>
  <c r="AB315" i="9" s="1"/>
  <c r="W315" i="9"/>
  <c r="X315" i="9" s="1"/>
  <c r="AE315" i="9"/>
  <c r="AD315" i="9"/>
  <c r="Z315" i="9"/>
  <c r="AE347" i="9"/>
  <c r="AD347" i="9"/>
  <c r="AC347" i="9"/>
  <c r="Z347" i="9"/>
  <c r="W347" i="9"/>
  <c r="X347" i="9" s="1"/>
  <c r="AD389" i="9"/>
  <c r="AC389" i="9"/>
  <c r="Z389" i="9"/>
  <c r="Y389" i="9"/>
  <c r="AA389" i="9" s="1"/>
  <c r="AB389" i="9" s="1"/>
  <c r="W389" i="9"/>
  <c r="X389" i="9" s="1"/>
  <c r="AE389" i="9"/>
  <c r="AC291" i="9"/>
  <c r="Y291" i="9"/>
  <c r="W291" i="9"/>
  <c r="X291" i="9" s="1"/>
  <c r="AC303" i="9"/>
  <c r="Y303" i="9"/>
  <c r="W303" i="9"/>
  <c r="X303" i="9" s="1"/>
  <c r="AB326" i="9"/>
  <c r="Y355" i="9"/>
  <c r="V355" i="9" s="1"/>
  <c r="AF355" i="9" s="1"/>
  <c r="W355" i="9"/>
  <c r="X355" i="9" s="1"/>
  <c r="AE361" i="9"/>
  <c r="AD361" i="9"/>
  <c r="AC361" i="9"/>
  <c r="Z361" i="9"/>
  <c r="W364" i="9"/>
  <c r="X364" i="9" s="1"/>
  <c r="AE364" i="9"/>
  <c r="AD364" i="9"/>
  <c r="AC364" i="9"/>
  <c r="Z364" i="9"/>
  <c r="AA364" i="9" s="1"/>
  <c r="AB364" i="9" s="1"/>
  <c r="AE383" i="9"/>
  <c r="AD383" i="9"/>
  <c r="AC383" i="9"/>
  <c r="Z383" i="9"/>
  <c r="W383" i="9"/>
  <c r="X383" i="9" s="1"/>
  <c r="Z400" i="9"/>
  <c r="AA400" i="9" s="1"/>
  <c r="AB400" i="9" s="1"/>
  <c r="W400" i="9"/>
  <c r="X400" i="9" s="1"/>
  <c r="Y403" i="9"/>
  <c r="V403" i="9" s="1"/>
  <c r="AF403" i="9" s="1"/>
  <c r="AE403" i="9"/>
  <c r="W292" i="9"/>
  <c r="X292" i="9" s="1"/>
  <c r="AE292" i="9"/>
  <c r="AD292" i="9"/>
  <c r="AC292" i="9"/>
  <c r="W304" i="9"/>
  <c r="X304" i="9" s="1"/>
  <c r="AE304" i="9"/>
  <c r="AD304" i="9"/>
  <c r="AC304" i="9"/>
  <c r="Y328" i="9"/>
  <c r="W328" i="9"/>
  <c r="X328" i="9" s="1"/>
  <c r="Y331" i="9"/>
  <c r="V331" i="9" s="1"/>
  <c r="AF331" i="9" s="1"/>
  <c r="W331" i="9"/>
  <c r="X331" i="9" s="1"/>
  <c r="AD337" i="9"/>
  <c r="AE337" i="9"/>
  <c r="AC337" i="9"/>
  <c r="Z337" i="9"/>
  <c r="W337" i="9"/>
  <c r="X337" i="9" s="1"/>
  <c r="AA348" i="9"/>
  <c r="AB348" i="9" s="1"/>
  <c r="AE352" i="9"/>
  <c r="AD352" i="9"/>
  <c r="AC352" i="9"/>
  <c r="AE276" i="9"/>
  <c r="AD278" i="9"/>
  <c r="AC287" i="9"/>
  <c r="W287" i="9"/>
  <c r="X287" i="9" s="1"/>
  <c r="AC293" i="9"/>
  <c r="Y293" i="9"/>
  <c r="W293" i="9"/>
  <c r="X293" i="9" s="1"/>
  <c r="AC305" i="9"/>
  <c r="Y305" i="9"/>
  <c r="W305" i="9"/>
  <c r="X305" i="9" s="1"/>
  <c r="Y325" i="9"/>
  <c r="V325" i="9" s="1"/>
  <c r="AF325" i="9" s="1"/>
  <c r="W325" i="9"/>
  <c r="X325" i="9" s="1"/>
  <c r="W360" i="9"/>
  <c r="X360" i="9" s="1"/>
  <c r="AE360" i="9"/>
  <c r="AD360" i="9"/>
  <c r="AC360" i="9"/>
  <c r="AD395" i="9"/>
  <c r="AC395" i="9"/>
  <c r="Z395" i="9"/>
  <c r="Y395" i="9"/>
  <c r="AA395" i="9" s="1"/>
  <c r="AB395" i="9" s="1"/>
  <c r="W395" i="9"/>
  <c r="X395" i="9" s="1"/>
  <c r="AE395" i="9"/>
  <c r="W281" i="9"/>
  <c r="X281" i="9" s="1"/>
  <c r="AD284" i="9"/>
  <c r="AC284" i="9"/>
  <c r="Z291" i="9"/>
  <c r="W294" i="9"/>
  <c r="X294" i="9" s="1"/>
  <c r="AE294" i="9"/>
  <c r="AD294" i="9"/>
  <c r="AC294" i="9"/>
  <c r="Z303" i="9"/>
  <c r="W306" i="9"/>
  <c r="X306" i="9" s="1"/>
  <c r="AE306" i="9"/>
  <c r="AD306" i="9"/>
  <c r="AC306" i="9"/>
  <c r="AE342" i="9"/>
  <c r="AD342" i="9"/>
  <c r="AC342" i="9"/>
  <c r="Z342" i="9"/>
  <c r="W342" i="9"/>
  <c r="X342" i="9" s="1"/>
  <c r="W361" i="9"/>
  <c r="X361" i="9" s="1"/>
  <c r="Y374" i="9"/>
  <c r="W374" i="9"/>
  <c r="X374" i="9" s="1"/>
  <c r="AC295" i="9"/>
  <c r="Y295" i="9"/>
  <c r="V295" i="9" s="1"/>
  <c r="AF295" i="9" s="1"/>
  <c r="W295" i="9"/>
  <c r="X295" i="9" s="1"/>
  <c r="AC307" i="9"/>
  <c r="Y307" i="9"/>
  <c r="V307" i="9" s="1"/>
  <c r="AF307" i="9" s="1"/>
  <c r="W307" i="9"/>
  <c r="X307" i="9" s="1"/>
  <c r="Y324" i="9"/>
  <c r="W352" i="9"/>
  <c r="X352" i="9" s="1"/>
  <c r="Y365" i="9"/>
  <c r="V365" i="9" s="1"/>
  <c r="AF365" i="9" s="1"/>
  <c r="W365" i="9"/>
  <c r="X365" i="9" s="1"/>
  <c r="W288" i="9"/>
  <c r="X288" i="9" s="1"/>
  <c r="AD288" i="9"/>
  <c r="AC288" i="9"/>
  <c r="AD291" i="9"/>
  <c r="Z292" i="9"/>
  <c r="AA292" i="9" s="1"/>
  <c r="AB292" i="9" s="1"/>
  <c r="W296" i="9"/>
  <c r="X296" i="9" s="1"/>
  <c r="AE296" i="9"/>
  <c r="AD296" i="9"/>
  <c r="AC296" i="9"/>
  <c r="AD303" i="9"/>
  <c r="Z304" i="9"/>
  <c r="AA304" i="9" s="1"/>
  <c r="AB304" i="9" s="1"/>
  <c r="Z305" i="9"/>
  <c r="W308" i="9"/>
  <c r="X308" i="9" s="1"/>
  <c r="AE308" i="9"/>
  <c r="AD308" i="9"/>
  <c r="AC308" i="9"/>
  <c r="Y318" i="9"/>
  <c r="W318" i="9"/>
  <c r="X318" i="9" s="1"/>
  <c r="Y320" i="9"/>
  <c r="AA320" i="9" s="1"/>
  <c r="AB320" i="9" s="1"/>
  <c r="Z331" i="9"/>
  <c r="Y338" i="9"/>
  <c r="V338" i="9" s="1"/>
  <c r="AF338" i="9" s="1"/>
  <c r="W338" i="9"/>
  <c r="X338" i="9" s="1"/>
  <c r="AE348" i="9"/>
  <c r="AD348" i="9"/>
  <c r="AC348" i="9"/>
  <c r="Z348" i="9"/>
  <c r="W348" i="9"/>
  <c r="X348" i="9" s="1"/>
  <c r="Z352" i="9"/>
  <c r="Z360" i="9"/>
  <c r="AE363" i="9"/>
  <c r="AD363" i="9"/>
  <c r="AC363" i="9"/>
  <c r="Z363" i="9"/>
  <c r="W363" i="9"/>
  <c r="X363" i="9" s="1"/>
  <c r="W284" i="9"/>
  <c r="X284" i="9" s="1"/>
  <c r="Z287" i="9"/>
  <c r="AA287" i="9" s="1"/>
  <c r="AB287" i="9" s="1"/>
  <c r="AE291" i="9"/>
  <c r="AC297" i="9"/>
  <c r="Y297" i="9"/>
  <c r="W297" i="9"/>
  <c r="X297" i="9" s="1"/>
  <c r="AE303" i="9"/>
  <c r="AC309" i="9"/>
  <c r="Y309" i="9"/>
  <c r="W309" i="9"/>
  <c r="X309" i="9" s="1"/>
  <c r="Z325" i="9"/>
  <c r="Y336" i="9"/>
  <c r="AA336" i="9" s="1"/>
  <c r="AB336" i="9" s="1"/>
  <c r="AA369" i="9"/>
  <c r="AB369" i="9" s="1"/>
  <c r="Y379" i="9"/>
  <c r="AA379" i="9" s="1"/>
  <c r="AB379" i="9" s="1"/>
  <c r="W379" i="9"/>
  <c r="X379" i="9" s="1"/>
  <c r="AE379" i="9"/>
  <c r="Y391" i="9"/>
  <c r="V391" i="9" s="1"/>
  <c r="AF391" i="9" s="1"/>
  <c r="W276" i="9"/>
  <c r="X276" i="9" s="1"/>
  <c r="W279" i="9"/>
  <c r="X279" i="9" s="1"/>
  <c r="Z281" i="9"/>
  <c r="AA281" i="9" s="1"/>
  <c r="AB281" i="9" s="1"/>
  <c r="AD282" i="9"/>
  <c r="AC282" i="9"/>
  <c r="W285" i="9"/>
  <c r="X285" i="9" s="1"/>
  <c r="AD293" i="9"/>
  <c r="Z294" i="9"/>
  <c r="AA294" i="9" s="1"/>
  <c r="AB294" i="9" s="1"/>
  <c r="Z295" i="9"/>
  <c r="W298" i="9"/>
  <c r="X298" i="9" s="1"/>
  <c r="AE298" i="9"/>
  <c r="AD298" i="9"/>
  <c r="AC298" i="9"/>
  <c r="AD305" i="9"/>
  <c r="Z306" i="9"/>
  <c r="AA306" i="9" s="1"/>
  <c r="AB306" i="9" s="1"/>
  <c r="Z307" i="9"/>
  <c r="W310" i="9"/>
  <c r="X310" i="9" s="1"/>
  <c r="AE310" i="9"/>
  <c r="AD310" i="9"/>
  <c r="AC310" i="9"/>
  <c r="Y317" i="9"/>
  <c r="V317" i="9" s="1"/>
  <c r="AF317" i="9" s="1"/>
  <c r="AD333" i="9"/>
  <c r="AE333" i="9"/>
  <c r="AC333" i="9"/>
  <c r="Z333" i="9"/>
  <c r="W333" i="9"/>
  <c r="X333" i="9" s="1"/>
  <c r="Z336" i="9"/>
  <c r="AE341" i="9"/>
  <c r="AD341" i="9"/>
  <c r="AC341" i="9"/>
  <c r="Z341" i="9"/>
  <c r="W341" i="9"/>
  <c r="X341" i="9" s="1"/>
  <c r="Y343" i="9"/>
  <c r="V343" i="9" s="1"/>
  <c r="AF343" i="9" s="1"/>
  <c r="W343" i="9"/>
  <c r="X343" i="9" s="1"/>
  <c r="AE354" i="9"/>
  <c r="AD354" i="9"/>
  <c r="AC354" i="9"/>
  <c r="Z354" i="9"/>
  <c r="AA354" i="9" s="1"/>
  <c r="AB354" i="9" s="1"/>
  <c r="W354" i="9"/>
  <c r="X354" i="9" s="1"/>
  <c r="AA368" i="9"/>
  <c r="AB368" i="9" s="1"/>
  <c r="W404" i="9"/>
  <c r="X404" i="9" s="1"/>
  <c r="Y404" i="9"/>
  <c r="V404" i="9" s="1"/>
  <c r="AF404" i="9" s="1"/>
  <c r="AC408" i="9"/>
  <c r="Z408" i="9"/>
  <c r="AC316" i="9"/>
  <c r="AC321" i="9"/>
  <c r="AE323" i="9"/>
  <c r="AE334" i="9"/>
  <c r="AD334" i="9"/>
  <c r="AE338" i="9"/>
  <c r="AD338" i="9"/>
  <c r="AE365" i="9"/>
  <c r="AD365" i="9"/>
  <c r="AC365" i="9"/>
  <c r="AA371" i="9"/>
  <c r="AB371" i="9" s="1"/>
  <c r="AE373" i="9"/>
  <c r="AC381" i="9"/>
  <c r="Z381" i="9"/>
  <c r="Y381" i="9"/>
  <c r="V381" i="9" s="1"/>
  <c r="AF381" i="9" s="1"/>
  <c r="W381" i="9"/>
  <c r="X381" i="9" s="1"/>
  <c r="AE316" i="9"/>
  <c r="AD318" i="9"/>
  <c r="AD321" i="9"/>
  <c r="AE328" i="9"/>
  <c r="AD328" i="9"/>
  <c r="AE343" i="9"/>
  <c r="AD343" i="9"/>
  <c r="AE349" i="9"/>
  <c r="AD349" i="9"/>
  <c r="AE355" i="9"/>
  <c r="AD355" i="9"/>
  <c r="W366" i="9"/>
  <c r="X366" i="9" s="1"/>
  <c r="AE366" i="9"/>
  <c r="AD366" i="9"/>
  <c r="AE387" i="9"/>
  <c r="AE393" i="9"/>
  <c r="AE400" i="9"/>
  <c r="Y406" i="9"/>
  <c r="W406" i="9"/>
  <c r="X406" i="9" s="1"/>
  <c r="Z413" i="9"/>
  <c r="Y359" i="9"/>
  <c r="AA359" i="9" s="1"/>
  <c r="AB359" i="9" s="1"/>
  <c r="AE367" i="9"/>
  <c r="AD367" i="9"/>
  <c r="AC367" i="9"/>
  <c r="W368" i="9"/>
  <c r="X368" i="9" s="1"/>
  <c r="AE368" i="9"/>
  <c r="AD368" i="9"/>
  <c r="AD378" i="9"/>
  <c r="AE378" i="9"/>
  <c r="AC378" i="9"/>
  <c r="Z378" i="9"/>
  <c r="AA378" i="9" s="1"/>
  <c r="AB378" i="9" s="1"/>
  <c r="W402" i="9"/>
  <c r="X402" i="9" s="1"/>
  <c r="Y402" i="9"/>
  <c r="AA402" i="9" s="1"/>
  <c r="AE344" i="9"/>
  <c r="AD344" i="9"/>
  <c r="Y346" i="9"/>
  <c r="AA346" i="9" s="1"/>
  <c r="AB346" i="9" s="1"/>
  <c r="AE350" i="9"/>
  <c r="AD350" i="9"/>
  <c r="Y352" i="9"/>
  <c r="W356" i="9"/>
  <c r="X356" i="9" s="1"/>
  <c r="AE356" i="9"/>
  <c r="AD356" i="9"/>
  <c r="Y360" i="9"/>
  <c r="AE369" i="9"/>
  <c r="AD369" i="9"/>
  <c r="AC369" i="9"/>
  <c r="W370" i="9"/>
  <c r="X370" i="9" s="1"/>
  <c r="AE370" i="9"/>
  <c r="AD370" i="9"/>
  <c r="W377" i="9"/>
  <c r="X377" i="9" s="1"/>
  <c r="AE381" i="9"/>
  <c r="Y396" i="9"/>
  <c r="AA396" i="9" s="1"/>
  <c r="AB396" i="9" s="1"/>
  <c r="W396" i="9"/>
  <c r="X396" i="9" s="1"/>
  <c r="AE357" i="9"/>
  <c r="AD357" i="9"/>
  <c r="AC357" i="9"/>
  <c r="Y361" i="9"/>
  <c r="AA361" i="9" s="1"/>
  <c r="AB361" i="9" s="1"/>
  <c r="Z365" i="9"/>
  <c r="Z366" i="9"/>
  <c r="AA366" i="9" s="1"/>
  <c r="AB366" i="9" s="1"/>
  <c r="AE371" i="9"/>
  <c r="AD371" i="9"/>
  <c r="AC371" i="9"/>
  <c r="AA380" i="9"/>
  <c r="AB380" i="9" s="1"/>
  <c r="AD386" i="9"/>
  <c r="AC386" i="9"/>
  <c r="Z386" i="9"/>
  <c r="Y386" i="9"/>
  <c r="W386" i="9"/>
  <c r="X386" i="9" s="1"/>
  <c r="Y388" i="9"/>
  <c r="V388" i="9" s="1"/>
  <c r="AF388" i="9" s="1"/>
  <c r="AD392" i="9"/>
  <c r="AC392" i="9"/>
  <c r="Z392" i="9"/>
  <c r="Y392" i="9"/>
  <c r="AA392" i="9" s="1"/>
  <c r="AB392" i="9" s="1"/>
  <c r="W392" i="9"/>
  <c r="X392" i="9" s="1"/>
  <c r="Y394" i="9"/>
  <c r="V394" i="9" s="1"/>
  <c r="AF394" i="9" s="1"/>
  <c r="Z398" i="9"/>
  <c r="AE326" i="9"/>
  <c r="AD326" i="9"/>
  <c r="Y327" i="9"/>
  <c r="V327" i="9" s="1"/>
  <c r="AF327" i="9" s="1"/>
  <c r="AE332" i="9"/>
  <c r="AD332" i="9"/>
  <c r="Y333" i="9"/>
  <c r="Z334" i="9"/>
  <c r="Y337" i="9"/>
  <c r="Z338" i="9"/>
  <c r="Y341" i="9"/>
  <c r="Z343" i="9"/>
  <c r="AE345" i="9"/>
  <c r="AD345" i="9"/>
  <c r="Y347" i="9"/>
  <c r="AA347" i="9" s="1"/>
  <c r="AB347" i="9" s="1"/>
  <c r="Z349" i="9"/>
  <c r="AE351" i="9"/>
  <c r="AD351" i="9"/>
  <c r="Y353" i="9"/>
  <c r="AA353" i="9" s="1"/>
  <c r="AB353" i="9" s="1"/>
  <c r="Z355" i="9"/>
  <c r="W358" i="9"/>
  <c r="X358" i="9" s="1"/>
  <c r="AE358" i="9"/>
  <c r="AD358" i="9"/>
  <c r="Y362" i="9"/>
  <c r="AA362" i="9" s="1"/>
  <c r="AB362" i="9" s="1"/>
  <c r="W367" i="9"/>
  <c r="X367" i="9" s="1"/>
  <c r="Z368" i="9"/>
  <c r="AD376" i="9"/>
  <c r="AC376" i="9"/>
  <c r="Y376" i="9"/>
  <c r="AA376" i="9" s="1"/>
  <c r="AB376" i="9" s="1"/>
  <c r="W376" i="9"/>
  <c r="X376" i="9" s="1"/>
  <c r="Z377" i="9"/>
  <c r="AA377" i="9" s="1"/>
  <c r="AB377" i="9" s="1"/>
  <c r="W378" i="9"/>
  <c r="X378" i="9" s="1"/>
  <c r="Y383" i="9"/>
  <c r="AA383" i="9" s="1"/>
  <c r="AB383" i="9" s="1"/>
  <c r="Z399" i="9"/>
  <c r="AD399" i="9"/>
  <c r="AE399" i="9"/>
  <c r="AC399" i="9"/>
  <c r="W399" i="9"/>
  <c r="X399" i="9" s="1"/>
  <c r="Y401" i="9"/>
  <c r="AA401" i="9" s="1"/>
  <c r="AB401" i="9" s="1"/>
  <c r="W401" i="9"/>
  <c r="X401" i="9" s="1"/>
  <c r="AA405" i="9"/>
  <c r="AB405" i="9" s="1"/>
  <c r="W316" i="9"/>
  <c r="X316" i="9" s="1"/>
  <c r="W335" i="9"/>
  <c r="X335" i="9" s="1"/>
  <c r="AE336" i="9"/>
  <c r="AD336" i="9"/>
  <c r="W339" i="9"/>
  <c r="X339" i="9" s="1"/>
  <c r="AE340" i="9"/>
  <c r="AD340" i="9"/>
  <c r="W344" i="9"/>
  <c r="X344" i="9" s="1"/>
  <c r="W350" i="9"/>
  <c r="X350" i="9" s="1"/>
  <c r="Z356" i="9"/>
  <c r="AA356" i="9" s="1"/>
  <c r="AB356" i="9" s="1"/>
  <c r="AE359" i="9"/>
  <c r="AD359" i="9"/>
  <c r="AC359" i="9"/>
  <c r="Y363" i="9"/>
  <c r="AA363" i="9" s="1"/>
  <c r="AB363" i="9" s="1"/>
  <c r="Z367" i="9"/>
  <c r="AA367" i="9" s="1"/>
  <c r="AB367" i="9" s="1"/>
  <c r="W369" i="9"/>
  <c r="X369" i="9" s="1"/>
  <c r="Z370" i="9"/>
  <c r="AA370" i="9" s="1"/>
  <c r="AB370" i="9" s="1"/>
  <c r="AE386" i="9"/>
  <c r="AE392" i="9"/>
  <c r="AE372" i="9"/>
  <c r="AD377" i="9"/>
  <c r="AE384" i="9"/>
  <c r="Z385" i="9"/>
  <c r="Z388" i="9"/>
  <c r="Z391" i="9"/>
  <c r="Z394" i="9"/>
  <c r="AA425" i="9"/>
  <c r="AB425" i="9" s="1"/>
  <c r="AA428" i="9"/>
  <c r="AB428" i="9" s="1"/>
  <c r="AA431" i="9"/>
  <c r="AB431" i="9" s="1"/>
  <c r="AA441" i="9"/>
  <c r="AB441" i="9" s="1"/>
  <c r="AE377" i="9"/>
  <c r="AC382" i="9"/>
  <c r="Y397" i="9"/>
  <c r="V397" i="9" s="1"/>
  <c r="AF397" i="9" s="1"/>
  <c r="V400" i="9"/>
  <c r="AF400" i="9" s="1"/>
  <c r="Z401" i="9"/>
  <c r="AD401" i="9"/>
  <c r="AC412" i="9"/>
  <c r="Z412" i="9"/>
  <c r="AA412" i="9" s="1"/>
  <c r="AB412" i="9" s="1"/>
  <c r="Z419" i="9"/>
  <c r="AA419" i="9" s="1"/>
  <c r="AB419" i="9" s="1"/>
  <c r="AE382" i="9"/>
  <c r="AE406" i="9"/>
  <c r="Y410" i="9"/>
  <c r="V410" i="9" s="1"/>
  <c r="AF410" i="9" s="1"/>
  <c r="W410" i="9"/>
  <c r="X410" i="9" s="1"/>
  <c r="AD387" i="9"/>
  <c r="AD390" i="9"/>
  <c r="AD393" i="9"/>
  <c r="AE396" i="9"/>
  <c r="AE402" i="9"/>
  <c r="Z403" i="9"/>
  <c r="W403" i="9"/>
  <c r="X403" i="9" s="1"/>
  <c r="AD403" i="9"/>
  <c r="AC403" i="9"/>
  <c r="AE404" i="9"/>
  <c r="Z405" i="9"/>
  <c r="W405" i="9"/>
  <c r="X405" i="9" s="1"/>
  <c r="AE405" i="9"/>
  <c r="AD405" i="9"/>
  <c r="AC405" i="9"/>
  <c r="AC406" i="9"/>
  <c r="Z406" i="9"/>
  <c r="Z411" i="9"/>
  <c r="AA411" i="9" s="1"/>
  <c r="AB411" i="9" s="1"/>
  <c r="Z415" i="9"/>
  <c r="AA415" i="9" s="1"/>
  <c r="AB415" i="9" s="1"/>
  <c r="AB440" i="9"/>
  <c r="Y409" i="9"/>
  <c r="AA409" i="9" s="1"/>
  <c r="AB409" i="9" s="1"/>
  <c r="Y417" i="9"/>
  <c r="AA417" i="9" s="1"/>
  <c r="AB417" i="9" s="1"/>
  <c r="AA427" i="9"/>
  <c r="AB427" i="9" s="1"/>
  <c r="AA433" i="9"/>
  <c r="AB433" i="9" s="1"/>
  <c r="AB450" i="9"/>
  <c r="AB454" i="9"/>
  <c r="W372" i="9"/>
  <c r="X372" i="9" s="1"/>
  <c r="W384" i="9"/>
  <c r="X384" i="9" s="1"/>
  <c r="Z397" i="9"/>
  <c r="AD397" i="9"/>
  <c r="Y399" i="9"/>
  <c r="V399" i="9" s="1"/>
  <c r="AF399" i="9" s="1"/>
  <c r="V402" i="9"/>
  <c r="AF402" i="9" s="1"/>
  <c r="Y413" i="9"/>
  <c r="AA413" i="9" s="1"/>
  <c r="AB413" i="9" s="1"/>
  <c r="AB436" i="9"/>
  <c r="AA443" i="9"/>
  <c r="AB443" i="9" s="1"/>
  <c r="Z374" i="9"/>
  <c r="W387" i="9"/>
  <c r="X387" i="9" s="1"/>
  <c r="W390" i="9"/>
  <c r="X390" i="9" s="1"/>
  <c r="W393" i="9"/>
  <c r="X393" i="9" s="1"/>
  <c r="Y408" i="9"/>
  <c r="V408" i="9" s="1"/>
  <c r="AF408" i="9" s="1"/>
  <c r="W408" i="9"/>
  <c r="X408" i="9" s="1"/>
  <c r="AE410" i="9"/>
  <c r="AB446" i="9"/>
  <c r="W382" i="9"/>
  <c r="X382" i="9" s="1"/>
  <c r="AD385" i="9"/>
  <c r="AD388" i="9"/>
  <c r="AD391" i="9"/>
  <c r="AD394" i="9"/>
  <c r="AE398" i="9"/>
  <c r="AC401" i="9"/>
  <c r="Z404" i="9"/>
  <c r="AC410" i="9"/>
  <c r="Z410" i="9"/>
  <c r="AC414" i="9"/>
  <c r="Z414" i="9"/>
  <c r="AA414" i="9" s="1"/>
  <c r="AB414" i="9" s="1"/>
  <c r="Y423" i="9"/>
  <c r="AA423" i="9" s="1"/>
  <c r="AB423" i="9" s="1"/>
  <c r="AA439" i="9"/>
  <c r="AB439" i="9" s="1"/>
  <c r="AC407" i="9"/>
  <c r="AC409" i="9"/>
  <c r="AC411" i="9"/>
  <c r="W412" i="9"/>
  <c r="X412" i="9" s="1"/>
  <c r="AC413" i="9"/>
  <c r="W414" i="9"/>
  <c r="X414" i="9" s="1"/>
  <c r="AC415" i="9"/>
  <c r="W416" i="9"/>
  <c r="X416" i="9" s="1"/>
  <c r="AC417" i="9"/>
  <c r="W418" i="9"/>
  <c r="X418" i="9" s="1"/>
  <c r="AC419" i="9"/>
  <c r="W420" i="9"/>
  <c r="X420" i="9" s="1"/>
  <c r="AC421" i="9"/>
  <c r="W422" i="9"/>
  <c r="X422" i="9" s="1"/>
  <c r="AC423" i="9"/>
  <c r="W424" i="9"/>
  <c r="X424" i="9" s="1"/>
  <c r="AC425" i="9"/>
  <c r="W426" i="9"/>
  <c r="X426" i="9" s="1"/>
  <c r="AC427" i="9"/>
  <c r="W428" i="9"/>
  <c r="X428" i="9" s="1"/>
  <c r="AC429" i="9"/>
  <c r="W430" i="9"/>
  <c r="X430" i="9" s="1"/>
  <c r="AC431" i="9"/>
  <c r="W432" i="9"/>
  <c r="X432" i="9" s="1"/>
  <c r="AC433" i="9"/>
  <c r="W434" i="9"/>
  <c r="X434" i="9" s="1"/>
  <c r="AC435" i="9"/>
  <c r="W436" i="9"/>
  <c r="X436" i="9" s="1"/>
  <c r="AC437" i="9"/>
  <c r="W438" i="9"/>
  <c r="X438" i="9" s="1"/>
  <c r="AC439" i="9"/>
  <c r="W440" i="9"/>
  <c r="X440" i="9" s="1"/>
  <c r="AC441" i="9"/>
  <c r="W442" i="9"/>
  <c r="X442" i="9" s="1"/>
  <c r="AC443" i="9"/>
  <c r="W444" i="9"/>
  <c r="X444" i="9" s="1"/>
  <c r="AC445" i="9"/>
  <c r="W446" i="9"/>
  <c r="X446" i="9" s="1"/>
  <c r="AC447" i="9"/>
  <c r="W448" i="9"/>
  <c r="X448" i="9" s="1"/>
  <c r="AC449" i="9"/>
  <c r="AC451" i="9"/>
  <c r="AC453" i="9"/>
  <c r="AC455" i="9"/>
  <c r="AD407" i="9"/>
  <c r="AD409" i="9"/>
  <c r="AD411" i="9"/>
  <c r="AD413" i="9"/>
  <c r="AD415" i="9"/>
  <c r="AD417" i="9"/>
  <c r="AD419" i="9"/>
  <c r="AD421" i="9"/>
  <c r="AD423" i="9"/>
  <c r="AD425" i="9"/>
  <c r="AD427" i="9"/>
  <c r="AD429" i="9"/>
  <c r="AD431" i="9"/>
  <c r="AD433" i="9"/>
  <c r="AD435" i="9"/>
  <c r="AD437" i="9"/>
  <c r="AD439" i="9"/>
  <c r="AD441" i="9"/>
  <c r="AD443" i="9"/>
  <c r="AD445" i="9"/>
  <c r="AD447" i="9"/>
  <c r="AD449" i="9"/>
  <c r="AD451" i="9"/>
  <c r="AD453" i="9"/>
  <c r="AD455" i="9"/>
  <c r="AE407" i="9"/>
  <c r="AE409" i="9"/>
  <c r="AE411" i="9"/>
  <c r="AE413" i="9"/>
  <c r="AE415" i="9"/>
  <c r="AE417" i="9"/>
  <c r="AE419" i="9"/>
  <c r="AE421" i="9"/>
  <c r="AE423" i="9"/>
  <c r="AE425" i="9"/>
  <c r="AE427" i="9"/>
  <c r="AE429" i="9"/>
  <c r="AE431" i="9"/>
  <c r="AE433" i="9"/>
  <c r="AE435" i="9"/>
  <c r="AE437" i="9"/>
  <c r="AE439" i="9"/>
  <c r="AE441" i="9"/>
  <c r="AE443" i="9"/>
  <c r="AE445" i="9"/>
  <c r="AE447" i="9"/>
  <c r="AE449" i="9"/>
  <c r="AE451" i="9"/>
  <c r="AE453" i="9"/>
  <c r="AE455" i="9"/>
  <c r="Z416" i="9"/>
  <c r="AA416" i="9" s="1"/>
  <c r="AB416" i="9" s="1"/>
  <c r="Z418" i="9"/>
  <c r="AA418" i="9" s="1"/>
  <c r="AB418" i="9" s="1"/>
  <c r="Z420" i="9"/>
  <c r="AA420" i="9" s="1"/>
  <c r="AB420" i="9" s="1"/>
  <c r="Z422" i="9"/>
  <c r="AA422" i="9" s="1"/>
  <c r="AB422" i="9" s="1"/>
  <c r="Z424" i="9"/>
  <c r="AA424" i="9" s="1"/>
  <c r="AB424" i="9" s="1"/>
  <c r="Z426" i="9"/>
  <c r="AA426" i="9" s="1"/>
  <c r="AB426" i="9" s="1"/>
  <c r="Z428" i="9"/>
  <c r="Z430" i="9"/>
  <c r="AA430" i="9" s="1"/>
  <c r="AB430" i="9" s="1"/>
  <c r="Z432" i="9"/>
  <c r="AA432" i="9" s="1"/>
  <c r="AB432" i="9" s="1"/>
  <c r="W407" i="9"/>
  <c r="X407" i="9" s="1"/>
  <c r="W409" i="9"/>
  <c r="X409" i="9" s="1"/>
  <c r="W411" i="9"/>
  <c r="X411" i="9" s="1"/>
  <c r="W413" i="9"/>
  <c r="X413" i="9" s="1"/>
  <c r="W415" i="9"/>
  <c r="X415" i="9" s="1"/>
  <c r="W417" i="9"/>
  <c r="X417" i="9" s="1"/>
  <c r="W419" i="9"/>
  <c r="X419" i="9" s="1"/>
  <c r="W421" i="9"/>
  <c r="X421" i="9" s="1"/>
  <c r="W423" i="9"/>
  <c r="X423" i="9" s="1"/>
  <c r="W425" i="9"/>
  <c r="X425" i="9" s="1"/>
  <c r="W427" i="9"/>
  <c r="X427" i="9" s="1"/>
  <c r="W429" i="9"/>
  <c r="X429" i="9" s="1"/>
  <c r="W431" i="9"/>
  <c r="X431" i="9" s="1"/>
  <c r="W433" i="9"/>
  <c r="X433" i="9" s="1"/>
  <c r="W435" i="9"/>
  <c r="X435" i="9" s="1"/>
  <c r="W437" i="9"/>
  <c r="X437" i="9" s="1"/>
  <c r="W439" i="9"/>
  <c r="X439" i="9" s="1"/>
  <c r="W441" i="9"/>
  <c r="X441" i="9" s="1"/>
  <c r="W443" i="9"/>
  <c r="X443" i="9" s="1"/>
  <c r="W445" i="9"/>
  <c r="X445" i="9" s="1"/>
  <c r="W447" i="9"/>
  <c r="X447" i="9" s="1"/>
  <c r="W449" i="9"/>
  <c r="X449" i="9" s="1"/>
  <c r="W451" i="9"/>
  <c r="X451" i="9" s="1"/>
  <c r="W453" i="9"/>
  <c r="X453" i="9" s="1"/>
  <c r="W455" i="9"/>
  <c r="X455" i="9" s="1"/>
  <c r="AC456" i="9"/>
  <c r="AD396" i="9"/>
  <c r="AD398" i="9"/>
  <c r="AD400" i="9"/>
  <c r="AD402" i="9"/>
  <c r="AD404" i="9"/>
  <c r="AD406" i="9"/>
  <c r="AD408" i="9"/>
  <c r="AD410" i="9"/>
  <c r="AD412" i="9"/>
  <c r="AD414" i="9"/>
  <c r="AD416" i="9"/>
  <c r="AD418" i="9"/>
  <c r="AD420" i="9"/>
  <c r="AD422" i="9"/>
  <c r="AD424" i="9"/>
  <c r="AD426" i="9"/>
  <c r="AD428" i="9"/>
  <c r="AD430" i="9"/>
  <c r="AD432" i="9"/>
  <c r="AD434" i="9"/>
  <c r="AD436" i="9"/>
  <c r="AD438" i="9"/>
  <c r="AD440" i="9"/>
  <c r="AD442" i="9"/>
  <c r="AD444" i="9"/>
  <c r="AD446" i="9"/>
  <c r="AD448" i="9"/>
  <c r="AD450" i="9"/>
  <c r="AD452" i="9"/>
  <c r="AD454" i="9"/>
  <c r="AD456" i="9"/>
  <c r="AE201" i="5"/>
  <c r="Y208" i="5"/>
  <c r="V208" i="5" s="1"/>
  <c r="AF208" i="5" s="1"/>
  <c r="AC222" i="5"/>
  <c r="Z228" i="5"/>
  <c r="Y230" i="5"/>
  <c r="Z240" i="5"/>
  <c r="AA240" i="5" s="1"/>
  <c r="AB240" i="5" s="1"/>
  <c r="W247" i="5"/>
  <c r="X247" i="5" s="1"/>
  <c r="Y249" i="5"/>
  <c r="AA249" i="5" s="1"/>
  <c r="AB249" i="5" s="1"/>
  <c r="AD254" i="5"/>
  <c r="AA257" i="5"/>
  <c r="AB257" i="5" s="1"/>
  <c r="Y264" i="5"/>
  <c r="Y276" i="5"/>
  <c r="Z209" i="5"/>
  <c r="W216" i="5"/>
  <c r="X216" i="5" s="1"/>
  <c r="AD222" i="5"/>
  <c r="Z242" i="5"/>
  <c r="Z247" i="5"/>
  <c r="Z249" i="5"/>
  <c r="Z264" i="5"/>
  <c r="Y267" i="5"/>
  <c r="AA267" i="5" s="1"/>
  <c r="AA271" i="5"/>
  <c r="Z276" i="5"/>
  <c r="AA276" i="5" s="1"/>
  <c r="AB276" i="5" s="1"/>
  <c r="V267" i="5"/>
  <c r="AF267" i="5" s="1"/>
  <c r="AD204" i="5"/>
  <c r="Y210" i="5"/>
  <c r="Y216" i="5"/>
  <c r="AA216" i="5" s="1"/>
  <c r="AB216" i="5" s="1"/>
  <c r="W223" i="5"/>
  <c r="X223" i="5" s="1"/>
  <c r="W231" i="5"/>
  <c r="X231" i="5" s="1"/>
  <c r="Y237" i="5"/>
  <c r="AC242" i="5"/>
  <c r="W245" i="5"/>
  <c r="X245" i="5" s="1"/>
  <c r="AC264" i="5"/>
  <c r="AD266" i="5"/>
  <c r="Y268" i="5"/>
  <c r="AC278" i="5"/>
  <c r="Y203" i="5"/>
  <c r="Y206" i="5"/>
  <c r="AA206" i="5" s="1"/>
  <c r="AB206" i="5" s="1"/>
  <c r="AC211" i="5"/>
  <c r="AC215" i="5"/>
  <c r="Z216" i="5"/>
  <c r="Y220" i="5"/>
  <c r="AA220" i="5" s="1"/>
  <c r="AD228" i="5"/>
  <c r="Y231" i="5"/>
  <c r="Z237" i="5"/>
  <c r="Y245" i="5"/>
  <c r="AA245" i="5" s="1"/>
  <c r="AB245" i="5" s="1"/>
  <c r="W250" i="5"/>
  <c r="X250" i="5" s="1"/>
  <c r="AD280" i="5"/>
  <c r="Y207" i="5"/>
  <c r="Y214" i="5"/>
  <c r="V214" i="5" s="1"/>
  <c r="AC216" i="5"/>
  <c r="Y225" i="5"/>
  <c r="V225" i="5" s="1"/>
  <c r="AF225" i="5" s="1"/>
  <c r="Y227" i="5"/>
  <c r="V227" i="5" s="1"/>
  <c r="AF227" i="5" s="1"/>
  <c r="Y235" i="5"/>
  <c r="AA235" i="5" s="1"/>
  <c r="Y246" i="5"/>
  <c r="Z250" i="5"/>
  <c r="AD252" i="5"/>
  <c r="Y269" i="5"/>
  <c r="AA269" i="5" s="1"/>
  <c r="AB269" i="5" s="1"/>
  <c r="AD271" i="5"/>
  <c r="Y280" i="5"/>
  <c r="AA212" i="5"/>
  <c r="AC208" i="5"/>
  <c r="AE216" i="5"/>
  <c r="Y222" i="5"/>
  <c r="AA222" i="5" s="1"/>
  <c r="Z230" i="5"/>
  <c r="Z254" i="5"/>
  <c r="Z280" i="5"/>
  <c r="AB262" i="5"/>
  <c r="Z231" i="5"/>
  <c r="AA250" i="5"/>
  <c r="AB250" i="5" s="1"/>
  <c r="W201" i="5"/>
  <c r="X201" i="5" s="1"/>
  <c r="W209" i="5"/>
  <c r="X209" i="5" s="1"/>
  <c r="Z218" i="5"/>
  <c r="AD235" i="5"/>
  <c r="W238" i="5"/>
  <c r="X238" i="5" s="1"/>
  <c r="AE245" i="5"/>
  <c r="V255" i="5"/>
  <c r="AF255" i="5" s="1"/>
  <c r="W259" i="5"/>
  <c r="X259" i="5" s="1"/>
  <c r="Y261" i="5"/>
  <c r="AA261" i="5" s="1"/>
  <c r="AB261" i="5" s="1"/>
  <c r="Z271" i="5"/>
  <c r="V274" i="5"/>
  <c r="AF274" i="5" s="1"/>
  <c r="Y201" i="5"/>
  <c r="AA201" i="5" s="1"/>
  <c r="AB201" i="5" s="1"/>
  <c r="AD202" i="5"/>
  <c r="Y219" i="5"/>
  <c r="Y223" i="5"/>
  <c r="Y238" i="5"/>
  <c r="Y252" i="5"/>
  <c r="AA252" i="5" s="1"/>
  <c r="AB252" i="5" s="1"/>
  <c r="W255" i="5"/>
  <c r="X255" i="5" s="1"/>
  <c r="Z259" i="5"/>
  <c r="AC271" i="5"/>
  <c r="W274" i="5"/>
  <c r="X274" i="5" s="1"/>
  <c r="Z283" i="5"/>
  <c r="Z201" i="5"/>
  <c r="AD207" i="5"/>
  <c r="Y211" i="5"/>
  <c r="AC214" i="5"/>
  <c r="Z220" i="5"/>
  <c r="Z223" i="5"/>
  <c r="AC229" i="5"/>
  <c r="AC237" i="5"/>
  <c r="Z238" i="5"/>
  <c r="AD240" i="5"/>
  <c r="Z252" i="5"/>
  <c r="Y255" i="5"/>
  <c r="AA255" i="5" s="1"/>
  <c r="W262" i="5"/>
  <c r="X262" i="5" s="1"/>
  <c r="Y274" i="5"/>
  <c r="AA274" i="5" s="1"/>
  <c r="AB274" i="5" s="1"/>
  <c r="Z278" i="5"/>
  <c r="AD224" i="5"/>
  <c r="AF273" i="5"/>
  <c r="AF353" i="5"/>
  <c r="AF411" i="5"/>
  <c r="AF210" i="5"/>
  <c r="AC247" i="5"/>
  <c r="AC313" i="5"/>
  <c r="AF327" i="5"/>
  <c r="AC338" i="5"/>
  <c r="AD371" i="5"/>
  <c r="AC304" i="5"/>
  <c r="AC320" i="5"/>
  <c r="AD357" i="5"/>
  <c r="AC386" i="5"/>
  <c r="AC415" i="5"/>
  <c r="AF249" i="5"/>
  <c r="AC266" i="5"/>
  <c r="AD269" i="5"/>
  <c r="AF279" i="5"/>
  <c r="AC280" i="5"/>
  <c r="AF285" i="5"/>
  <c r="AE317" i="5"/>
  <c r="AD320" i="5"/>
  <c r="AC362" i="5"/>
  <c r="AF369" i="5"/>
  <c r="AD386" i="5"/>
  <c r="AC410" i="5"/>
  <c r="AF243" i="5"/>
  <c r="AC259" i="5"/>
  <c r="AF269" i="5"/>
  <c r="AC279" i="5"/>
  <c r="AD296" i="5"/>
  <c r="AC306" i="5"/>
  <c r="AC330" i="5"/>
  <c r="AD362" i="5"/>
  <c r="AC369" i="5"/>
  <c r="AC379" i="5"/>
  <c r="AC389" i="5"/>
  <c r="AD410" i="5"/>
  <c r="AF207" i="5"/>
  <c r="AC209" i="5"/>
  <c r="AE221" i="5"/>
  <c r="AC223" i="5"/>
  <c r="AE229" i="5"/>
  <c r="AD256" i="5"/>
  <c r="AD259" i="5"/>
  <c r="AF262" i="5"/>
  <c r="AC276" i="5"/>
  <c r="AD279" i="5"/>
  <c r="AF290" i="5"/>
  <c r="AD306" i="5"/>
  <c r="AC326" i="5"/>
  <c r="AD330" i="5"/>
  <c r="AE362" i="5"/>
  <c r="AD369" i="5"/>
  <c r="AC370" i="5"/>
  <c r="AD379" i="5"/>
  <c r="AC240" i="5"/>
  <c r="AF246" i="5"/>
  <c r="AC249" i="5"/>
  <c r="AC309" i="5"/>
  <c r="AC329" i="5"/>
  <c r="AC341" i="5"/>
  <c r="AC365" i="5"/>
  <c r="AD370" i="5"/>
  <c r="AC391" i="5"/>
  <c r="AC394" i="5"/>
  <c r="AC206" i="5"/>
  <c r="AC230" i="5"/>
  <c r="AD245" i="5"/>
  <c r="AD249" i="5"/>
  <c r="AE257" i="5"/>
  <c r="AC261" i="5"/>
  <c r="AE276" i="5"/>
  <c r="AC285" i="5"/>
  <c r="AC316" i="5"/>
  <c r="AC323" i="5"/>
  <c r="AC340" i="5"/>
  <c r="AE356" i="5"/>
  <c r="AF381" i="5"/>
  <c r="AC401" i="5"/>
  <c r="AF231" i="5"/>
  <c r="AE218" i="5"/>
  <c r="AE249" i="5"/>
  <c r="AD261" i="5"/>
  <c r="AE280" i="5"/>
  <c r="AD316" i="5"/>
  <c r="AD323" i="5"/>
  <c r="AF357" i="5"/>
  <c r="AF362" i="5"/>
  <c r="AC381" i="5"/>
  <c r="AC382" i="5"/>
  <c r="AC228" i="5"/>
  <c r="AE203" i="5"/>
  <c r="AE228" i="5"/>
  <c r="AE232" i="5"/>
  <c r="AE261" i="5"/>
  <c r="AE285" i="5"/>
  <c r="AC290" i="5"/>
  <c r="AE309" i="5"/>
  <c r="AE330" i="5"/>
  <c r="AE341" i="5"/>
  <c r="AF350" i="5"/>
  <c r="AC375" i="5"/>
  <c r="AD381" i="5"/>
  <c r="AE394" i="5"/>
  <c r="AC400" i="5"/>
  <c r="AC205" i="5"/>
  <c r="AF214" i="5"/>
  <c r="AC235" i="5"/>
  <c r="AF238" i="5"/>
  <c r="AC252" i="5"/>
  <c r="AE269" i="5"/>
  <c r="AD315" i="5"/>
  <c r="AF321" i="5"/>
  <c r="AD322" i="5"/>
  <c r="AE325" i="5"/>
  <c r="AF345" i="5"/>
  <c r="AF377" i="5"/>
  <c r="AC396" i="5"/>
  <c r="V340" i="5"/>
  <c r="AF340" i="5" s="1"/>
  <c r="V230" i="5"/>
  <c r="AF230" i="5" s="1"/>
  <c r="V296" i="5"/>
  <c r="AF296" i="5" s="1"/>
  <c r="V310" i="5"/>
  <c r="AF310" i="5" s="1"/>
  <c r="V313" i="5"/>
  <c r="AF313" i="5" s="1"/>
  <c r="V360" i="5"/>
  <c r="AF360" i="5" s="1"/>
  <c r="V376" i="5"/>
  <c r="AF376" i="5" s="1"/>
  <c r="V379" i="5"/>
  <c r="AF379" i="5" s="1"/>
  <c r="V244" i="5"/>
  <c r="AF244" i="5" s="1"/>
  <c r="V306" i="5"/>
  <c r="AF306" i="5" s="1"/>
  <c r="V309" i="5"/>
  <c r="AF309" i="5" s="1"/>
  <c r="V356" i="5"/>
  <c r="AF356" i="5" s="1"/>
  <c r="V363" i="5"/>
  <c r="AF363" i="5" s="1"/>
  <c r="V396" i="5"/>
  <c r="AF396" i="5" s="1"/>
  <c r="V401" i="5"/>
  <c r="AF401" i="5" s="1"/>
  <c r="V211" i="5"/>
  <c r="AF211" i="5" s="1"/>
  <c r="V289" i="5"/>
  <c r="AF289" i="5" s="1"/>
  <c r="V339" i="5"/>
  <c r="AF339" i="5" s="1"/>
  <c r="V375" i="5"/>
  <c r="AF375" i="5" s="1"/>
  <c r="V406" i="5"/>
  <c r="AF406" i="5" s="1"/>
  <c r="V220" i="5"/>
  <c r="AF220" i="5" s="1"/>
  <c r="V235" i="5"/>
  <c r="AF235" i="5" s="1"/>
  <c r="V251" i="5"/>
  <c r="AF251" i="5" s="1"/>
  <c r="V271" i="5"/>
  <c r="AF271" i="5" s="1"/>
  <c r="V348" i="5"/>
  <c r="AF348" i="5" s="1"/>
  <c r="V382" i="5"/>
  <c r="AF382" i="5" s="1"/>
  <c r="V400" i="5"/>
  <c r="AF400" i="5" s="1"/>
  <c r="V223" i="5"/>
  <c r="AF223" i="5" s="1"/>
  <c r="V240" i="5"/>
  <c r="AF240" i="5" s="1"/>
  <c r="V264" i="5"/>
  <c r="AF264" i="5" s="1"/>
  <c r="V250" i="5"/>
  <c r="AF250" i="5" s="1"/>
  <c r="V330" i="5"/>
  <c r="AF330" i="5" s="1"/>
  <c r="V365" i="5"/>
  <c r="AF365" i="5" s="1"/>
  <c r="V413" i="5"/>
  <c r="AF413" i="5" s="1"/>
  <c r="V232" i="5"/>
  <c r="AF232" i="5" s="1"/>
  <c r="V253" i="5"/>
  <c r="AF253" i="5" s="1"/>
  <c r="V259" i="5"/>
  <c r="AF259" i="5" s="1"/>
  <c r="V263" i="5"/>
  <c r="AF263" i="5" s="1"/>
  <c r="V266" i="5"/>
  <c r="AF266" i="5" s="1"/>
  <c r="V384" i="5"/>
  <c r="AF384" i="5" s="1"/>
  <c r="V314" i="5"/>
  <c r="AF314" i="5" s="1"/>
  <c r="V342" i="5"/>
  <c r="AF342" i="5" s="1"/>
  <c r="V347" i="5"/>
  <c r="AF347" i="5" s="1"/>
  <c r="V391" i="5"/>
  <c r="AF391" i="5" s="1"/>
  <c r="V209" i="5"/>
  <c r="AF209" i="5" s="1"/>
  <c r="V212" i="5"/>
  <c r="AF212" i="5" s="1"/>
  <c r="V284" i="5"/>
  <c r="AF284" i="5" s="1"/>
  <c r="V294" i="5"/>
  <c r="AF294" i="5" s="1"/>
  <c r="V304" i="5"/>
  <c r="AF304" i="5" s="1"/>
  <c r="V318" i="5"/>
  <c r="AF318" i="5" s="1"/>
  <c r="V322" i="5"/>
  <c r="AF322" i="5" s="1"/>
  <c r="V332" i="5"/>
  <c r="AF332" i="5" s="1"/>
  <c r="V341" i="5"/>
  <c r="AF341" i="5" s="1"/>
  <c r="V367" i="5"/>
  <c r="AF367" i="5" s="1"/>
  <c r="V388" i="5"/>
  <c r="AF388" i="5" s="1"/>
  <c r="AA204" i="5"/>
  <c r="AB204" i="5" s="1"/>
  <c r="AF222" i="5"/>
  <c r="AB222" i="5"/>
  <c r="AA208" i="5"/>
  <c r="AB208" i="5" s="1"/>
  <c r="AA211" i="5"/>
  <c r="AB211" i="5" s="1"/>
  <c r="AE219" i="5"/>
  <c r="AD241" i="5"/>
  <c r="AC241" i="5"/>
  <c r="Z241" i="5"/>
  <c r="Y241" i="5"/>
  <c r="W287" i="5"/>
  <c r="X287" i="5" s="1"/>
  <c r="AE287" i="5"/>
  <c r="AD287" i="5"/>
  <c r="AC287" i="5"/>
  <c r="Z287" i="5"/>
  <c r="Y287" i="5"/>
  <c r="AA287" i="5" s="1"/>
  <c r="AB287" i="5" s="1"/>
  <c r="Y313" i="5"/>
  <c r="AE313" i="5"/>
  <c r="AE202" i="5"/>
  <c r="AD205" i="5"/>
  <c r="AD208" i="5"/>
  <c r="Y209" i="5"/>
  <c r="AA209" i="5" s="1"/>
  <c r="AD211" i="5"/>
  <c r="AE220" i="5"/>
  <c r="V224" i="5"/>
  <c r="AF224" i="5" s="1"/>
  <c r="Z232" i="5"/>
  <c r="AD233" i="5"/>
  <c r="AC233" i="5"/>
  <c r="Z234" i="5"/>
  <c r="W234" i="5"/>
  <c r="X234" i="5" s="1"/>
  <c r="Z239" i="5"/>
  <c r="W239" i="5"/>
  <c r="X239" i="5" s="1"/>
  <c r="AD253" i="5"/>
  <c r="AC253" i="5"/>
  <c r="Z253" i="5"/>
  <c r="Y253" i="5"/>
  <c r="AD265" i="5"/>
  <c r="AC265" i="5"/>
  <c r="Z265" i="5"/>
  <c r="Y265" i="5"/>
  <c r="V265" i="5" s="1"/>
  <c r="AF265" i="5" s="1"/>
  <c r="AE268" i="5"/>
  <c r="Y283" i="5"/>
  <c r="W283" i="5"/>
  <c r="X283" i="5" s="1"/>
  <c r="AD293" i="5"/>
  <c r="AC293" i="5"/>
  <c r="AE293" i="5"/>
  <c r="Z293" i="5"/>
  <c r="Y293" i="5"/>
  <c r="AA293" i="5" s="1"/>
  <c r="AB293" i="5" s="1"/>
  <c r="W293" i="5"/>
  <c r="X293" i="5" s="1"/>
  <c r="AE205" i="5"/>
  <c r="AE208" i="5"/>
  <c r="AE211" i="5"/>
  <c r="AD236" i="5"/>
  <c r="AC236" i="5"/>
  <c r="Z236" i="5"/>
  <c r="Y236" i="5"/>
  <c r="Z251" i="5"/>
  <c r="W251" i="5"/>
  <c r="X251" i="5" s="1"/>
  <c r="Z263" i="5"/>
  <c r="W263" i="5"/>
  <c r="X263" i="5" s="1"/>
  <c r="AD281" i="5"/>
  <c r="AC281" i="5"/>
  <c r="AE281" i="5"/>
  <c r="Z281" i="5"/>
  <c r="Y281" i="5"/>
  <c r="AC310" i="5"/>
  <c r="Z310" i="5"/>
  <c r="Y310" i="5"/>
  <c r="AA310" i="5" s="1"/>
  <c r="AB310" i="5" s="1"/>
  <c r="W310" i="5"/>
  <c r="X310" i="5" s="1"/>
  <c r="AC203" i="5"/>
  <c r="W207" i="5"/>
  <c r="X207" i="5" s="1"/>
  <c r="W210" i="5"/>
  <c r="X210" i="5" s="1"/>
  <c r="W213" i="5"/>
  <c r="X213" i="5" s="1"/>
  <c r="Y215" i="5"/>
  <c r="V215" i="5" s="1"/>
  <c r="AF215" i="5" s="1"/>
  <c r="AE215" i="5"/>
  <c r="W217" i="5"/>
  <c r="X217" i="5" s="1"/>
  <c r="AE222" i="5"/>
  <c r="AE226" i="5"/>
  <c r="AD226" i="5"/>
  <c r="AC226" i="5"/>
  <c r="AA231" i="5"/>
  <c r="AB231" i="5" s="1"/>
  <c r="W233" i="5"/>
  <c r="X233" i="5" s="1"/>
  <c r="AC239" i="5"/>
  <c r="W241" i="5"/>
  <c r="X241" i="5" s="1"/>
  <c r="AB255" i="5"/>
  <c r="AB267" i="5"/>
  <c r="Z273" i="5"/>
  <c r="AA273" i="5" s="1"/>
  <c r="AB273" i="5" s="1"/>
  <c r="Z275" i="5"/>
  <c r="W275" i="5"/>
  <c r="X275" i="5" s="1"/>
  <c r="AE277" i="5"/>
  <c r="AD277" i="5"/>
  <c r="AC277" i="5"/>
  <c r="Z277" i="5"/>
  <c r="AB382" i="5"/>
  <c r="AE409" i="5"/>
  <c r="AD409" i="5"/>
  <c r="AC409" i="5"/>
  <c r="Z409" i="5"/>
  <c r="Y409" i="5"/>
  <c r="W409" i="5"/>
  <c r="X409" i="5" s="1"/>
  <c r="Y213" i="5"/>
  <c r="AE214" i="5"/>
  <c r="AD214" i="5"/>
  <c r="AD219" i="5"/>
  <c r="AC219" i="5"/>
  <c r="Y224" i="5"/>
  <c r="Z225" i="5"/>
  <c r="AA225" i="5" s="1"/>
  <c r="AB225" i="5" s="1"/>
  <c r="Z227" i="5"/>
  <c r="AA227" i="5" s="1"/>
  <c r="AB227" i="5" s="1"/>
  <c r="W227" i="5"/>
  <c r="X227" i="5" s="1"/>
  <c r="AC232" i="5"/>
  <c r="AE241" i="5"/>
  <c r="AE247" i="5"/>
  <c r="AE248" i="5"/>
  <c r="AD248" i="5"/>
  <c r="AC248" i="5"/>
  <c r="Z248" i="5"/>
  <c r="Y248" i="5"/>
  <c r="V248" i="5" s="1"/>
  <c r="AF248" i="5" s="1"/>
  <c r="AE260" i="5"/>
  <c r="AD260" i="5"/>
  <c r="AC260" i="5"/>
  <c r="Z260" i="5"/>
  <c r="Y260" i="5"/>
  <c r="AC286" i="5"/>
  <c r="AE286" i="5"/>
  <c r="AD286" i="5"/>
  <c r="Z286" i="5"/>
  <c r="Y286" i="5"/>
  <c r="V286" i="5" s="1"/>
  <c r="AF286" i="5" s="1"/>
  <c r="AE297" i="5"/>
  <c r="W297" i="5"/>
  <c r="X297" i="5" s="1"/>
  <c r="Z303" i="5"/>
  <c r="Y303" i="5"/>
  <c r="AA303" i="5" s="1"/>
  <c r="AB303" i="5" s="1"/>
  <c r="AE303" i="5"/>
  <c r="AD303" i="5"/>
  <c r="AC303" i="5"/>
  <c r="W303" i="5"/>
  <c r="X303" i="5" s="1"/>
  <c r="W202" i="5"/>
  <c r="X202" i="5" s="1"/>
  <c r="AD206" i="5"/>
  <c r="AD212" i="5"/>
  <c r="Z213" i="5"/>
  <c r="Z217" i="5"/>
  <c r="AA217" i="5" s="1"/>
  <c r="AB217" i="5" s="1"/>
  <c r="Y218" i="5"/>
  <c r="AA218" i="5" s="1"/>
  <c r="V226" i="5"/>
  <c r="AF226" i="5" s="1"/>
  <c r="AE230" i="5"/>
  <c r="AD232" i="5"/>
  <c r="Y233" i="5"/>
  <c r="V233" i="5" s="1"/>
  <c r="AF233" i="5" s="1"/>
  <c r="AC234" i="5"/>
  <c r="W236" i="5"/>
  <c r="X236" i="5" s="1"/>
  <c r="AE239" i="5"/>
  <c r="AD251" i="5"/>
  <c r="AE253" i="5"/>
  <c r="AD263" i="5"/>
  <c r="AE265" i="5"/>
  <c r="W271" i="5"/>
  <c r="X271" i="5" s="1"/>
  <c r="AE272" i="5"/>
  <c r="AD272" i="5"/>
  <c r="AC272" i="5"/>
  <c r="Z272" i="5"/>
  <c r="Y272" i="5"/>
  <c r="V272" i="5" s="1"/>
  <c r="AF272" i="5" s="1"/>
  <c r="AC275" i="5"/>
  <c r="W281" i="5"/>
  <c r="X281" i="5" s="1"/>
  <c r="Z291" i="5"/>
  <c r="Y291" i="5"/>
  <c r="AA291" i="5" s="1"/>
  <c r="AB291" i="5" s="1"/>
  <c r="AE291" i="5"/>
  <c r="AD291" i="5"/>
  <c r="AC291" i="5"/>
  <c r="AB292" i="5"/>
  <c r="Z308" i="5"/>
  <c r="W308" i="5"/>
  <c r="X308" i="5" s="1"/>
  <c r="AE308" i="5"/>
  <c r="AD308" i="5"/>
  <c r="AE310" i="5"/>
  <c r="Z207" i="5"/>
  <c r="AA207" i="5" s="1"/>
  <c r="AB207" i="5" s="1"/>
  <c r="Z210" i="5"/>
  <c r="AA210" i="5" s="1"/>
  <c r="AB210" i="5" s="1"/>
  <c r="W211" i="5"/>
  <c r="X211" i="5" s="1"/>
  <c r="AE212" i="5"/>
  <c r="AC217" i="5"/>
  <c r="W220" i="5"/>
  <c r="X220" i="5" s="1"/>
  <c r="W226" i="5"/>
  <c r="X226" i="5" s="1"/>
  <c r="Z233" i="5"/>
  <c r="AD234" i="5"/>
  <c r="Y242" i="5"/>
  <c r="AA242" i="5" s="1"/>
  <c r="AE242" i="5"/>
  <c r="AC246" i="5"/>
  <c r="Z246" i="5"/>
  <c r="AA246" i="5" s="1"/>
  <c r="AB246" i="5" s="1"/>
  <c r="W246" i="5"/>
  <c r="X246" i="5" s="1"/>
  <c r="Y247" i="5"/>
  <c r="AA247" i="5" s="1"/>
  <c r="AE251" i="5"/>
  <c r="AC258" i="5"/>
  <c r="Z258" i="5"/>
  <c r="AA258" i="5" s="1"/>
  <c r="AB258" i="5" s="1"/>
  <c r="W258" i="5"/>
  <c r="X258" i="5" s="1"/>
  <c r="Y259" i="5"/>
  <c r="AA259" i="5" s="1"/>
  <c r="AB259" i="5" s="1"/>
  <c r="AE263" i="5"/>
  <c r="AD275" i="5"/>
  <c r="W277" i="5"/>
  <c r="X277" i="5" s="1"/>
  <c r="Z301" i="5"/>
  <c r="W301" i="5"/>
  <c r="X301" i="5" s="1"/>
  <c r="AE301" i="5"/>
  <c r="AD301" i="5"/>
  <c r="Y202" i="5"/>
  <c r="V202" i="5" s="1"/>
  <c r="AF202" i="5" s="1"/>
  <c r="Z203" i="5"/>
  <c r="AA203" i="5" s="1"/>
  <c r="AB203" i="5" s="1"/>
  <c r="W205" i="5"/>
  <c r="X205" i="5" s="1"/>
  <c r="W208" i="5"/>
  <c r="X208" i="5" s="1"/>
  <c r="AE209" i="5"/>
  <c r="W214" i="5"/>
  <c r="X214" i="5" s="1"/>
  <c r="Z215" i="5"/>
  <c r="W215" i="5"/>
  <c r="X215" i="5" s="1"/>
  <c r="AD217" i="5"/>
  <c r="W219" i="5"/>
  <c r="X219" i="5" s="1"/>
  <c r="AC225" i="5"/>
  <c r="Z229" i="5"/>
  <c r="Y229" i="5"/>
  <c r="V229" i="5" s="1"/>
  <c r="AF229" i="5" s="1"/>
  <c r="Y232" i="5"/>
  <c r="AA232" i="5" s="1"/>
  <c r="AB232" i="5" s="1"/>
  <c r="AE234" i="5"/>
  <c r="AE236" i="5"/>
  <c r="AA238" i="5"/>
  <c r="AB238" i="5" s="1"/>
  <c r="W240" i="5"/>
  <c r="X240" i="5" s="1"/>
  <c r="AE240" i="5"/>
  <c r="Z244" i="5"/>
  <c r="AA244" i="5" s="1"/>
  <c r="AB244" i="5" s="1"/>
  <c r="W244" i="5"/>
  <c r="X244" i="5" s="1"/>
  <c r="W248" i="5"/>
  <c r="X248" i="5" s="1"/>
  <c r="Y254" i="5"/>
  <c r="AA254" i="5" s="1"/>
  <c r="AE254" i="5"/>
  <c r="W260" i="5"/>
  <c r="X260" i="5" s="1"/>
  <c r="Y266" i="5"/>
  <c r="AA266" i="5" s="1"/>
  <c r="AB266" i="5" s="1"/>
  <c r="AE266" i="5"/>
  <c r="AC270" i="5"/>
  <c r="Z270" i="5"/>
  <c r="Y270" i="5"/>
  <c r="V270" i="5" s="1"/>
  <c r="AF270" i="5" s="1"/>
  <c r="W270" i="5"/>
  <c r="X270" i="5" s="1"/>
  <c r="AE275" i="5"/>
  <c r="W286" i="5"/>
  <c r="X286" i="5" s="1"/>
  <c r="W294" i="5"/>
  <c r="X294" i="5" s="1"/>
  <c r="AE294" i="5"/>
  <c r="AD294" i="5"/>
  <c r="AC294" i="5"/>
  <c r="Z294" i="5"/>
  <c r="AA294" i="5" s="1"/>
  <c r="AB294" i="5" s="1"/>
  <c r="AD305" i="5"/>
  <c r="AC305" i="5"/>
  <c r="Z305" i="5"/>
  <c r="AE305" i="5"/>
  <c r="Y305" i="5"/>
  <c r="V305" i="5" s="1"/>
  <c r="AF305" i="5" s="1"/>
  <c r="W305" i="5"/>
  <c r="X305" i="5" s="1"/>
  <c r="Z202" i="5"/>
  <c r="W206" i="5"/>
  <c r="X206" i="5" s="1"/>
  <c r="AC210" i="5"/>
  <c r="AC213" i="5"/>
  <c r="AE217" i="5"/>
  <c r="AD221" i="5"/>
  <c r="AC221" i="5"/>
  <c r="AD225" i="5"/>
  <c r="W228" i="5"/>
  <c r="X228" i="5" s="1"/>
  <c r="W230" i="5"/>
  <c r="X230" i="5" s="1"/>
  <c r="W252" i="5"/>
  <c r="X252" i="5" s="1"/>
  <c r="AE252" i="5"/>
  <c r="Z256" i="5"/>
  <c r="AA256" i="5" s="1"/>
  <c r="AB256" i="5" s="1"/>
  <c r="W256" i="5"/>
  <c r="X256" i="5" s="1"/>
  <c r="W264" i="5"/>
  <c r="X264" i="5" s="1"/>
  <c r="AE264" i="5"/>
  <c r="Z268" i="5"/>
  <c r="AA268" i="5" s="1"/>
  <c r="AB268" i="5" s="1"/>
  <c r="W268" i="5"/>
  <c r="X268" i="5" s="1"/>
  <c r="AE278" i="5"/>
  <c r="Y278" i="5"/>
  <c r="W278" i="5"/>
  <c r="X278" i="5" s="1"/>
  <c r="AD335" i="5"/>
  <c r="AC335" i="5"/>
  <c r="Y335" i="5"/>
  <c r="AA335" i="5" s="1"/>
  <c r="AB335" i="5" s="1"/>
  <c r="V335" i="5"/>
  <c r="AF335" i="5" s="1"/>
  <c r="Y205" i="5"/>
  <c r="AC207" i="5"/>
  <c r="AD210" i="5"/>
  <c r="AD213" i="5"/>
  <c r="AC218" i="5"/>
  <c r="V221" i="5"/>
  <c r="AF221" i="5" s="1"/>
  <c r="AE223" i="5"/>
  <c r="AE225" i="5"/>
  <c r="Z226" i="5"/>
  <c r="AA226" i="5" s="1"/>
  <c r="AB226" i="5" s="1"/>
  <c r="AC227" i="5"/>
  <c r="Y234" i="5"/>
  <c r="AA234" i="5" s="1"/>
  <c r="Y239" i="5"/>
  <c r="AA239" i="5" s="1"/>
  <c r="AD246" i="5"/>
  <c r="AD258" i="5"/>
  <c r="AE289" i="5"/>
  <c r="AE300" i="5"/>
  <c r="AD300" i="5"/>
  <c r="AC300" i="5"/>
  <c r="Z300" i="5"/>
  <c r="Y300" i="5"/>
  <c r="AA300" i="5" s="1"/>
  <c r="AB300" i="5" s="1"/>
  <c r="AE324" i="5"/>
  <c r="AD324" i="5"/>
  <c r="AC324" i="5"/>
  <c r="Z324" i="5"/>
  <c r="Y324" i="5"/>
  <c r="AA324" i="5" s="1"/>
  <c r="AB324" i="5" s="1"/>
  <c r="W324" i="5"/>
  <c r="X324" i="5" s="1"/>
  <c r="W203" i="5"/>
  <c r="X203" i="5" s="1"/>
  <c r="AE207" i="5"/>
  <c r="Z214" i="5"/>
  <c r="AA214" i="5" s="1"/>
  <c r="AB214" i="5" s="1"/>
  <c r="AD218" i="5"/>
  <c r="Z219" i="5"/>
  <c r="AA219" i="5" s="1"/>
  <c r="AB219" i="5" s="1"/>
  <c r="W221" i="5"/>
  <c r="X221" i="5" s="1"/>
  <c r="AD227" i="5"/>
  <c r="Y228" i="5"/>
  <c r="W229" i="5"/>
  <c r="X229" i="5" s="1"/>
  <c r="AD231" i="5"/>
  <c r="AC231" i="5"/>
  <c r="W242" i="5"/>
  <c r="X242" i="5" s="1"/>
  <c r="AC244" i="5"/>
  <c r="AE246" i="5"/>
  <c r="Y251" i="5"/>
  <c r="AA251" i="5" s="1"/>
  <c r="AB251" i="5" s="1"/>
  <c r="AE258" i="5"/>
  <c r="Y263" i="5"/>
  <c r="AA263" i="5" s="1"/>
  <c r="AB263" i="5" s="1"/>
  <c r="AD270" i="5"/>
  <c r="AE273" i="5"/>
  <c r="W282" i="5"/>
  <c r="X282" i="5" s="1"/>
  <c r="AE282" i="5"/>
  <c r="AD282" i="5"/>
  <c r="AC282" i="5"/>
  <c r="Z282" i="5"/>
  <c r="Y295" i="5"/>
  <c r="V295" i="5" s="1"/>
  <c r="AF295" i="5" s="1"/>
  <c r="W295" i="5"/>
  <c r="X295" i="5" s="1"/>
  <c r="AC301" i="5"/>
  <c r="W304" i="5"/>
  <c r="X304" i="5" s="1"/>
  <c r="AC307" i="5"/>
  <c r="Z307" i="5"/>
  <c r="Y307" i="5"/>
  <c r="AA307" i="5" s="1"/>
  <c r="AB307" i="5" s="1"/>
  <c r="V307" i="5"/>
  <c r="AF307" i="5" s="1"/>
  <c r="W212" i="5"/>
  <c r="X212" i="5" s="1"/>
  <c r="AC220" i="5"/>
  <c r="W222" i="5"/>
  <c r="X222" i="5" s="1"/>
  <c r="AC224" i="5"/>
  <c r="Z224" i="5"/>
  <c r="AE227" i="5"/>
  <c r="W232" i="5"/>
  <c r="X232" i="5" s="1"/>
  <c r="AD244" i="5"/>
  <c r="W254" i="5"/>
  <c r="X254" i="5" s="1"/>
  <c r="AC256" i="5"/>
  <c r="W266" i="5"/>
  <c r="X266" i="5" s="1"/>
  <c r="AC268" i="5"/>
  <c r="AE270" i="5"/>
  <c r="Y275" i="5"/>
  <c r="AA275" i="5" s="1"/>
  <c r="Y297" i="5"/>
  <c r="Z243" i="5"/>
  <c r="AA243" i="5" s="1"/>
  <c r="AB243" i="5" s="1"/>
  <c r="AE283" i="5"/>
  <c r="AE288" i="5"/>
  <c r="AD288" i="5"/>
  <c r="AC288" i="5"/>
  <c r="AE295" i="5"/>
  <c r="Z313" i="5"/>
  <c r="Y329" i="5"/>
  <c r="W329" i="5"/>
  <c r="X329" i="5" s="1"/>
  <c r="AE329" i="5"/>
  <c r="AC245" i="5"/>
  <c r="AC257" i="5"/>
  <c r="AC269" i="5"/>
  <c r="AE271" i="5"/>
  <c r="AD276" i="5"/>
  <c r="Z296" i="5"/>
  <c r="AA296" i="5" s="1"/>
  <c r="AB296" i="5" s="1"/>
  <c r="AC319" i="5"/>
  <c r="Z319" i="5"/>
  <c r="Y319" i="5"/>
  <c r="V319" i="5" s="1"/>
  <c r="AF319" i="5" s="1"/>
  <c r="AB323" i="5"/>
  <c r="AB334" i="5"/>
  <c r="AC238" i="5"/>
  <c r="AC250" i="5"/>
  <c r="AD257" i="5"/>
  <c r="AC262" i="5"/>
  <c r="AC274" i="5"/>
  <c r="Z284" i="5"/>
  <c r="AA284" i="5" s="1"/>
  <c r="AB284" i="5" s="1"/>
  <c r="Z289" i="5"/>
  <c r="AA289" i="5" s="1"/>
  <c r="AB289" i="5" s="1"/>
  <c r="W318" i="5"/>
  <c r="X318" i="5" s="1"/>
  <c r="AD331" i="5"/>
  <c r="AC331" i="5"/>
  <c r="Z331" i="5"/>
  <c r="Y331" i="5"/>
  <c r="V331" i="5" s="1"/>
  <c r="AF331" i="5" s="1"/>
  <c r="AA372" i="5"/>
  <c r="AB372" i="5" s="1"/>
  <c r="AD238" i="5"/>
  <c r="AC243" i="5"/>
  <c r="AD250" i="5"/>
  <c r="AC255" i="5"/>
  <c r="W261" i="5"/>
  <c r="X261" i="5" s="1"/>
  <c r="AD262" i="5"/>
  <c r="AC267" i="5"/>
  <c r="W273" i="5"/>
  <c r="X273" i="5" s="1"/>
  <c r="Z279" i="5"/>
  <c r="AA279" i="5" s="1"/>
  <c r="AB279" i="5" s="1"/>
  <c r="W288" i="5"/>
  <c r="X288" i="5" s="1"/>
  <c r="Y301" i="5"/>
  <c r="V301" i="5" s="1"/>
  <c r="AF301" i="5" s="1"/>
  <c r="AB314" i="5"/>
  <c r="Y320" i="5"/>
  <c r="AA320" i="5" s="1"/>
  <c r="AB320" i="5" s="1"/>
  <c r="AE320" i="5"/>
  <c r="AB327" i="5"/>
  <c r="AD243" i="5"/>
  <c r="AD255" i="5"/>
  <c r="AD267" i="5"/>
  <c r="Y277" i="5"/>
  <c r="AA277" i="5" s="1"/>
  <c r="W296" i="5"/>
  <c r="X296" i="5" s="1"/>
  <c r="Y308" i="5"/>
  <c r="AA308" i="5" s="1"/>
  <c r="AB308" i="5" s="1"/>
  <c r="AE312" i="5"/>
  <c r="AD312" i="5"/>
  <c r="AC312" i="5"/>
  <c r="Z312" i="5"/>
  <c r="Y312" i="5"/>
  <c r="V312" i="5" s="1"/>
  <c r="AF312" i="5" s="1"/>
  <c r="W312" i="5"/>
  <c r="X312" i="5" s="1"/>
  <c r="AB367" i="5"/>
  <c r="Y374" i="5"/>
  <c r="AE374" i="5"/>
  <c r="AE389" i="5"/>
  <c r="Y389" i="5"/>
  <c r="W280" i="5"/>
  <c r="X280" i="5" s="1"/>
  <c r="W284" i="5"/>
  <c r="X284" i="5" s="1"/>
  <c r="W289" i="5"/>
  <c r="X289" i="5" s="1"/>
  <c r="AC298" i="5"/>
  <c r="Z298" i="5"/>
  <c r="AA298" i="5" s="1"/>
  <c r="AB298" i="5" s="1"/>
  <c r="W311" i="5"/>
  <c r="X311" i="5" s="1"/>
  <c r="AD352" i="5"/>
  <c r="AC352" i="5"/>
  <c r="W279" i="5"/>
  <c r="X279" i="5" s="1"/>
  <c r="Y282" i="5"/>
  <c r="AA282" i="5" s="1"/>
  <c r="Z288" i="5"/>
  <c r="AA288" i="5" s="1"/>
  <c r="AB288" i="5" s="1"/>
  <c r="Z295" i="5"/>
  <c r="AC296" i="5"/>
  <c r="W299" i="5"/>
  <c r="X299" i="5" s="1"/>
  <c r="AE304" i="5"/>
  <c r="AC383" i="5"/>
  <c r="Z383" i="5"/>
  <c r="Y383" i="5"/>
  <c r="V383" i="5" s="1"/>
  <c r="AF383" i="5" s="1"/>
  <c r="W383" i="5"/>
  <c r="X383" i="5" s="1"/>
  <c r="AE383" i="5"/>
  <c r="AD383" i="5"/>
  <c r="AE322" i="5"/>
  <c r="Z328" i="5"/>
  <c r="AA330" i="5"/>
  <c r="AB330" i="5" s="1"/>
  <c r="AA339" i="5"/>
  <c r="AB339" i="5" s="1"/>
  <c r="Z364" i="5"/>
  <c r="W364" i="5"/>
  <c r="X364" i="5" s="1"/>
  <c r="AD366" i="5"/>
  <c r="AC366" i="5"/>
  <c r="Z366" i="5"/>
  <c r="Y366" i="5"/>
  <c r="AA366" i="5" s="1"/>
  <c r="AB366" i="5" s="1"/>
  <c r="AD380" i="5"/>
  <c r="Z393" i="5"/>
  <c r="W393" i="5"/>
  <c r="X393" i="5" s="1"/>
  <c r="AD332" i="5"/>
  <c r="AC332" i="5"/>
  <c r="AE349" i="5"/>
  <c r="AD349" i="5"/>
  <c r="AC349" i="5"/>
  <c r="Z349" i="5"/>
  <c r="Y349" i="5"/>
  <c r="V349" i="5" s="1"/>
  <c r="AF349" i="5" s="1"/>
  <c r="AC395" i="5"/>
  <c r="Z395" i="5"/>
  <c r="Y395" i="5"/>
  <c r="AA395" i="5" s="1"/>
  <c r="AB395" i="5" s="1"/>
  <c r="W395" i="5"/>
  <c r="X395" i="5" s="1"/>
  <c r="W336" i="5"/>
  <c r="X336" i="5" s="1"/>
  <c r="AE338" i="5"/>
  <c r="AE348" i="5"/>
  <c r="AE361" i="5"/>
  <c r="AD361" i="5"/>
  <c r="AC361" i="5"/>
  <c r="Z361" i="5"/>
  <c r="Y361" i="5"/>
  <c r="V361" i="5" s="1"/>
  <c r="AF361" i="5" s="1"/>
  <c r="AC364" i="5"/>
  <c r="AB368" i="5"/>
  <c r="Z405" i="5"/>
  <c r="W405" i="5"/>
  <c r="X405" i="5" s="1"/>
  <c r="AC407" i="5"/>
  <c r="Z407" i="5"/>
  <c r="Y407" i="5"/>
  <c r="AA407" i="5" s="1"/>
  <c r="AB407" i="5" s="1"/>
  <c r="W407" i="5"/>
  <c r="X407" i="5" s="1"/>
  <c r="W317" i="5"/>
  <c r="X317" i="5" s="1"/>
  <c r="AE326" i="5"/>
  <c r="W328" i="5"/>
  <c r="X328" i="5" s="1"/>
  <c r="AC337" i="5"/>
  <c r="Y337" i="5"/>
  <c r="V337" i="5" s="1"/>
  <c r="AF337" i="5" s="1"/>
  <c r="Z342" i="5"/>
  <c r="Y342" i="5"/>
  <c r="AA342" i="5" s="1"/>
  <c r="AB342" i="5" s="1"/>
  <c r="W343" i="5"/>
  <c r="X343" i="5" s="1"/>
  <c r="W360" i="5"/>
  <c r="X360" i="5" s="1"/>
  <c r="AD364" i="5"/>
  <c r="W366" i="5"/>
  <c r="X366" i="5" s="1"/>
  <c r="Z374" i="5"/>
  <c r="Z376" i="5"/>
  <c r="AA376" i="5" s="1"/>
  <c r="AB376" i="5" s="1"/>
  <c r="W376" i="5"/>
  <c r="X376" i="5" s="1"/>
  <c r="AD378" i="5"/>
  <c r="AC378" i="5"/>
  <c r="Z378" i="5"/>
  <c r="Y378" i="5"/>
  <c r="W389" i="5"/>
  <c r="X389" i="5" s="1"/>
  <c r="W391" i="5"/>
  <c r="X391" i="5" s="1"/>
  <c r="AC392" i="5"/>
  <c r="Z392" i="5"/>
  <c r="AE306" i="5"/>
  <c r="AE318" i="5"/>
  <c r="W322" i="5"/>
  <c r="X322" i="5" s="1"/>
  <c r="W332" i="5"/>
  <c r="X332" i="5" s="1"/>
  <c r="Y336" i="5"/>
  <c r="V336" i="5" s="1"/>
  <c r="AF336" i="5" s="1"/>
  <c r="AD344" i="5"/>
  <c r="AC344" i="5"/>
  <c r="Z344" i="5"/>
  <c r="W345" i="5"/>
  <c r="X345" i="5" s="1"/>
  <c r="AC347" i="5"/>
  <c r="Z347" i="5"/>
  <c r="AA347" i="5" s="1"/>
  <c r="AB347" i="5" s="1"/>
  <c r="W347" i="5"/>
  <c r="X347" i="5" s="1"/>
  <c r="W349" i="5"/>
  <c r="X349" i="5" s="1"/>
  <c r="AA351" i="5"/>
  <c r="AB351" i="5" s="1"/>
  <c r="W353" i="5"/>
  <c r="X353" i="5" s="1"/>
  <c r="AE353" i="5"/>
  <c r="AE364" i="5"/>
  <c r="AE366" i="5"/>
  <c r="AC393" i="5"/>
  <c r="AD395" i="5"/>
  <c r="W315" i="5"/>
  <c r="X315" i="5" s="1"/>
  <c r="Y317" i="5"/>
  <c r="AA317" i="5" s="1"/>
  <c r="AB317" i="5" s="1"/>
  <c r="Z336" i="5"/>
  <c r="W338" i="5"/>
  <c r="X338" i="5" s="1"/>
  <c r="AE340" i="5"/>
  <c r="AC359" i="5"/>
  <c r="Z359" i="5"/>
  <c r="AA359" i="5" s="1"/>
  <c r="AB359" i="5" s="1"/>
  <c r="W359" i="5"/>
  <c r="X359" i="5" s="1"/>
  <c r="W361" i="5"/>
  <c r="X361" i="5" s="1"/>
  <c r="AB363" i="5"/>
  <c r="AE373" i="5"/>
  <c r="AD373" i="5"/>
  <c r="AC373" i="5"/>
  <c r="Z373" i="5"/>
  <c r="Y373" i="5"/>
  <c r="AA373" i="5" s="1"/>
  <c r="AB373" i="5" s="1"/>
  <c r="AC376" i="5"/>
  <c r="Y380" i="5"/>
  <c r="AA380" i="5" s="1"/>
  <c r="AB380" i="5" s="1"/>
  <c r="Z388" i="5"/>
  <c r="AA388" i="5" s="1"/>
  <c r="AB388" i="5" s="1"/>
  <c r="W388" i="5"/>
  <c r="X388" i="5" s="1"/>
  <c r="AD390" i="5"/>
  <c r="AC390" i="5"/>
  <c r="Z390" i="5"/>
  <c r="Y390" i="5"/>
  <c r="AD393" i="5"/>
  <c r="AE395" i="5"/>
  <c r="W403" i="5"/>
  <c r="X403" i="5" s="1"/>
  <c r="AD404" i="5"/>
  <c r="AC404" i="5"/>
  <c r="Z404" i="5"/>
  <c r="AC405" i="5"/>
  <c r="AD407" i="5"/>
  <c r="Z317" i="5"/>
  <c r="W320" i="5"/>
  <c r="X320" i="5" s="1"/>
  <c r="Y322" i="5"/>
  <c r="AA322" i="5" s="1"/>
  <c r="AB322" i="5" s="1"/>
  <c r="W325" i="5"/>
  <c r="X325" i="5" s="1"/>
  <c r="W326" i="5"/>
  <c r="X326" i="5" s="1"/>
  <c r="Y332" i="5"/>
  <c r="AA332" i="5" s="1"/>
  <c r="AB332" i="5" s="1"/>
  <c r="W337" i="5"/>
  <c r="X337" i="5" s="1"/>
  <c r="W342" i="5"/>
  <c r="X342" i="5" s="1"/>
  <c r="AD346" i="5"/>
  <c r="AC346" i="5"/>
  <c r="Y352" i="5"/>
  <c r="V352" i="5" s="1"/>
  <c r="AF352" i="5" s="1"/>
  <c r="Z357" i="5"/>
  <c r="AA357" i="5" s="1"/>
  <c r="AB357" i="5" s="1"/>
  <c r="W357" i="5"/>
  <c r="X357" i="5" s="1"/>
  <c r="W365" i="5"/>
  <c r="X365" i="5" s="1"/>
  <c r="AE365" i="5"/>
  <c r="W372" i="5"/>
  <c r="X372" i="5" s="1"/>
  <c r="AD376" i="5"/>
  <c r="W378" i="5"/>
  <c r="X378" i="5" s="1"/>
  <c r="AA381" i="5"/>
  <c r="AB381" i="5" s="1"/>
  <c r="Z386" i="5"/>
  <c r="AA386" i="5" s="1"/>
  <c r="AB386" i="5" s="1"/>
  <c r="AE393" i="5"/>
  <c r="W401" i="5"/>
  <c r="X401" i="5" s="1"/>
  <c r="V404" i="5"/>
  <c r="AF404" i="5" s="1"/>
  <c r="AD405" i="5"/>
  <c r="AE407" i="5"/>
  <c r="W415" i="5"/>
  <c r="X415" i="5" s="1"/>
  <c r="AD416" i="5"/>
  <c r="AC416" i="5"/>
  <c r="Z416" i="5"/>
  <c r="W313" i="5"/>
  <c r="X313" i="5" s="1"/>
  <c r="Y315" i="5"/>
  <c r="AA315" i="5" s="1"/>
  <c r="AB315" i="5" s="1"/>
  <c r="Z322" i="5"/>
  <c r="AC328" i="5"/>
  <c r="Z332" i="5"/>
  <c r="W333" i="5"/>
  <c r="X333" i="5" s="1"/>
  <c r="AE334" i="5"/>
  <c r="AE339" i="5"/>
  <c r="AD339" i="5"/>
  <c r="AC342" i="5"/>
  <c r="W344" i="5"/>
  <c r="X344" i="5" s="1"/>
  <c r="Z345" i="5"/>
  <c r="AA345" i="5" s="1"/>
  <c r="AB345" i="5" s="1"/>
  <c r="AD347" i="5"/>
  <c r="Z369" i="5"/>
  <c r="AA369" i="5" s="1"/>
  <c r="AB369" i="5" s="1"/>
  <c r="W369" i="5"/>
  <c r="X369" i="5" s="1"/>
  <c r="AE376" i="5"/>
  <c r="AE378" i="5"/>
  <c r="AC388" i="5"/>
  <c r="Y392" i="5"/>
  <c r="V392" i="5" s="1"/>
  <c r="AF392" i="5" s="1"/>
  <c r="AD402" i="5"/>
  <c r="AC402" i="5"/>
  <c r="Z402" i="5"/>
  <c r="Y402" i="5"/>
  <c r="AA402" i="5" s="1"/>
  <c r="AB402" i="5" s="1"/>
  <c r="AE405" i="5"/>
  <c r="W413" i="5"/>
  <c r="X413" i="5" s="1"/>
  <c r="AD283" i="5"/>
  <c r="AD295" i="5"/>
  <c r="AD307" i="5"/>
  <c r="AD319" i="5"/>
  <c r="Y325" i="5"/>
  <c r="V325" i="5" s="1"/>
  <c r="AF325" i="5" s="1"/>
  <c r="Y328" i="5"/>
  <c r="AA328" i="5" s="1"/>
  <c r="AB328" i="5" s="1"/>
  <c r="AD328" i="5"/>
  <c r="AC336" i="5"/>
  <c r="Z337" i="5"/>
  <c r="AD342" i="5"/>
  <c r="AE347" i="5"/>
  <c r="W355" i="5"/>
  <c r="X355" i="5" s="1"/>
  <c r="AD359" i="5"/>
  <c r="Y364" i="5"/>
  <c r="AA364" i="5" s="1"/>
  <c r="AB364" i="5" s="1"/>
  <c r="AC371" i="5"/>
  <c r="Z371" i="5"/>
  <c r="Y371" i="5"/>
  <c r="V371" i="5" s="1"/>
  <c r="AF371" i="5" s="1"/>
  <c r="W371" i="5"/>
  <c r="X371" i="5" s="1"/>
  <c r="W373" i="5"/>
  <c r="X373" i="5" s="1"/>
  <c r="AB375" i="5"/>
  <c r="AE385" i="5"/>
  <c r="AD385" i="5"/>
  <c r="AC385" i="5"/>
  <c r="Z385" i="5"/>
  <c r="Y385" i="5"/>
  <c r="V385" i="5" s="1"/>
  <c r="AF385" i="5" s="1"/>
  <c r="AD388" i="5"/>
  <c r="W390" i="5"/>
  <c r="X390" i="5" s="1"/>
  <c r="Y393" i="5"/>
  <c r="Z398" i="5"/>
  <c r="AA398" i="5" s="1"/>
  <c r="AB398" i="5" s="1"/>
  <c r="Z400" i="5"/>
  <c r="Y400" i="5"/>
  <c r="AA400" i="5" s="1"/>
  <c r="AB400" i="5" s="1"/>
  <c r="W400" i="5"/>
  <c r="X400" i="5" s="1"/>
  <c r="AD414" i="5"/>
  <c r="AC414" i="5"/>
  <c r="Z414" i="5"/>
  <c r="Y414" i="5"/>
  <c r="AC317" i="5"/>
  <c r="Z325" i="5"/>
  <c r="AE327" i="5"/>
  <c r="AD327" i="5"/>
  <c r="AE328" i="5"/>
  <c r="AE336" i="5"/>
  <c r="Z340" i="5"/>
  <c r="AA340" i="5" s="1"/>
  <c r="AB340" i="5" s="1"/>
  <c r="AE342" i="5"/>
  <c r="Y344" i="5"/>
  <c r="AA344" i="5" s="1"/>
  <c r="AB344" i="5" s="1"/>
  <c r="AC345" i="5"/>
  <c r="Y346" i="5"/>
  <c r="AA346" i="5" s="1"/>
  <c r="AB346" i="5" s="1"/>
  <c r="AE359" i="5"/>
  <c r="AD368" i="5"/>
  <c r="W377" i="5"/>
  <c r="X377" i="5" s="1"/>
  <c r="AE377" i="5"/>
  <c r="W384" i="5"/>
  <c r="X384" i="5" s="1"/>
  <c r="AE388" i="5"/>
  <c r="AE390" i="5"/>
  <c r="Y401" i="5"/>
  <c r="AA401" i="5" s="1"/>
  <c r="AB401" i="5" s="1"/>
  <c r="Y404" i="5"/>
  <c r="AA404" i="5" s="1"/>
  <c r="AB404" i="5" s="1"/>
  <c r="Z410" i="5"/>
  <c r="AA410" i="5" s="1"/>
  <c r="AB410" i="5" s="1"/>
  <c r="Z412" i="5"/>
  <c r="Y412" i="5"/>
  <c r="AA412" i="5" s="1"/>
  <c r="AB412" i="5" s="1"/>
  <c r="W412" i="5"/>
  <c r="X412" i="5" s="1"/>
  <c r="Z326" i="5"/>
  <c r="AA326" i="5" s="1"/>
  <c r="AB326" i="5" s="1"/>
  <c r="W331" i="5"/>
  <c r="X331" i="5" s="1"/>
  <c r="AE332" i="5"/>
  <c r="Z335" i="5"/>
  <c r="W335" i="5"/>
  <c r="X335" i="5" s="1"/>
  <c r="AD337" i="5"/>
  <c r="W339" i="5"/>
  <c r="X339" i="5" s="1"/>
  <c r="AE344" i="5"/>
  <c r="AD345" i="5"/>
  <c r="Z346" i="5"/>
  <c r="W348" i="5"/>
  <c r="X348" i="5" s="1"/>
  <c r="Z352" i="5"/>
  <c r="W352" i="5"/>
  <c r="X352" i="5" s="1"/>
  <c r="AD354" i="5"/>
  <c r="AC354" i="5"/>
  <c r="Z354" i="5"/>
  <c r="Y354" i="5"/>
  <c r="V354" i="5" s="1"/>
  <c r="AF354" i="5" s="1"/>
  <c r="AC357" i="5"/>
  <c r="W367" i="5"/>
  <c r="X367" i="5" s="1"/>
  <c r="Z381" i="5"/>
  <c r="W381" i="5"/>
  <c r="X381" i="5" s="1"/>
  <c r="AA387" i="5"/>
  <c r="AB387" i="5" s="1"/>
  <c r="AE397" i="5"/>
  <c r="AD397" i="5"/>
  <c r="AC397" i="5"/>
  <c r="Z397" i="5"/>
  <c r="Y397" i="5"/>
  <c r="V397" i="5" s="1"/>
  <c r="AF397" i="5" s="1"/>
  <c r="W402" i="5"/>
  <c r="X402" i="5" s="1"/>
  <c r="Y405" i="5"/>
  <c r="AA405" i="5" s="1"/>
  <c r="AB405" i="5" s="1"/>
  <c r="Y413" i="5"/>
  <c r="AA413" i="5" s="1"/>
  <c r="AB413" i="5" s="1"/>
  <c r="Y416" i="5"/>
  <c r="AA416" i="5" s="1"/>
  <c r="AE343" i="5"/>
  <c r="AD348" i="5"/>
  <c r="AE355" i="5"/>
  <c r="Z356" i="5"/>
  <c r="AA356" i="5" s="1"/>
  <c r="AB356" i="5" s="1"/>
  <c r="AD360" i="5"/>
  <c r="AE367" i="5"/>
  <c r="AD372" i="5"/>
  <c r="AE379" i="5"/>
  <c r="AD384" i="5"/>
  <c r="AE391" i="5"/>
  <c r="AD396" i="5"/>
  <c r="AE403" i="5"/>
  <c r="AD408" i="5"/>
  <c r="AE415" i="5"/>
  <c r="AC358" i="5"/>
  <c r="AE360" i="5"/>
  <c r="AE372" i="5"/>
  <c r="AE384" i="5"/>
  <c r="AE396" i="5"/>
  <c r="AE408" i="5"/>
  <c r="AC351" i="5"/>
  <c r="AD358" i="5"/>
  <c r="AD351" i="5"/>
  <c r="AC356" i="5"/>
  <c r="AD363" i="5"/>
  <c r="AC368" i="5"/>
  <c r="W374" i="5"/>
  <c r="X374" i="5" s="1"/>
  <c r="AD375" i="5"/>
  <c r="AC380" i="5"/>
  <c r="W386" i="5"/>
  <c r="X386" i="5" s="1"/>
  <c r="AD387" i="5"/>
  <c r="W398" i="5"/>
  <c r="X398" i="5" s="1"/>
  <c r="W410" i="5"/>
  <c r="X410" i="5" s="1"/>
  <c r="AD392" i="5"/>
  <c r="AA138" i="7"/>
  <c r="AB138" i="7" s="1"/>
  <c r="AA132" i="7"/>
  <c r="AB132" i="7" s="1"/>
  <c r="AA149" i="7"/>
  <c r="AB149" i="7" s="1"/>
  <c r="AC159" i="7"/>
  <c r="AD145" i="7"/>
  <c r="AC135" i="7"/>
  <c r="AC126" i="7"/>
  <c r="AD125" i="7"/>
  <c r="AD124" i="7"/>
  <c r="AC123" i="7"/>
  <c r="W163" i="7"/>
  <c r="X163" i="7" s="1"/>
  <c r="AD160" i="7"/>
  <c r="Y152" i="7"/>
  <c r="AA152" i="7" s="1"/>
  <c r="AB152" i="7" s="1"/>
  <c r="W151" i="7"/>
  <c r="X151" i="7" s="1"/>
  <c r="AC146" i="7"/>
  <c r="Y139" i="7"/>
  <c r="AA139" i="7" s="1"/>
  <c r="AB139" i="7" s="1"/>
  <c r="AD136" i="7"/>
  <c r="Y130" i="7"/>
  <c r="AA130" i="7" s="1"/>
  <c r="AB130" i="7" s="1"/>
  <c r="AD161" i="7"/>
  <c r="Z154" i="7"/>
  <c r="Y153" i="7"/>
  <c r="AA153" i="7" s="1"/>
  <c r="AB153" i="7" s="1"/>
  <c r="Z141" i="7"/>
  <c r="Y140" i="7"/>
  <c r="AA140" i="7" s="1"/>
  <c r="AB140" i="7" s="1"/>
  <c r="AD137" i="7"/>
  <c r="Z131" i="7"/>
  <c r="AC127" i="7"/>
  <c r="AC121" i="7"/>
  <c r="AC120" i="7"/>
  <c r="AD162" i="7"/>
  <c r="AC158" i="7"/>
  <c r="Z155" i="7"/>
  <c r="AA155" i="7" s="1"/>
  <c r="AB155" i="7" s="1"/>
  <c r="Y154" i="7"/>
  <c r="AA154" i="7" s="1"/>
  <c r="AB154" i="7" s="1"/>
  <c r="AD150" i="7"/>
  <c r="AD149" i="7"/>
  <c r="AD148" i="7"/>
  <c r="AC147" i="7"/>
  <c r="AC144" i="7"/>
  <c r="Y141" i="7"/>
  <c r="AA141" i="7" s="1"/>
  <c r="AB141" i="7" s="1"/>
  <c r="AC138" i="7"/>
  <c r="Y131" i="7"/>
  <c r="AA131" i="7" s="1"/>
  <c r="AB131" i="7" s="1"/>
  <c r="AD128" i="7"/>
  <c r="Z118" i="7"/>
  <c r="Z117" i="7"/>
  <c r="AA117" i="7" s="1"/>
  <c r="AB117" i="7" s="1"/>
  <c r="AE159" i="7"/>
  <c r="AC145" i="7"/>
  <c r="AE135" i="7"/>
  <c r="AC125" i="7"/>
  <c r="AC124" i="7"/>
  <c r="AE123" i="7"/>
  <c r="Y118" i="7"/>
  <c r="AC160" i="7"/>
  <c r="AD152" i="7"/>
  <c r="AC139" i="7"/>
  <c r="AC136" i="7"/>
  <c r="AC130" i="7"/>
  <c r="AC161" i="7"/>
  <c r="Z158" i="7"/>
  <c r="Y157" i="7"/>
  <c r="AA157" i="7" s="1"/>
  <c r="AB157" i="7" s="1"/>
  <c r="AD153" i="7"/>
  <c r="Z144" i="7"/>
  <c r="Y143" i="7"/>
  <c r="AA143" i="7" s="1"/>
  <c r="AB143" i="7" s="1"/>
  <c r="AD140" i="7"/>
  <c r="AC137" i="7"/>
  <c r="Y134" i="7"/>
  <c r="AA134" i="7" s="1"/>
  <c r="AB134" i="7" s="1"/>
  <c r="AE127" i="7"/>
  <c r="Y122" i="7"/>
  <c r="AA122" i="7" s="1"/>
  <c r="AB122" i="7" s="1"/>
  <c r="Y121" i="7"/>
  <c r="AA121" i="7" s="1"/>
  <c r="AB121" i="7" s="1"/>
  <c r="Y120" i="7"/>
  <c r="AA120" i="7" s="1"/>
  <c r="AB120" i="7" s="1"/>
  <c r="Y119" i="7"/>
  <c r="AA119" i="7" s="1"/>
  <c r="AB119" i="7" s="1"/>
  <c r="Z159" i="7"/>
  <c r="Y158" i="7"/>
  <c r="AA158" i="7" s="1"/>
  <c r="AB158" i="7" s="1"/>
  <c r="Z145" i="7"/>
  <c r="Y144" i="7"/>
  <c r="AA144" i="7" s="1"/>
  <c r="AB144" i="7" s="1"/>
  <c r="Z135" i="7"/>
  <c r="Z126" i="7"/>
  <c r="Z125" i="7"/>
  <c r="Z124" i="7"/>
  <c r="Z123" i="7"/>
  <c r="AE163" i="7"/>
  <c r="Z160" i="7"/>
  <c r="Y159" i="7"/>
  <c r="AA159" i="7" s="1"/>
  <c r="AB159" i="7" s="1"/>
  <c r="W158" i="7"/>
  <c r="X158" i="7" s="1"/>
  <c r="AC155" i="7"/>
  <c r="AE151" i="7"/>
  <c r="Z146" i="7"/>
  <c r="Y145" i="7"/>
  <c r="AA145" i="7" s="1"/>
  <c r="AB145" i="7" s="1"/>
  <c r="W144" i="7"/>
  <c r="X144" i="7" s="1"/>
  <c r="AC142" i="7"/>
  <c r="Z136" i="7"/>
  <c r="Y135" i="7"/>
  <c r="AA135" i="7" s="1"/>
  <c r="AB135" i="7" s="1"/>
  <c r="AD132" i="7"/>
  <c r="Y126" i="7"/>
  <c r="Y125" i="7"/>
  <c r="Y124" i="7"/>
  <c r="Y123" i="7"/>
  <c r="Z161" i="7"/>
  <c r="Y160" i="7"/>
  <c r="AA160" i="7" s="1"/>
  <c r="AB160" i="7" s="1"/>
  <c r="W159" i="7"/>
  <c r="X159" i="7" s="1"/>
  <c r="AD156" i="7"/>
  <c r="AC152" i="7"/>
  <c r="Y146" i="7"/>
  <c r="AA146" i="7" s="1"/>
  <c r="AB146" i="7" s="1"/>
  <c r="W145" i="7"/>
  <c r="X145" i="7" s="1"/>
  <c r="AE139" i="7"/>
  <c r="Z137" i="7"/>
  <c r="AA137" i="7" s="1"/>
  <c r="AB137" i="7" s="1"/>
  <c r="Y136" i="7"/>
  <c r="W135" i="7"/>
  <c r="X135" i="7" s="1"/>
  <c r="AD133" i="7"/>
  <c r="Z127" i="7"/>
  <c r="AA127" i="7" s="1"/>
  <c r="AB127" i="7" s="1"/>
  <c r="W126" i="7"/>
  <c r="X126" i="7" s="1"/>
  <c r="W125" i="7"/>
  <c r="X125" i="7" s="1"/>
  <c r="W124" i="7"/>
  <c r="X124" i="7" s="1"/>
  <c r="W123" i="7"/>
  <c r="X123" i="7" s="1"/>
  <c r="Z162" i="7"/>
  <c r="AA162" i="7" s="1"/>
  <c r="AB162" i="7" s="1"/>
  <c r="Y161" i="7"/>
  <c r="AA161" i="7" s="1"/>
  <c r="AB161" i="7" s="1"/>
  <c r="W160" i="7"/>
  <c r="X160" i="7" s="1"/>
  <c r="W146" i="7"/>
  <c r="X146" i="7" s="1"/>
  <c r="W136" i="7"/>
  <c r="X136" i="7" s="1"/>
  <c r="AE211" i="7"/>
  <c r="AE207" i="7"/>
  <c r="AD211" i="7"/>
  <c r="AD207" i="7"/>
  <c r="AD203" i="7"/>
  <c r="AD199" i="7"/>
  <c r="AD195" i="7"/>
  <c r="AD191" i="7"/>
  <c r="AD187" i="7"/>
  <c r="AD183" i="7"/>
  <c r="AD179" i="7"/>
  <c r="AD175" i="7"/>
  <c r="AD171" i="7"/>
  <c r="AD167" i="7"/>
  <c r="AD163" i="7"/>
  <c r="AD159" i="7"/>
  <c r="AD155" i="7"/>
  <c r="AD151" i="7"/>
  <c r="AD147" i="7"/>
  <c r="AD143" i="7"/>
  <c r="AD139" i="7"/>
  <c r="AD135" i="7"/>
  <c r="AD131" i="7"/>
  <c r="AD127" i="7"/>
  <c r="AD123" i="7"/>
  <c r="AD119" i="7"/>
  <c r="AE194" i="7"/>
  <c r="AE190" i="7"/>
  <c r="AE186" i="7"/>
  <c r="AE182" i="7"/>
  <c r="AE178" i="7"/>
  <c r="AE174" i="7"/>
  <c r="AE170" i="7"/>
  <c r="AE166" i="7"/>
  <c r="AE162" i="7"/>
  <c r="AE158" i="7"/>
  <c r="AE154" i="7"/>
  <c r="AE150" i="7"/>
  <c r="AE146" i="7"/>
  <c r="AE142" i="7"/>
  <c r="AE138" i="7"/>
  <c r="AE134" i="7"/>
  <c r="AE130" i="7"/>
  <c r="AE126" i="7"/>
  <c r="AE122" i="7"/>
  <c r="AE118" i="7"/>
  <c r="AD146" i="7"/>
  <c r="AD142" i="7"/>
  <c r="AD138" i="7"/>
  <c r="AD134" i="7"/>
  <c r="AD130" i="7"/>
  <c r="AD126" i="7"/>
  <c r="AD122" i="7"/>
  <c r="AD118" i="7"/>
  <c r="AE209" i="7"/>
  <c r="AE205" i="7"/>
  <c r="AE201" i="7"/>
  <c r="AE197" i="7"/>
  <c r="AE193" i="7"/>
  <c r="AE189" i="7"/>
  <c r="AE185" i="7"/>
  <c r="AE181" i="7"/>
  <c r="AE177" i="7"/>
  <c r="AE173" i="7"/>
  <c r="AE169" i="7"/>
  <c r="AE165" i="7"/>
  <c r="AE161" i="7"/>
  <c r="AE157" i="7"/>
  <c r="AE153" i="7"/>
  <c r="AE149" i="7"/>
  <c r="AE145" i="7"/>
  <c r="AE141" i="7"/>
  <c r="AE137" i="7"/>
  <c r="AE133" i="7"/>
  <c r="AE129" i="7"/>
  <c r="AE125" i="7"/>
  <c r="AE121" i="7"/>
  <c r="AE117" i="7"/>
  <c r="AE208" i="7"/>
  <c r="AE204" i="7"/>
  <c r="AE200" i="7"/>
  <c r="AE196" i="7"/>
  <c r="AE192" i="7"/>
  <c r="AE188" i="7"/>
  <c r="AE184" i="7"/>
  <c r="AE180" i="7"/>
  <c r="AE176" i="7"/>
  <c r="AE172" i="7"/>
  <c r="AE168" i="7"/>
  <c r="AE164" i="7"/>
  <c r="AE160" i="7"/>
  <c r="AE156" i="7"/>
  <c r="AE152" i="7"/>
  <c r="AE148" i="7"/>
  <c r="AE144" i="7"/>
  <c r="AE140" i="7"/>
  <c r="AE136" i="7"/>
  <c r="AE132" i="7"/>
  <c r="AE128" i="7"/>
  <c r="AE124" i="7"/>
  <c r="AE120" i="7"/>
  <c r="AE116" i="7"/>
  <c r="AA138" i="8"/>
  <c r="AB138" i="8" s="1"/>
  <c r="AA150" i="8"/>
  <c r="AB150" i="8" s="1"/>
  <c r="AA142" i="8"/>
  <c r="AB142" i="8" s="1"/>
  <c r="AA120" i="8"/>
  <c r="AB120" i="8" s="1"/>
  <c r="AA134" i="8"/>
  <c r="AB134" i="8" s="1"/>
  <c r="AA151" i="8"/>
  <c r="AB151" i="8" s="1"/>
  <c r="AA148" i="8"/>
  <c r="AB148" i="8" s="1"/>
  <c r="AA154" i="8"/>
  <c r="AB154" i="8" s="1"/>
  <c r="AA126" i="8"/>
  <c r="AB126" i="8" s="1"/>
  <c r="AA117" i="8"/>
  <c r="AB117" i="8" s="1"/>
  <c r="AA163" i="8"/>
  <c r="AB163" i="8" s="1"/>
  <c r="AA143" i="8"/>
  <c r="AB143" i="8" s="1"/>
  <c r="AA140" i="8"/>
  <c r="AB140" i="8" s="1"/>
  <c r="AA160" i="8"/>
  <c r="AB160" i="8" s="1"/>
  <c r="AA146" i="8"/>
  <c r="AB146" i="8" s="1"/>
  <c r="AD126" i="8"/>
  <c r="AC121" i="8"/>
  <c r="AD117" i="8"/>
  <c r="Z116" i="8"/>
  <c r="AE163" i="8"/>
  <c r="AD162" i="8"/>
  <c r="AE159" i="8"/>
  <c r="AE155" i="8"/>
  <c r="AE151" i="8"/>
  <c r="AE147" i="8"/>
  <c r="AE143" i="8"/>
  <c r="AE139" i="8"/>
  <c r="AE135" i="8"/>
  <c r="AE131" i="8"/>
  <c r="AD130" i="8"/>
  <c r="AC125" i="8"/>
  <c r="Z122" i="8"/>
  <c r="AC117" i="8"/>
  <c r="Y116" i="8"/>
  <c r="AA116" i="8" s="1"/>
  <c r="AB116" i="8" s="1"/>
  <c r="Z123" i="8"/>
  <c r="Y122" i="8"/>
  <c r="Z120" i="8"/>
  <c r="Z119" i="8"/>
  <c r="Z118" i="8"/>
  <c r="W116" i="8"/>
  <c r="X116" i="8" s="1"/>
  <c r="Z127" i="8"/>
  <c r="AA127" i="8" s="1"/>
  <c r="AB127" i="8" s="1"/>
  <c r="Z126" i="8"/>
  <c r="Z124" i="8"/>
  <c r="AA124" i="8" s="1"/>
  <c r="AB124" i="8" s="1"/>
  <c r="Y123" i="8"/>
  <c r="AA123" i="8" s="1"/>
  <c r="AB123" i="8" s="1"/>
  <c r="Z121" i="8"/>
  <c r="Y119" i="8"/>
  <c r="AA119" i="8" s="1"/>
  <c r="AB119" i="8" s="1"/>
  <c r="Y118" i="8"/>
  <c r="W123" i="8"/>
  <c r="X123" i="8" s="1"/>
  <c r="W122" i="8"/>
  <c r="X122" i="8" s="1"/>
  <c r="Y121" i="8"/>
  <c r="Z117" i="8"/>
  <c r="AD119" i="8"/>
  <c r="AC127" i="8"/>
  <c r="AC120" i="8"/>
  <c r="AC118" i="8"/>
  <c r="AC159" i="8"/>
  <c r="AC155" i="8"/>
  <c r="AC151" i="8"/>
  <c r="AC147" i="8"/>
  <c r="AC143" i="8"/>
  <c r="AC139" i="8"/>
  <c r="AC135" i="8"/>
  <c r="AC131" i="8"/>
  <c r="AC126" i="8"/>
  <c r="AD125" i="8"/>
  <c r="AC124" i="8"/>
  <c r="AC163" i="8"/>
  <c r="AC116" i="8"/>
  <c r="AD161" i="8"/>
  <c r="AC160" i="8"/>
  <c r="AC158" i="8"/>
  <c r="AD157" i="8"/>
  <c r="AC156" i="8"/>
  <c r="AC154" i="8"/>
  <c r="AD153" i="8"/>
  <c r="AC152" i="8"/>
  <c r="AC150" i="8"/>
  <c r="AD149" i="8"/>
  <c r="AC148" i="8"/>
  <c r="AC146" i="8"/>
  <c r="AD145" i="8"/>
  <c r="AC144" i="8"/>
  <c r="AC142" i="8"/>
  <c r="AD141" i="8"/>
  <c r="AC140" i="8"/>
  <c r="AC138" i="8"/>
  <c r="AD137" i="8"/>
  <c r="AC136" i="8"/>
  <c r="AC134" i="8"/>
  <c r="AD133" i="8"/>
  <c r="AC132" i="8"/>
  <c r="AC130" i="8"/>
  <c r="AD129" i="8"/>
  <c r="AC128" i="8"/>
  <c r="AD122" i="8"/>
  <c r="AE121" i="8"/>
  <c r="AE118" i="8"/>
  <c r="AE126" i="8"/>
  <c r="AC119" i="8"/>
  <c r="AD118" i="8"/>
  <c r="AE216" i="8"/>
  <c r="AE212" i="8"/>
  <c r="AE208" i="8"/>
  <c r="AE204" i="8"/>
  <c r="AE200" i="8"/>
  <c r="AE196" i="8"/>
  <c r="AE192" i="8"/>
  <c r="AE188" i="8"/>
  <c r="AE184" i="8"/>
  <c r="AE180" i="8"/>
  <c r="AE176" i="8"/>
  <c r="AE172" i="8"/>
  <c r="AE168" i="8"/>
  <c r="AE164" i="8"/>
  <c r="AE160" i="8"/>
  <c r="AE156" i="8"/>
  <c r="AE152" i="8"/>
  <c r="AE148" i="8"/>
  <c r="AE144" i="8"/>
  <c r="AE140" i="8"/>
  <c r="AE136" i="8"/>
  <c r="AE132" i="8"/>
  <c r="AE128" i="8"/>
  <c r="AE124" i="8"/>
  <c r="AE120" i="8"/>
  <c r="AD216" i="8"/>
  <c r="AD208" i="8"/>
  <c r="AD204" i="8"/>
  <c r="AD196" i="8"/>
  <c r="AD192" i="8"/>
  <c r="AD188" i="8"/>
  <c r="AD180" i="8"/>
  <c r="AD176" i="8"/>
  <c r="AD172" i="8"/>
  <c r="AD168" i="8"/>
  <c r="AD164" i="8"/>
  <c r="AD160" i="8"/>
  <c r="AD156" i="8"/>
  <c r="AD152" i="8"/>
  <c r="AD148" i="8"/>
  <c r="AD144" i="8"/>
  <c r="AD140" i="8"/>
  <c r="AD136" i="8"/>
  <c r="AD132" i="8"/>
  <c r="AD128" i="8"/>
  <c r="AD124" i="8"/>
  <c r="AD120" i="8"/>
  <c r="AD212" i="8"/>
  <c r="AD200" i="8"/>
  <c r="AD184" i="8"/>
  <c r="AE127" i="8"/>
  <c r="AE123" i="8"/>
  <c r="AE119" i="8"/>
  <c r="AD219" i="8"/>
  <c r="AD215" i="8"/>
  <c r="AD211" i="8"/>
  <c r="AD207" i="8"/>
  <c r="AD203" i="8"/>
  <c r="AD199" i="8"/>
  <c r="AD195" i="8"/>
  <c r="AD191" i="8"/>
  <c r="AD187" i="8"/>
  <c r="AD183" i="8"/>
  <c r="AD179" i="8"/>
  <c r="AD175" i="8"/>
  <c r="AD171" i="8"/>
  <c r="AD167" i="8"/>
  <c r="AD163" i="8"/>
  <c r="AD159" i="8"/>
  <c r="AD155" i="8"/>
  <c r="AD151" i="8"/>
  <c r="AD147" i="8"/>
  <c r="AD143" i="8"/>
  <c r="AD139" i="8"/>
  <c r="AD135" i="8"/>
  <c r="AD131" i="8"/>
  <c r="AD127" i="8"/>
  <c r="AD123" i="8"/>
  <c r="AE122" i="8"/>
  <c r="AE217" i="8"/>
  <c r="AE213" i="8"/>
  <c r="AE209" i="8"/>
  <c r="AE205" i="8"/>
  <c r="AE201" i="8"/>
  <c r="AE197" i="8"/>
  <c r="AE193" i="8"/>
  <c r="AE189" i="8"/>
  <c r="AE185" i="8"/>
  <c r="AE181" i="8"/>
  <c r="AE177" i="8"/>
  <c r="AE173" i="8"/>
  <c r="AE169" i="8"/>
  <c r="AE165" i="8"/>
  <c r="AE161" i="8"/>
  <c r="AE116" i="8"/>
  <c r="AB96" i="1" l="1"/>
  <c r="AB112" i="1"/>
  <c r="AA95" i="1"/>
  <c r="AB92" i="1"/>
  <c r="AA85" i="1"/>
  <c r="AA106" i="1"/>
  <c r="AB106" i="1" s="1"/>
  <c r="AA108" i="1"/>
  <c r="AB108" i="1" s="1"/>
  <c r="AB101" i="1"/>
  <c r="AA87" i="1"/>
  <c r="AB87" i="1" s="1"/>
  <c r="AA102" i="1"/>
  <c r="AB102" i="1" s="1"/>
  <c r="AB86" i="1"/>
  <c r="AA103" i="1"/>
  <c r="AB93" i="1"/>
  <c r="V129" i="1"/>
  <c r="AF129" i="1" s="1"/>
  <c r="V103" i="1"/>
  <c r="AF103" i="1" s="1"/>
  <c r="V97" i="1"/>
  <c r="AF97" i="1" s="1"/>
  <c r="V117" i="1"/>
  <c r="AF117" i="1" s="1"/>
  <c r="V111" i="1"/>
  <c r="AF111" i="1" s="1"/>
  <c r="V85" i="1"/>
  <c r="AF85" i="1" s="1"/>
  <c r="V105" i="1"/>
  <c r="AF105" i="1" s="1"/>
  <c r="V137" i="1"/>
  <c r="AF137" i="1" s="1"/>
  <c r="V101" i="1"/>
  <c r="AF101" i="1" s="1"/>
  <c r="V93" i="1"/>
  <c r="AF93" i="1" s="1"/>
  <c r="V95" i="1"/>
  <c r="AF95" i="1" s="1"/>
  <c r="V87" i="1"/>
  <c r="AF87" i="1" s="1"/>
  <c r="V133" i="1"/>
  <c r="AF133" i="1" s="1"/>
  <c r="V89" i="1"/>
  <c r="AF89" i="1" s="1"/>
  <c r="V141" i="1"/>
  <c r="AF141" i="1" s="1"/>
  <c r="AA107" i="1"/>
  <c r="AB107" i="1" s="1"/>
  <c r="AA145" i="1"/>
  <c r="AB145" i="1" s="1"/>
  <c r="AA115" i="1"/>
  <c r="AB115" i="1" s="1"/>
  <c r="AA99" i="1"/>
  <c r="AB99" i="1" s="1"/>
  <c r="AA91" i="1"/>
  <c r="AB91" i="1" s="1"/>
  <c r="AA135" i="1"/>
  <c r="AB135" i="1" s="1"/>
  <c r="AA123" i="1"/>
  <c r="AB123" i="1" s="1"/>
  <c r="AA144" i="9"/>
  <c r="AB150" i="9"/>
  <c r="AA120" i="9"/>
  <c r="AA162" i="9"/>
  <c r="AB142" i="9"/>
  <c r="AA127" i="9"/>
  <c r="AB127" i="9" s="1"/>
  <c r="AB157" i="9"/>
  <c r="AA137" i="9"/>
  <c r="AB137" i="9" s="1"/>
  <c r="AA136" i="9"/>
  <c r="AB136" i="9" s="1"/>
  <c r="AA118" i="9"/>
  <c r="AB118" i="9" s="1"/>
  <c r="AA161" i="9"/>
  <c r="AB161" i="9" s="1"/>
  <c r="AA156" i="9"/>
  <c r="AB152" i="9"/>
  <c r="AA145" i="9"/>
  <c r="AA147" i="9"/>
  <c r="AB147" i="9" s="1"/>
  <c r="AA133" i="9"/>
  <c r="AB133" i="9" s="1"/>
  <c r="V133" i="9"/>
  <c r="AF133" i="9" s="1"/>
  <c r="AA297" i="9"/>
  <c r="AB297" i="9" s="1"/>
  <c r="V297" i="9"/>
  <c r="AF297" i="9" s="1"/>
  <c r="AA131" i="9"/>
  <c r="V131" i="9"/>
  <c r="AF131" i="9" s="1"/>
  <c r="V167" i="9"/>
  <c r="AF167" i="9" s="1"/>
  <c r="AA191" i="9"/>
  <c r="AB191" i="9" s="1"/>
  <c r="V191" i="9"/>
  <c r="AF191" i="9" s="1"/>
  <c r="V389" i="9"/>
  <c r="AF389" i="9" s="1"/>
  <c r="AA406" i="9"/>
  <c r="AB406" i="9" s="1"/>
  <c r="V406" i="9"/>
  <c r="AF406" i="9" s="1"/>
  <c r="AA374" i="9"/>
  <c r="AB374" i="9" s="1"/>
  <c r="V374" i="9"/>
  <c r="AF374" i="9" s="1"/>
  <c r="AA293" i="9"/>
  <c r="AB293" i="9" s="1"/>
  <c r="V293" i="9"/>
  <c r="AF293" i="9" s="1"/>
  <c r="AA278" i="9"/>
  <c r="AB278" i="9" s="1"/>
  <c r="V278" i="9"/>
  <c r="AF278" i="9" s="1"/>
  <c r="AA202" i="9"/>
  <c r="AB202" i="9" s="1"/>
  <c r="V202" i="9"/>
  <c r="AF202" i="9" s="1"/>
  <c r="AA199" i="9"/>
  <c r="AB199" i="9" s="1"/>
  <c r="V199" i="9"/>
  <c r="AF199" i="9" s="1"/>
  <c r="V156" i="9"/>
  <c r="AF156" i="9" s="1"/>
  <c r="V340" i="9"/>
  <c r="AF340" i="9" s="1"/>
  <c r="V289" i="9"/>
  <c r="AF289" i="9" s="1"/>
  <c r="V275" i="9"/>
  <c r="AF275" i="9" s="1"/>
  <c r="V221" i="9"/>
  <c r="AF221" i="9" s="1"/>
  <c r="V239" i="9"/>
  <c r="AF239" i="9" s="1"/>
  <c r="AA352" i="9"/>
  <c r="AB352" i="9" s="1"/>
  <c r="V352" i="9"/>
  <c r="AF352" i="9" s="1"/>
  <c r="AA309" i="9"/>
  <c r="AB309" i="9" s="1"/>
  <c r="V309" i="9"/>
  <c r="AF309" i="9" s="1"/>
  <c r="V336" i="9"/>
  <c r="AF336" i="9" s="1"/>
  <c r="AA234" i="9"/>
  <c r="AB234" i="9" s="1"/>
  <c r="V234" i="9"/>
  <c r="AF234" i="9" s="1"/>
  <c r="AA211" i="9"/>
  <c r="AB211" i="9" s="1"/>
  <c r="V211" i="9"/>
  <c r="AF211" i="9" s="1"/>
  <c r="V144" i="9"/>
  <c r="AF144" i="9" s="1"/>
  <c r="V401" i="9"/>
  <c r="AF401" i="9" s="1"/>
  <c r="V129" i="9"/>
  <c r="AF129" i="9" s="1"/>
  <c r="AA333" i="9"/>
  <c r="AB333" i="9" s="1"/>
  <c r="V333" i="9"/>
  <c r="AF333" i="9" s="1"/>
  <c r="AA324" i="9"/>
  <c r="AB324" i="9" s="1"/>
  <c r="V324" i="9"/>
  <c r="AF324" i="9" s="1"/>
  <c r="V175" i="9"/>
  <c r="AF175" i="9" s="1"/>
  <c r="V396" i="9"/>
  <c r="AF396" i="9" s="1"/>
  <c r="V383" i="9"/>
  <c r="AF383" i="9" s="1"/>
  <c r="V395" i="9"/>
  <c r="AF395" i="9" s="1"/>
  <c r="V120" i="9"/>
  <c r="AF120" i="9" s="1"/>
  <c r="V413" i="9"/>
  <c r="AF413" i="9" s="1"/>
  <c r="V363" i="9"/>
  <c r="AF363" i="9" s="1"/>
  <c r="V315" i="9"/>
  <c r="AF315" i="9" s="1"/>
  <c r="V379" i="9"/>
  <c r="AF379" i="9" s="1"/>
  <c r="V299" i="9"/>
  <c r="AF299" i="9" s="1"/>
  <c r="AA119" i="9"/>
  <c r="AB119" i="9" s="1"/>
  <c r="V119" i="9"/>
  <c r="AF119" i="9" s="1"/>
  <c r="V259" i="9"/>
  <c r="AF259" i="9" s="1"/>
  <c r="V361" i="9"/>
  <c r="AF361" i="9" s="1"/>
  <c r="V164" i="9"/>
  <c r="AF164" i="9" s="1"/>
  <c r="V313" i="9"/>
  <c r="AF313" i="9" s="1"/>
  <c r="V302" i="9"/>
  <c r="AF302" i="9" s="1"/>
  <c r="V183" i="9"/>
  <c r="AF183" i="9" s="1"/>
  <c r="V162" i="9"/>
  <c r="AF162" i="9" s="1"/>
  <c r="V123" i="9"/>
  <c r="AF123" i="9" s="1"/>
  <c r="V271" i="9"/>
  <c r="AF271" i="9" s="1"/>
  <c r="V145" i="9"/>
  <c r="AF145" i="9" s="1"/>
  <c r="AA337" i="9"/>
  <c r="AB337" i="9" s="1"/>
  <c r="V337" i="9"/>
  <c r="AF337" i="9" s="1"/>
  <c r="V359" i="9"/>
  <c r="AF359" i="9" s="1"/>
  <c r="AA318" i="9"/>
  <c r="AB318" i="9" s="1"/>
  <c r="V318" i="9"/>
  <c r="AF318" i="9" s="1"/>
  <c r="AA328" i="9"/>
  <c r="AB328" i="9" s="1"/>
  <c r="V328" i="9"/>
  <c r="AF328" i="9" s="1"/>
  <c r="AA193" i="9"/>
  <c r="AB193" i="9" s="1"/>
  <c r="V193" i="9"/>
  <c r="AF193" i="9" s="1"/>
  <c r="V169" i="9"/>
  <c r="AF169" i="9" s="1"/>
  <c r="V154" i="9"/>
  <c r="AF154" i="9" s="1"/>
  <c r="V423" i="9"/>
  <c r="AF423" i="9" s="1"/>
  <c r="V353" i="9"/>
  <c r="AF353" i="9" s="1"/>
  <c r="V223" i="9"/>
  <c r="AF223" i="9" s="1"/>
  <c r="V186" i="9"/>
  <c r="AF186" i="9" s="1"/>
  <c r="AA305" i="9"/>
  <c r="AB305" i="9" s="1"/>
  <c r="AB184" i="9"/>
  <c r="AA404" i="9"/>
  <c r="AB404" i="9" s="1"/>
  <c r="AA365" i="9"/>
  <c r="AB365" i="9" s="1"/>
  <c r="AA265" i="9"/>
  <c r="AB265" i="9" s="1"/>
  <c r="AA204" i="9"/>
  <c r="AB204" i="9" s="1"/>
  <c r="AB167" i="9"/>
  <c r="AA146" i="9"/>
  <c r="AB146" i="9" s="1"/>
  <c r="AA168" i="9"/>
  <c r="AB168" i="9" s="1"/>
  <c r="AA408" i="9"/>
  <c r="AB408" i="9" s="1"/>
  <c r="AA338" i="9"/>
  <c r="AB338" i="9" s="1"/>
  <c r="AA312" i="9"/>
  <c r="AB312" i="9" s="1"/>
  <c r="AA180" i="9"/>
  <c r="AB180" i="9" s="1"/>
  <c r="AA388" i="9"/>
  <c r="AB388" i="9" s="1"/>
  <c r="AA355" i="9"/>
  <c r="AB355" i="9" s="1"/>
  <c r="AA334" i="9"/>
  <c r="AB334" i="9" s="1"/>
  <c r="AA398" i="9"/>
  <c r="AB398" i="9" s="1"/>
  <c r="AA155" i="9"/>
  <c r="AB155" i="9" s="1"/>
  <c r="AB123" i="9"/>
  <c r="AB170" i="9"/>
  <c r="AA212" i="9"/>
  <c r="AB212" i="9" s="1"/>
  <c r="AA273" i="9"/>
  <c r="AB273" i="9" s="1"/>
  <c r="AA399" i="9"/>
  <c r="AB399" i="9" s="1"/>
  <c r="AA300" i="9"/>
  <c r="AB300" i="9" s="1"/>
  <c r="AA349" i="9"/>
  <c r="AB349" i="9" s="1"/>
  <c r="AA279" i="9"/>
  <c r="AB279" i="9" s="1"/>
  <c r="AA182" i="9"/>
  <c r="AB182" i="9" s="1"/>
  <c r="AA176" i="9"/>
  <c r="AB176" i="9" s="1"/>
  <c r="AA327" i="9"/>
  <c r="AB327" i="9" s="1"/>
  <c r="AA386" i="9"/>
  <c r="AB386" i="9" s="1"/>
  <c r="AA178" i="9"/>
  <c r="AB178" i="9" s="1"/>
  <c r="AA397" i="9"/>
  <c r="AB397" i="9" s="1"/>
  <c r="AB402" i="9"/>
  <c r="AA307" i="9"/>
  <c r="AB307" i="9" s="1"/>
  <c r="AA303" i="9"/>
  <c r="AB303" i="9" s="1"/>
  <c r="AA216" i="9"/>
  <c r="AB216" i="9" s="1"/>
  <c r="AA132" i="9"/>
  <c r="AB132" i="9" s="1"/>
  <c r="AA196" i="9"/>
  <c r="AB196" i="9" s="1"/>
  <c r="AA192" i="9"/>
  <c r="AB192" i="9" s="1"/>
  <c r="AA360" i="9"/>
  <c r="AB360" i="9" s="1"/>
  <c r="AA381" i="9"/>
  <c r="AB381" i="9" s="1"/>
  <c r="AA391" i="9"/>
  <c r="AB391" i="9" s="1"/>
  <c r="AA311" i="9"/>
  <c r="AB311" i="9" s="1"/>
  <c r="AB165" i="9"/>
  <c r="AA230" i="9"/>
  <c r="AB230" i="9" s="1"/>
  <c r="AA243" i="9"/>
  <c r="AB243" i="9" s="1"/>
  <c r="AA121" i="9"/>
  <c r="AB121" i="9" s="1"/>
  <c r="AB173" i="9"/>
  <c r="AA410" i="9"/>
  <c r="AB410" i="9" s="1"/>
  <c r="AA394" i="9"/>
  <c r="AB394" i="9" s="1"/>
  <c r="AA295" i="9"/>
  <c r="AB295" i="9" s="1"/>
  <c r="AA331" i="9"/>
  <c r="AB331" i="9" s="1"/>
  <c r="AA403" i="9"/>
  <c r="AB403" i="9" s="1"/>
  <c r="AA291" i="9"/>
  <c r="AB291" i="9" s="1"/>
  <c r="AB285" i="9"/>
  <c r="AA138" i="9"/>
  <c r="AB138" i="9" s="1"/>
  <c r="AB166" i="9"/>
  <c r="AA341" i="9"/>
  <c r="AB341" i="9" s="1"/>
  <c r="AA343" i="9"/>
  <c r="AB343" i="9" s="1"/>
  <c r="AA317" i="9"/>
  <c r="AB317" i="9" s="1"/>
  <c r="AA325" i="9"/>
  <c r="AB325" i="9" s="1"/>
  <c r="AA290" i="9"/>
  <c r="AB290" i="9" s="1"/>
  <c r="AA301" i="9"/>
  <c r="AB301" i="9" s="1"/>
  <c r="AA247" i="9"/>
  <c r="AB247" i="9" s="1"/>
  <c r="AA314" i="9"/>
  <c r="AB314" i="9" s="1"/>
  <c r="AA280" i="9"/>
  <c r="AB280" i="9" s="1"/>
  <c r="AA322" i="9"/>
  <c r="AB322" i="9" s="1"/>
  <c r="AA226" i="9"/>
  <c r="AB226" i="9" s="1"/>
  <c r="AA188" i="9"/>
  <c r="AB188" i="9" s="1"/>
  <c r="AA385" i="9"/>
  <c r="AB385" i="9" s="1"/>
  <c r="AA158" i="9"/>
  <c r="AB158" i="9" s="1"/>
  <c r="AB271" i="5"/>
  <c r="AA253" i="5"/>
  <c r="AB253" i="5" s="1"/>
  <c r="AB235" i="5"/>
  <c r="AB220" i="5"/>
  <c r="V237" i="5"/>
  <c r="AF237" i="5" s="1"/>
  <c r="AA237" i="5"/>
  <c r="AB237" i="5" s="1"/>
  <c r="AA230" i="5"/>
  <c r="AB230" i="5" s="1"/>
  <c r="AB218" i="5"/>
  <c r="AB209" i="5"/>
  <c r="AA241" i="5"/>
  <c r="AB247" i="5"/>
  <c r="AA223" i="5"/>
  <c r="AB223" i="5" s="1"/>
  <c r="AB212" i="5"/>
  <c r="AA280" i="5"/>
  <c r="AB280" i="5" s="1"/>
  <c r="AA264" i="5"/>
  <c r="AB264" i="5" s="1"/>
  <c r="AA297" i="5"/>
  <c r="AB297" i="5" s="1"/>
  <c r="V297" i="5"/>
  <c r="AF297" i="5" s="1"/>
  <c r="AA213" i="5"/>
  <c r="V213" i="5"/>
  <c r="AF213" i="5" s="1"/>
  <c r="AA283" i="5"/>
  <c r="AB283" i="5" s="1"/>
  <c r="V283" i="5"/>
  <c r="AF283" i="5" s="1"/>
  <c r="V346" i="5"/>
  <c r="AF346" i="5" s="1"/>
  <c r="AA409" i="5"/>
  <c r="AB409" i="5" s="1"/>
  <c r="V409" i="5"/>
  <c r="AF409" i="5" s="1"/>
  <c r="V315" i="5"/>
  <c r="AF315" i="5" s="1"/>
  <c r="V239" i="5"/>
  <c r="AF239" i="5" s="1"/>
  <c r="AA414" i="5"/>
  <c r="AB414" i="5" s="1"/>
  <c r="V414" i="5"/>
  <c r="AF414" i="5" s="1"/>
  <c r="V416" i="5"/>
  <c r="AF416" i="5" s="1"/>
  <c r="AA228" i="5"/>
  <c r="V228" i="5"/>
  <c r="AF228" i="5" s="1"/>
  <c r="AA260" i="5"/>
  <c r="AB260" i="5" s="1"/>
  <c r="V260" i="5"/>
  <c r="AF260" i="5" s="1"/>
  <c r="AA236" i="5"/>
  <c r="V236" i="5"/>
  <c r="AF236" i="5" s="1"/>
  <c r="AA393" i="5"/>
  <c r="AB393" i="5" s="1"/>
  <c r="V393" i="5"/>
  <c r="AF393" i="5" s="1"/>
  <c r="AA281" i="5"/>
  <c r="AB281" i="5" s="1"/>
  <c r="V281" i="5"/>
  <c r="AF281" i="5" s="1"/>
  <c r="AA205" i="5"/>
  <c r="V205" i="5"/>
  <c r="AF205" i="5" s="1"/>
  <c r="AA389" i="5"/>
  <c r="AB389" i="5" s="1"/>
  <c r="V389" i="5"/>
  <c r="AF389" i="5" s="1"/>
  <c r="AA329" i="5"/>
  <c r="AB329" i="5" s="1"/>
  <c r="V329" i="5"/>
  <c r="AF329" i="5" s="1"/>
  <c r="V308" i="5"/>
  <c r="AF308" i="5" s="1"/>
  <c r="V328" i="5"/>
  <c r="AF328" i="5" s="1"/>
  <c r="V364" i="5"/>
  <c r="AF364" i="5" s="1"/>
  <c r="V234" i="5"/>
  <c r="AF234" i="5" s="1"/>
  <c r="V395" i="5"/>
  <c r="AF395" i="5" s="1"/>
  <c r="V366" i="5"/>
  <c r="AF366" i="5" s="1"/>
  <c r="V324" i="5"/>
  <c r="AF324" i="5" s="1"/>
  <c r="V320" i="5"/>
  <c r="AF320" i="5" s="1"/>
  <c r="V247" i="5"/>
  <c r="AF247" i="5" s="1"/>
  <c r="V402" i="5"/>
  <c r="AF402" i="5" s="1"/>
  <c r="V291" i="5"/>
  <c r="AF291" i="5" s="1"/>
  <c r="V412" i="5"/>
  <c r="AF412" i="5" s="1"/>
  <c r="V303" i="5"/>
  <c r="AF303" i="5" s="1"/>
  <c r="V317" i="5"/>
  <c r="AF317" i="5" s="1"/>
  <c r="V344" i="5"/>
  <c r="AF344" i="5" s="1"/>
  <c r="AA390" i="5"/>
  <c r="AB390" i="5" s="1"/>
  <c r="V390" i="5"/>
  <c r="AF390" i="5" s="1"/>
  <c r="AA378" i="5"/>
  <c r="AB378" i="5" s="1"/>
  <c r="V378" i="5"/>
  <c r="AF378" i="5" s="1"/>
  <c r="V380" i="5"/>
  <c r="AF380" i="5" s="1"/>
  <c r="AA374" i="5"/>
  <c r="AB374" i="5" s="1"/>
  <c r="V374" i="5"/>
  <c r="AF374" i="5" s="1"/>
  <c r="AA278" i="5"/>
  <c r="AB278" i="5" s="1"/>
  <c r="V278" i="5"/>
  <c r="AF278" i="5" s="1"/>
  <c r="V405" i="5"/>
  <c r="AF405" i="5" s="1"/>
  <c r="V293" i="5"/>
  <c r="AF293" i="5" s="1"/>
  <c r="V300" i="5"/>
  <c r="AF300" i="5" s="1"/>
  <c r="V287" i="5"/>
  <c r="AF287" i="5" s="1"/>
  <c r="V241" i="5"/>
  <c r="AF241" i="5" s="1"/>
  <c r="V277" i="5"/>
  <c r="AF277" i="5" s="1"/>
  <c r="V282" i="5"/>
  <c r="AF282" i="5" s="1"/>
  <c r="V275" i="5"/>
  <c r="AF275" i="5" s="1"/>
  <c r="V373" i="5"/>
  <c r="AF373" i="5" s="1"/>
  <c r="V242" i="5"/>
  <c r="AF242" i="5" s="1"/>
  <c r="V254" i="5"/>
  <c r="AF254" i="5" s="1"/>
  <c r="V407" i="5"/>
  <c r="AF407" i="5" s="1"/>
  <c r="V218" i="5"/>
  <c r="AF218" i="5" s="1"/>
  <c r="AA383" i="5"/>
  <c r="AB383" i="5" s="1"/>
  <c r="AA305" i="5"/>
  <c r="AB305" i="5" s="1"/>
  <c r="AA272" i="5"/>
  <c r="AB272" i="5" s="1"/>
  <c r="AA233" i="5"/>
  <c r="AB233" i="5" s="1"/>
  <c r="AA312" i="5"/>
  <c r="AB312" i="5" s="1"/>
  <c r="AA270" i="5"/>
  <c r="AB270" i="5" s="1"/>
  <c r="AB416" i="5"/>
  <c r="AA337" i="5"/>
  <c r="AB337" i="5" s="1"/>
  <c r="AA301" i="5"/>
  <c r="AB301" i="5" s="1"/>
  <c r="AA295" i="5"/>
  <c r="AB295" i="5" s="1"/>
  <c r="AA215" i="5"/>
  <c r="AB215" i="5" s="1"/>
  <c r="AA354" i="5"/>
  <c r="AB354" i="5" s="1"/>
  <c r="AA371" i="5"/>
  <c r="AB371" i="5" s="1"/>
  <c r="AA325" i="5"/>
  <c r="AB325" i="5" s="1"/>
  <c r="AA392" i="5"/>
  <c r="AB392" i="5" s="1"/>
  <c r="AA336" i="5"/>
  <c r="AB336" i="5" s="1"/>
  <c r="AA331" i="5"/>
  <c r="AB331" i="5" s="1"/>
  <c r="AA224" i="5"/>
  <c r="AB224" i="5" s="1"/>
  <c r="AA313" i="5"/>
  <c r="AB313" i="5" s="1"/>
  <c r="AA352" i="5"/>
  <c r="AB352" i="5" s="1"/>
  <c r="AA361" i="5"/>
  <c r="AB361" i="5" s="1"/>
  <c r="AA229" i="5"/>
  <c r="AB229" i="5" s="1"/>
  <c r="AA202" i="5"/>
  <c r="AB202" i="5" s="1"/>
  <c r="AA286" i="5"/>
  <c r="AB286" i="5" s="1"/>
  <c r="AA248" i="5"/>
  <c r="AB248" i="5" s="1"/>
  <c r="AA265" i="5"/>
  <c r="AB265" i="5" s="1"/>
  <c r="AA397" i="5"/>
  <c r="AB397" i="5" s="1"/>
  <c r="AA385" i="5"/>
  <c r="AB385" i="5" s="1"/>
  <c r="AA349" i="5"/>
  <c r="AB349" i="5" s="1"/>
  <c r="AA319" i="5"/>
  <c r="AB319" i="5" s="1"/>
  <c r="AB221" i="5"/>
  <c r="AA118" i="7"/>
  <c r="AB118" i="7" s="1"/>
  <c r="AA123" i="7"/>
  <c r="AB123" i="7" s="1"/>
  <c r="AA124" i="7"/>
  <c r="AB124" i="7" s="1"/>
  <c r="AA136" i="7"/>
  <c r="AB136" i="7" s="1"/>
  <c r="AA125" i="7"/>
  <c r="AB125" i="7" s="1"/>
  <c r="AA126" i="7"/>
  <c r="AB126" i="7" s="1"/>
  <c r="AA121" i="8"/>
  <c r="AB121" i="8" s="1"/>
  <c r="AA122" i="8"/>
  <c r="AB122" i="8" s="1"/>
  <c r="AA118" i="8"/>
  <c r="AB118" i="8" s="1"/>
  <c r="R48" i="1"/>
  <c r="S48" i="1"/>
  <c r="T48" i="1"/>
  <c r="U48" i="1"/>
  <c r="AC48" i="1"/>
  <c r="AD48" i="1"/>
  <c r="AH48" i="1"/>
  <c r="R49" i="1"/>
  <c r="S49" i="1"/>
  <c r="T49" i="1"/>
  <c r="U49" i="1"/>
  <c r="Y49" i="1"/>
  <c r="V49" i="1" s="1"/>
  <c r="AF49" i="1" s="1"/>
  <c r="Z49" i="1"/>
  <c r="AA49" i="1"/>
  <c r="AB49" i="1" s="1"/>
  <c r="AH49" i="1"/>
  <c r="R50" i="1"/>
  <c r="S50" i="1"/>
  <c r="T50" i="1"/>
  <c r="U50" i="1"/>
  <c r="AH50" i="1"/>
  <c r="R51" i="1"/>
  <c r="S51" i="1"/>
  <c r="T51" i="1"/>
  <c r="U51" i="1"/>
  <c r="AC51" i="1"/>
  <c r="AH51" i="1"/>
  <c r="R52" i="1"/>
  <c r="S52" i="1"/>
  <c r="T52" i="1"/>
  <c r="U52" i="1"/>
  <c r="AH52" i="1"/>
  <c r="R53" i="1"/>
  <c r="S53" i="1"/>
  <c r="T53" i="1"/>
  <c r="AC53" i="1" s="1"/>
  <c r="U53" i="1"/>
  <c r="W53" i="1"/>
  <c r="X53" i="1" s="1"/>
  <c r="Y53" i="1"/>
  <c r="V53" i="1" s="1"/>
  <c r="AH53" i="1"/>
  <c r="R54" i="1"/>
  <c r="S54" i="1"/>
  <c r="T54" i="1"/>
  <c r="U54" i="1"/>
  <c r="Z54" i="1"/>
  <c r="AH54" i="1"/>
  <c r="R55" i="1"/>
  <c r="S55" i="1"/>
  <c r="T55" i="1"/>
  <c r="AC55" i="1" s="1"/>
  <c r="U55" i="1"/>
  <c r="W55" i="1"/>
  <c r="X55" i="1" s="1"/>
  <c r="Y55" i="1"/>
  <c r="V55" i="1" s="1"/>
  <c r="AF55" i="1" s="1"/>
  <c r="Z55" i="1"/>
  <c r="AH55" i="1"/>
  <c r="R56" i="1"/>
  <c r="S56" i="1"/>
  <c r="T56" i="1"/>
  <c r="U56" i="1"/>
  <c r="AH56" i="1"/>
  <c r="R57" i="1"/>
  <c r="S57" i="1"/>
  <c r="T57" i="1"/>
  <c r="AD57" i="1" s="1"/>
  <c r="U57" i="1"/>
  <c r="W57" i="1"/>
  <c r="X57" i="1" s="1"/>
  <c r="Y57" i="1"/>
  <c r="V57" i="1" s="1"/>
  <c r="AF57" i="1" s="1"/>
  <c r="AH57" i="1"/>
  <c r="R58" i="1"/>
  <c r="S58" i="1"/>
  <c r="T58" i="1"/>
  <c r="U58" i="1"/>
  <c r="Y58" i="1"/>
  <c r="V58" i="1" s="1"/>
  <c r="AF58" i="1" s="1"/>
  <c r="Z58" i="1"/>
  <c r="AH58" i="1"/>
  <c r="R59" i="1"/>
  <c r="S59" i="1"/>
  <c r="T59" i="1"/>
  <c r="U59" i="1"/>
  <c r="AH59" i="1"/>
  <c r="R60" i="1"/>
  <c r="S60" i="1"/>
  <c r="T60" i="1"/>
  <c r="U60" i="1"/>
  <c r="AH60" i="1"/>
  <c r="R61" i="1"/>
  <c r="S61" i="1"/>
  <c r="T61" i="1"/>
  <c r="AE61" i="1" s="1"/>
  <c r="U61" i="1"/>
  <c r="V61" i="1"/>
  <c r="AF61" i="1" s="1"/>
  <c r="W61" i="1"/>
  <c r="X61" i="1"/>
  <c r="Y61" i="1"/>
  <c r="AH61" i="1"/>
  <c r="R62" i="1"/>
  <c r="S62" i="1"/>
  <c r="T62" i="1"/>
  <c r="U62" i="1"/>
  <c r="V62" i="1"/>
  <c r="W62" i="1"/>
  <c r="X62" i="1" s="1"/>
  <c r="Y62" i="1"/>
  <c r="Z62" i="1"/>
  <c r="AH62" i="1"/>
  <c r="R63" i="1"/>
  <c r="S63" i="1"/>
  <c r="T63" i="1"/>
  <c r="U63" i="1"/>
  <c r="AH63" i="1"/>
  <c r="R64" i="1"/>
  <c r="S64" i="1"/>
  <c r="T64" i="1"/>
  <c r="U64" i="1"/>
  <c r="V64" i="1"/>
  <c r="AF64" i="1" s="1"/>
  <c r="AH64" i="1"/>
  <c r="R65" i="1"/>
  <c r="S65" i="1"/>
  <c r="T65" i="1"/>
  <c r="U65" i="1"/>
  <c r="AH65" i="1"/>
  <c r="R66" i="1"/>
  <c r="S66" i="1"/>
  <c r="T66" i="1"/>
  <c r="U66" i="1"/>
  <c r="V66" i="1"/>
  <c r="AF66" i="1" s="1"/>
  <c r="Z66" i="1"/>
  <c r="AH66" i="1"/>
  <c r="R67" i="1"/>
  <c r="S67" i="1"/>
  <c r="T67" i="1"/>
  <c r="U67" i="1"/>
  <c r="Z67" i="1"/>
  <c r="AH67" i="1"/>
  <c r="R68" i="1"/>
  <c r="S68" i="1"/>
  <c r="T68" i="1"/>
  <c r="U68" i="1"/>
  <c r="W68" i="1"/>
  <c r="X68" i="1" s="1"/>
  <c r="Y68" i="1"/>
  <c r="V68" i="1" s="1"/>
  <c r="Z68" i="1"/>
  <c r="AH68" i="1"/>
  <c r="R69" i="1"/>
  <c r="S69" i="1"/>
  <c r="T69" i="1"/>
  <c r="AD69" i="1" s="1"/>
  <c r="U69" i="1"/>
  <c r="W69" i="1"/>
  <c r="X69" i="1" s="1"/>
  <c r="Y69" i="1"/>
  <c r="V69" i="1" s="1"/>
  <c r="AF69" i="1" s="1"/>
  <c r="Z69" i="1"/>
  <c r="AH69" i="1"/>
  <c r="R70" i="1"/>
  <c r="S70" i="1"/>
  <c r="T70" i="1"/>
  <c r="U70" i="1"/>
  <c r="AC70" i="1"/>
  <c r="AD70" i="1"/>
  <c r="AE70" i="1"/>
  <c r="AH70" i="1"/>
  <c r="R71" i="1"/>
  <c r="S71" i="1"/>
  <c r="T71" i="1"/>
  <c r="U71" i="1"/>
  <c r="AH71" i="1"/>
  <c r="R72" i="1"/>
  <c r="S72" i="1"/>
  <c r="T72" i="1"/>
  <c r="U72" i="1"/>
  <c r="Z72" i="1"/>
  <c r="AC72" i="1"/>
  <c r="AH72" i="1"/>
  <c r="R73" i="1"/>
  <c r="S73" i="1"/>
  <c r="T73" i="1"/>
  <c r="AC73" i="1" s="1"/>
  <c r="U73" i="1"/>
  <c r="W73" i="1"/>
  <c r="X73" i="1"/>
  <c r="Y73" i="1"/>
  <c r="V73" i="1" s="1"/>
  <c r="AF73" i="1" s="1"/>
  <c r="Z73" i="1"/>
  <c r="AA73" i="1"/>
  <c r="AB73" i="1"/>
  <c r="AH73" i="1"/>
  <c r="R74" i="1"/>
  <c r="S74" i="1"/>
  <c r="T74" i="1"/>
  <c r="U74" i="1"/>
  <c r="AH74" i="1"/>
  <c r="R75" i="1"/>
  <c r="S75" i="1"/>
  <c r="T75" i="1"/>
  <c r="AD75" i="1" s="1"/>
  <c r="U75" i="1"/>
  <c r="W75" i="1"/>
  <c r="X75" i="1" s="1"/>
  <c r="Y75" i="1"/>
  <c r="V75" i="1" s="1"/>
  <c r="AF75" i="1" s="1"/>
  <c r="AH75" i="1"/>
  <c r="R76" i="1"/>
  <c r="S76" i="1"/>
  <c r="T76" i="1"/>
  <c r="U76" i="1"/>
  <c r="Y76" i="1"/>
  <c r="V76" i="1" s="1"/>
  <c r="AF76" i="1" s="1"/>
  <c r="Z76" i="1"/>
  <c r="AE76" i="1"/>
  <c r="AH76" i="1"/>
  <c r="R77" i="1"/>
  <c r="S77" i="1"/>
  <c r="T77" i="1"/>
  <c r="U77" i="1"/>
  <c r="V77" i="1"/>
  <c r="AH77" i="1"/>
  <c r="R78" i="1"/>
  <c r="S78" i="1"/>
  <c r="T78" i="1"/>
  <c r="U78" i="1"/>
  <c r="V78" i="1"/>
  <c r="AF78" i="1" s="1"/>
  <c r="Z78" i="1"/>
  <c r="AH78" i="1"/>
  <c r="R79" i="1"/>
  <c r="S79" i="1"/>
  <c r="T79" i="1"/>
  <c r="U79" i="1"/>
  <c r="V79" i="1"/>
  <c r="AF79" i="1" s="1"/>
  <c r="Z79" i="1"/>
  <c r="AH79" i="1"/>
  <c r="R80" i="1"/>
  <c r="S80" i="1"/>
  <c r="T80" i="1"/>
  <c r="U80" i="1"/>
  <c r="W80" i="1"/>
  <c r="X80" i="1" s="1"/>
  <c r="Y80" i="1"/>
  <c r="V80" i="1" s="1"/>
  <c r="Z80" i="1"/>
  <c r="AH80" i="1"/>
  <c r="R81" i="1"/>
  <c r="S81" i="1"/>
  <c r="T81" i="1"/>
  <c r="AD81" i="1" s="1"/>
  <c r="U81" i="1"/>
  <c r="W81" i="1"/>
  <c r="X81" i="1" s="1"/>
  <c r="Y81" i="1"/>
  <c r="V81" i="1" s="1"/>
  <c r="AF81" i="1" s="1"/>
  <c r="Z81" i="1"/>
  <c r="AH81" i="1"/>
  <c r="O48" i="1"/>
  <c r="W48" i="1" s="1"/>
  <c r="X48" i="1" s="1"/>
  <c r="P48" i="1"/>
  <c r="Z48" i="1" s="1"/>
  <c r="O49" i="1"/>
  <c r="W49" i="1" s="1"/>
  <c r="X49" i="1" s="1"/>
  <c r="P49" i="1"/>
  <c r="O50" i="1"/>
  <c r="W50" i="1" s="1"/>
  <c r="X50" i="1" s="1"/>
  <c r="P50" i="1"/>
  <c r="Z50" i="1" s="1"/>
  <c r="O51" i="1"/>
  <c r="W51" i="1" s="1"/>
  <c r="X51" i="1" s="1"/>
  <c r="P51" i="1"/>
  <c r="Z51" i="1" s="1"/>
  <c r="O52" i="1"/>
  <c r="W52" i="1" s="1"/>
  <c r="X52" i="1" s="1"/>
  <c r="P52" i="1"/>
  <c r="Z52" i="1" s="1"/>
  <c r="O53" i="1"/>
  <c r="P53" i="1"/>
  <c r="Z53" i="1" s="1"/>
  <c r="O54" i="1"/>
  <c r="W54" i="1" s="1"/>
  <c r="X54" i="1" s="1"/>
  <c r="P54" i="1"/>
  <c r="O55" i="1"/>
  <c r="P55" i="1"/>
  <c r="O56" i="1"/>
  <c r="W56" i="1" s="1"/>
  <c r="X56" i="1" s="1"/>
  <c r="P56" i="1"/>
  <c r="Z56" i="1" s="1"/>
  <c r="O57" i="1"/>
  <c r="P57" i="1"/>
  <c r="Z57" i="1" s="1"/>
  <c r="O58" i="1"/>
  <c r="W58" i="1" s="1"/>
  <c r="X58" i="1" s="1"/>
  <c r="P58" i="1"/>
  <c r="O59" i="1"/>
  <c r="W59" i="1" s="1"/>
  <c r="X59" i="1" s="1"/>
  <c r="P59" i="1"/>
  <c r="Z59" i="1" s="1"/>
  <c r="O60" i="1"/>
  <c r="W60" i="1" s="1"/>
  <c r="X60" i="1" s="1"/>
  <c r="P60" i="1"/>
  <c r="Z60" i="1" s="1"/>
  <c r="O61" i="1"/>
  <c r="P61" i="1"/>
  <c r="Z61" i="1" s="1"/>
  <c r="O62" i="1"/>
  <c r="P62" i="1"/>
  <c r="O63" i="1"/>
  <c r="W63" i="1" s="1"/>
  <c r="X63" i="1" s="1"/>
  <c r="P63" i="1"/>
  <c r="Z63" i="1" s="1"/>
  <c r="O64" i="1"/>
  <c r="W64" i="1" s="1"/>
  <c r="X64" i="1" s="1"/>
  <c r="P64" i="1"/>
  <c r="Z64" i="1" s="1"/>
  <c r="O65" i="1"/>
  <c r="W65" i="1" s="1"/>
  <c r="X65" i="1" s="1"/>
  <c r="P65" i="1"/>
  <c r="Z65" i="1" s="1"/>
  <c r="O66" i="1"/>
  <c r="W66" i="1" s="1"/>
  <c r="X66" i="1" s="1"/>
  <c r="P66" i="1"/>
  <c r="O67" i="1"/>
  <c r="W67" i="1" s="1"/>
  <c r="X67" i="1" s="1"/>
  <c r="P67" i="1"/>
  <c r="O68" i="1"/>
  <c r="P68" i="1"/>
  <c r="O69" i="1"/>
  <c r="P69" i="1"/>
  <c r="O70" i="1"/>
  <c r="W70" i="1" s="1"/>
  <c r="X70" i="1" s="1"/>
  <c r="P70" i="1"/>
  <c r="Z70" i="1" s="1"/>
  <c r="O71" i="1"/>
  <c r="W71" i="1" s="1"/>
  <c r="X71" i="1" s="1"/>
  <c r="P71" i="1"/>
  <c r="Z71" i="1" s="1"/>
  <c r="O72" i="1"/>
  <c r="AE72" i="1" s="1"/>
  <c r="P72" i="1"/>
  <c r="O73" i="1"/>
  <c r="P73" i="1"/>
  <c r="O74" i="1"/>
  <c r="W74" i="1" s="1"/>
  <c r="X74" i="1" s="1"/>
  <c r="P74" i="1"/>
  <c r="Z74" i="1" s="1"/>
  <c r="O75" i="1"/>
  <c r="P75" i="1"/>
  <c r="Z75" i="1" s="1"/>
  <c r="O76" i="1"/>
  <c r="W76" i="1" s="1"/>
  <c r="X76" i="1" s="1"/>
  <c r="P76" i="1"/>
  <c r="O77" i="1"/>
  <c r="W77" i="1" s="1"/>
  <c r="X77" i="1" s="1"/>
  <c r="P77" i="1"/>
  <c r="Z77" i="1" s="1"/>
  <c r="O78" i="1"/>
  <c r="W78" i="1" s="1"/>
  <c r="X78" i="1" s="1"/>
  <c r="P78" i="1"/>
  <c r="O79" i="1"/>
  <c r="W79" i="1" s="1"/>
  <c r="X79" i="1" s="1"/>
  <c r="P79" i="1"/>
  <c r="O80" i="1"/>
  <c r="P80" i="1"/>
  <c r="O81" i="1"/>
  <c r="P81" i="1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P106" i="9"/>
  <c r="R106" i="9"/>
  <c r="S106" i="9"/>
  <c r="T106" i="9"/>
  <c r="AC106" i="9" s="1"/>
  <c r="U106" i="9"/>
  <c r="V106" i="9"/>
  <c r="W106" i="9"/>
  <c r="X106" i="9" s="1"/>
  <c r="Y106" i="9"/>
  <c r="AA106" i="9" s="1"/>
  <c r="AB106" i="9" s="1"/>
  <c r="Z106" i="9"/>
  <c r="AH106" i="9"/>
  <c r="P107" i="9"/>
  <c r="R107" i="9"/>
  <c r="S107" i="9"/>
  <c r="T107" i="9"/>
  <c r="AC107" i="9" s="1"/>
  <c r="U107" i="9"/>
  <c r="V107" i="9"/>
  <c r="W107" i="9"/>
  <c r="X107" i="9" s="1"/>
  <c r="Y107" i="9"/>
  <c r="AH107" i="9"/>
  <c r="P108" i="9"/>
  <c r="R108" i="9"/>
  <c r="S108" i="9"/>
  <c r="T108" i="9"/>
  <c r="W108" i="9" s="1"/>
  <c r="X108" i="9" s="1"/>
  <c r="U108" i="9"/>
  <c r="V108" i="9" s="1"/>
  <c r="AH108" i="9"/>
  <c r="P109" i="9"/>
  <c r="R109" i="9"/>
  <c r="S109" i="9"/>
  <c r="T109" i="9"/>
  <c r="W109" i="9" s="1"/>
  <c r="X109" i="9" s="1"/>
  <c r="U109" i="9"/>
  <c r="V109" i="9" s="1"/>
  <c r="AH109" i="9"/>
  <c r="P110" i="9"/>
  <c r="R110" i="9"/>
  <c r="S110" i="9"/>
  <c r="T110" i="9"/>
  <c r="AC110" i="9" s="1"/>
  <c r="U110" i="9"/>
  <c r="V110" i="9" s="1"/>
  <c r="AH110" i="9"/>
  <c r="P111" i="9"/>
  <c r="R111" i="9"/>
  <c r="S111" i="9"/>
  <c r="T111" i="9"/>
  <c r="AC111" i="9" s="1"/>
  <c r="U111" i="9"/>
  <c r="V111" i="9" s="1"/>
  <c r="AH111" i="9"/>
  <c r="P112" i="9"/>
  <c r="R112" i="9"/>
  <c r="S112" i="9"/>
  <c r="T112" i="9"/>
  <c r="AC112" i="9" s="1"/>
  <c r="U112" i="9"/>
  <c r="V112" i="9" s="1"/>
  <c r="AH112" i="9"/>
  <c r="P113" i="9"/>
  <c r="R113" i="9"/>
  <c r="S113" i="9"/>
  <c r="T113" i="9"/>
  <c r="AC113" i="9" s="1"/>
  <c r="U113" i="9"/>
  <c r="V113" i="9" s="1"/>
  <c r="AH113" i="9"/>
  <c r="P114" i="9"/>
  <c r="R114" i="9"/>
  <c r="S114" i="9"/>
  <c r="T114" i="9"/>
  <c r="AC114" i="9" s="1"/>
  <c r="U114" i="9"/>
  <c r="V114" i="9" s="1"/>
  <c r="Y114" i="9"/>
  <c r="Z114" i="9"/>
  <c r="AA114" i="9"/>
  <c r="AB114" i="9" s="1"/>
  <c r="AH114" i="9"/>
  <c r="P115" i="9"/>
  <c r="R115" i="9"/>
  <c r="S115" i="9"/>
  <c r="T115" i="9"/>
  <c r="AC115" i="9" s="1"/>
  <c r="U115" i="9"/>
  <c r="V115" i="9" s="1"/>
  <c r="AE115" i="9"/>
  <c r="AH115" i="9"/>
  <c r="P65" i="9"/>
  <c r="R65" i="9"/>
  <c r="S65" i="9"/>
  <c r="T65" i="9"/>
  <c r="AC65" i="9" s="1"/>
  <c r="U65" i="9"/>
  <c r="V65" i="9" s="1"/>
  <c r="AF65" i="9" s="1"/>
  <c r="W65" i="9"/>
  <c r="X65" i="9" s="1"/>
  <c r="Y65" i="9"/>
  <c r="Z65" i="9"/>
  <c r="AA65" i="9" s="1"/>
  <c r="AB65" i="9" s="1"/>
  <c r="AD65" i="9"/>
  <c r="AE65" i="9"/>
  <c r="AH65" i="9"/>
  <c r="P66" i="9"/>
  <c r="R66" i="9"/>
  <c r="S66" i="9"/>
  <c r="T66" i="9"/>
  <c r="U66" i="9"/>
  <c r="V66" i="9" s="1"/>
  <c r="W66" i="9"/>
  <c r="X66" i="9" s="1"/>
  <c r="Y66" i="9"/>
  <c r="AE66" i="9"/>
  <c r="AH66" i="9"/>
  <c r="P67" i="9"/>
  <c r="R67" i="9"/>
  <c r="S67" i="9"/>
  <c r="T67" i="9"/>
  <c r="U67" i="9"/>
  <c r="AD67" i="9" s="1"/>
  <c r="W67" i="9"/>
  <c r="X67" i="9" s="1"/>
  <c r="Y67" i="9"/>
  <c r="AH67" i="9"/>
  <c r="P68" i="9"/>
  <c r="R68" i="9"/>
  <c r="S68" i="9"/>
  <c r="T68" i="9"/>
  <c r="U68" i="9"/>
  <c r="V68" i="9" s="1"/>
  <c r="W68" i="9"/>
  <c r="X68" i="9" s="1"/>
  <c r="Y68" i="9"/>
  <c r="AH68" i="9"/>
  <c r="P69" i="9"/>
  <c r="R69" i="9"/>
  <c r="S69" i="9"/>
  <c r="T69" i="9"/>
  <c r="AC69" i="9" s="1"/>
  <c r="U69" i="9"/>
  <c r="V69" i="9" s="1"/>
  <c r="AF69" i="9" s="1"/>
  <c r="Y69" i="9"/>
  <c r="AH69" i="9"/>
  <c r="P70" i="9"/>
  <c r="R70" i="9"/>
  <c r="S70" i="9"/>
  <c r="T70" i="9"/>
  <c r="AC70" i="9" s="1"/>
  <c r="U70" i="9"/>
  <c r="V70" i="9"/>
  <c r="Y70" i="9"/>
  <c r="Z70" i="9"/>
  <c r="AA70" i="9" s="1"/>
  <c r="AB70" i="9" s="1"/>
  <c r="AH70" i="9"/>
  <c r="P71" i="9"/>
  <c r="R71" i="9"/>
  <c r="S71" i="9"/>
  <c r="T71" i="9"/>
  <c r="W71" i="9" s="1"/>
  <c r="X71" i="9" s="1"/>
  <c r="U71" i="9"/>
  <c r="V71" i="9" s="1"/>
  <c r="AF71" i="9" s="1"/>
  <c r="Y71" i="9"/>
  <c r="AD71" i="9"/>
  <c r="AE71" i="9"/>
  <c r="AH71" i="9"/>
  <c r="P72" i="9"/>
  <c r="R72" i="9"/>
  <c r="S72" i="9"/>
  <c r="T72" i="9"/>
  <c r="AC72" i="9" s="1"/>
  <c r="U72" i="9"/>
  <c r="V72" i="9"/>
  <c r="W72" i="9"/>
  <c r="X72" i="9" s="1"/>
  <c r="Y72" i="9"/>
  <c r="Z72" i="9"/>
  <c r="AA72" i="9"/>
  <c r="AB72" i="9" s="1"/>
  <c r="AE72" i="9"/>
  <c r="AH72" i="9"/>
  <c r="P73" i="9"/>
  <c r="R73" i="9"/>
  <c r="S73" i="9"/>
  <c r="T73" i="9"/>
  <c r="U73" i="9"/>
  <c r="V73" i="9"/>
  <c r="AF73" i="9" s="1"/>
  <c r="W73" i="9"/>
  <c r="X73" i="9" s="1"/>
  <c r="Y73" i="9"/>
  <c r="Z73" i="9"/>
  <c r="AA73" i="9" s="1"/>
  <c r="AB73" i="9" s="1"/>
  <c r="AD73" i="9"/>
  <c r="AE73" i="9"/>
  <c r="AH73" i="9"/>
  <c r="P74" i="9"/>
  <c r="R74" i="9"/>
  <c r="S74" i="9"/>
  <c r="T74" i="9"/>
  <c r="Y74" i="9" s="1"/>
  <c r="U74" i="9"/>
  <c r="V74" i="9" s="1"/>
  <c r="W74" i="9"/>
  <c r="X74" i="9" s="1"/>
  <c r="AH74" i="9"/>
  <c r="P75" i="9"/>
  <c r="R75" i="9"/>
  <c r="S75" i="9"/>
  <c r="T75" i="9"/>
  <c r="AC75" i="9" s="1"/>
  <c r="U75" i="9"/>
  <c r="V75" i="9"/>
  <c r="AF75" i="9" s="1"/>
  <c r="AH75" i="9"/>
  <c r="P76" i="9"/>
  <c r="R76" i="9"/>
  <c r="S76" i="9"/>
  <c r="T76" i="9"/>
  <c r="AC76" i="9" s="1"/>
  <c r="U76" i="9"/>
  <c r="V76" i="9" s="1"/>
  <c r="AH76" i="9"/>
  <c r="P77" i="9"/>
  <c r="R77" i="9"/>
  <c r="S77" i="9"/>
  <c r="T77" i="9"/>
  <c r="AC77" i="9" s="1"/>
  <c r="U77" i="9"/>
  <c r="V77" i="9"/>
  <c r="AF77" i="9" s="1"/>
  <c r="Z77" i="9"/>
  <c r="AD77" i="9"/>
  <c r="AE77" i="9"/>
  <c r="AH77" i="9"/>
  <c r="P78" i="9"/>
  <c r="R78" i="9"/>
  <c r="S78" i="9"/>
  <c r="T78" i="9"/>
  <c r="AC78" i="9" s="1"/>
  <c r="U78" i="9"/>
  <c r="V78" i="9"/>
  <c r="AH78" i="9"/>
  <c r="P79" i="9"/>
  <c r="R79" i="9"/>
  <c r="S79" i="9"/>
  <c r="T79" i="9"/>
  <c r="W79" i="9" s="1"/>
  <c r="X79" i="9" s="1"/>
  <c r="U79" i="9"/>
  <c r="Y79" i="9" s="1"/>
  <c r="AA79" i="9" s="1"/>
  <c r="AB79" i="9" s="1"/>
  <c r="V79" i="9"/>
  <c r="AF79" i="9" s="1"/>
  <c r="Z79" i="9"/>
  <c r="AC79" i="9"/>
  <c r="AE79" i="9"/>
  <c r="AH79" i="9"/>
  <c r="P80" i="9"/>
  <c r="R80" i="9"/>
  <c r="S80" i="9"/>
  <c r="T80" i="9"/>
  <c r="AC80" i="9" s="1"/>
  <c r="U80" i="9"/>
  <c r="V80" i="9"/>
  <c r="Y80" i="9"/>
  <c r="AE80" i="9"/>
  <c r="AH80" i="9"/>
  <c r="P81" i="9"/>
  <c r="R81" i="9"/>
  <c r="S81" i="9"/>
  <c r="T81" i="9"/>
  <c r="W81" i="9" s="1"/>
  <c r="X81" i="9" s="1"/>
  <c r="U81" i="9"/>
  <c r="Z81" i="9" s="1"/>
  <c r="V81" i="9"/>
  <c r="AF81" i="9" s="1"/>
  <c r="Y81" i="9"/>
  <c r="AA81" i="9" s="1"/>
  <c r="AB81" i="9" s="1"/>
  <c r="AE81" i="9"/>
  <c r="AH81" i="9"/>
  <c r="P82" i="9"/>
  <c r="R82" i="9"/>
  <c r="S82" i="9"/>
  <c r="T82" i="9"/>
  <c r="AC82" i="9" s="1"/>
  <c r="U82" i="9"/>
  <c r="V82" i="9"/>
  <c r="Y82" i="9"/>
  <c r="AH82" i="9"/>
  <c r="P83" i="9"/>
  <c r="R83" i="9"/>
  <c r="S83" i="9"/>
  <c r="T83" i="9"/>
  <c r="AD83" i="9" s="1"/>
  <c r="U83" i="9"/>
  <c r="V83" i="9" s="1"/>
  <c r="AF83" i="9" s="1"/>
  <c r="Y83" i="9"/>
  <c r="AH83" i="9"/>
  <c r="P84" i="9"/>
  <c r="R84" i="9"/>
  <c r="S84" i="9"/>
  <c r="T84" i="9"/>
  <c r="U84" i="9"/>
  <c r="V84" i="9" s="1"/>
  <c r="Y84" i="9"/>
  <c r="AD84" i="9"/>
  <c r="AH84" i="9"/>
  <c r="P85" i="9"/>
  <c r="R85" i="9"/>
  <c r="S85" i="9"/>
  <c r="T85" i="9"/>
  <c r="W85" i="9" s="1"/>
  <c r="X85" i="9" s="1"/>
  <c r="U85" i="9"/>
  <c r="V85" i="9"/>
  <c r="AF85" i="9" s="1"/>
  <c r="Y85" i="9"/>
  <c r="Z85" i="9"/>
  <c r="AA85" i="9"/>
  <c r="AB85" i="9" s="1"/>
  <c r="AC85" i="9"/>
  <c r="AE85" i="9"/>
  <c r="AH85" i="9"/>
  <c r="P86" i="9"/>
  <c r="R86" i="9"/>
  <c r="S86" i="9"/>
  <c r="T86" i="9"/>
  <c r="AC86" i="9" s="1"/>
  <c r="U86" i="9"/>
  <c r="V86" i="9"/>
  <c r="Y86" i="9"/>
  <c r="AE86" i="9"/>
  <c r="AH86" i="9"/>
  <c r="P87" i="9"/>
  <c r="R87" i="9"/>
  <c r="S87" i="9"/>
  <c r="T87" i="9"/>
  <c r="W87" i="9" s="1"/>
  <c r="X87" i="9" s="1"/>
  <c r="U87" i="9"/>
  <c r="Z87" i="9" s="1"/>
  <c r="V87" i="9"/>
  <c r="AF87" i="9" s="1"/>
  <c r="Y87" i="9"/>
  <c r="AA87" i="9" s="1"/>
  <c r="AB87" i="9" s="1"/>
  <c r="AE87" i="9"/>
  <c r="AH87" i="9"/>
  <c r="P88" i="9"/>
  <c r="R88" i="9"/>
  <c r="S88" i="9"/>
  <c r="T88" i="9"/>
  <c r="AC88" i="9" s="1"/>
  <c r="U88" i="9"/>
  <c r="V88" i="9"/>
  <c r="Y88" i="9"/>
  <c r="AH88" i="9"/>
  <c r="P89" i="9"/>
  <c r="R89" i="9"/>
  <c r="S89" i="9"/>
  <c r="T89" i="9"/>
  <c r="AD89" i="9" s="1"/>
  <c r="U89" i="9"/>
  <c r="V89" i="9" s="1"/>
  <c r="AF89" i="9" s="1"/>
  <c r="Y89" i="9"/>
  <c r="AH89" i="9"/>
  <c r="P90" i="9"/>
  <c r="R90" i="9"/>
  <c r="S90" i="9"/>
  <c r="T90" i="9"/>
  <c r="U90" i="9"/>
  <c r="V90" i="9" s="1"/>
  <c r="Y90" i="9"/>
  <c r="AD90" i="9"/>
  <c r="AH90" i="9"/>
  <c r="P91" i="9"/>
  <c r="R91" i="9"/>
  <c r="S91" i="9"/>
  <c r="T91" i="9"/>
  <c r="W91" i="9" s="1"/>
  <c r="X91" i="9" s="1"/>
  <c r="U91" i="9"/>
  <c r="V91" i="9"/>
  <c r="AF91" i="9" s="1"/>
  <c r="Y91" i="9"/>
  <c r="AA91" i="9" s="1"/>
  <c r="AB91" i="9" s="1"/>
  <c r="Z91" i="9"/>
  <c r="AC91" i="9"/>
  <c r="AD91" i="9"/>
  <c r="AE91" i="9"/>
  <c r="AH91" i="9"/>
  <c r="P92" i="9"/>
  <c r="R92" i="9"/>
  <c r="S92" i="9"/>
  <c r="T92" i="9"/>
  <c r="W92" i="9" s="1"/>
  <c r="X92" i="9" s="1"/>
  <c r="U92" i="9"/>
  <c r="V92" i="9"/>
  <c r="Y92" i="9"/>
  <c r="AA92" i="9" s="1"/>
  <c r="AB92" i="9" s="1"/>
  <c r="Z92" i="9"/>
  <c r="AE92" i="9"/>
  <c r="AH92" i="9"/>
  <c r="P93" i="9"/>
  <c r="R93" i="9"/>
  <c r="S93" i="9"/>
  <c r="T93" i="9"/>
  <c r="AC93" i="9" s="1"/>
  <c r="U93" i="9"/>
  <c r="V93" i="9"/>
  <c r="AF93" i="9" s="1"/>
  <c r="W93" i="9"/>
  <c r="X93" i="9" s="1"/>
  <c r="Y93" i="9"/>
  <c r="AH93" i="9"/>
  <c r="P94" i="9"/>
  <c r="R94" i="9"/>
  <c r="S94" i="9"/>
  <c r="T94" i="9"/>
  <c r="AC94" i="9" s="1"/>
  <c r="U94" i="9"/>
  <c r="V94" i="9" s="1"/>
  <c r="AH94" i="9"/>
  <c r="P95" i="9"/>
  <c r="R95" i="9"/>
  <c r="S95" i="9"/>
  <c r="T95" i="9"/>
  <c r="W95" i="9" s="1"/>
  <c r="X95" i="9" s="1"/>
  <c r="U95" i="9"/>
  <c r="V95" i="9"/>
  <c r="AF95" i="9" s="1"/>
  <c r="AC95" i="9"/>
  <c r="AD95" i="9"/>
  <c r="AE95" i="9"/>
  <c r="AH95" i="9"/>
  <c r="P96" i="9"/>
  <c r="R96" i="9"/>
  <c r="S96" i="9"/>
  <c r="T96" i="9"/>
  <c r="U96" i="9"/>
  <c r="Y96" i="9" s="1"/>
  <c r="AA96" i="9" s="1"/>
  <c r="AB96" i="9" s="1"/>
  <c r="V96" i="9"/>
  <c r="W96" i="9"/>
  <c r="X96" i="9" s="1"/>
  <c r="Z96" i="9"/>
  <c r="AD96" i="9"/>
  <c r="AE96" i="9"/>
  <c r="AH96" i="9"/>
  <c r="P97" i="9"/>
  <c r="R97" i="9"/>
  <c r="S97" i="9"/>
  <c r="T97" i="9"/>
  <c r="AC97" i="9" s="1"/>
  <c r="U97" i="9"/>
  <c r="AD97" i="9" s="1"/>
  <c r="W97" i="9"/>
  <c r="X97" i="9" s="1"/>
  <c r="Y97" i="9"/>
  <c r="AH97" i="9"/>
  <c r="P98" i="9"/>
  <c r="R98" i="9"/>
  <c r="S98" i="9"/>
  <c r="T98" i="9"/>
  <c r="AC98" i="9" s="1"/>
  <c r="U98" i="9"/>
  <c r="V98" i="9" s="1"/>
  <c r="Y98" i="9"/>
  <c r="AH98" i="9"/>
  <c r="P99" i="9"/>
  <c r="R99" i="9"/>
  <c r="S99" i="9"/>
  <c r="T99" i="9"/>
  <c r="W99" i="9" s="1"/>
  <c r="X99" i="9" s="1"/>
  <c r="U99" i="9"/>
  <c r="V99" i="9" s="1"/>
  <c r="AF99" i="9" s="1"/>
  <c r="AC99" i="9"/>
  <c r="AE99" i="9"/>
  <c r="AH99" i="9"/>
  <c r="P100" i="9"/>
  <c r="R100" i="9"/>
  <c r="S100" i="9"/>
  <c r="T100" i="9"/>
  <c r="W100" i="9" s="1"/>
  <c r="X100" i="9" s="1"/>
  <c r="U100" i="9"/>
  <c r="V100" i="9" s="1"/>
  <c r="Z100" i="9"/>
  <c r="AD100" i="9"/>
  <c r="AE100" i="9"/>
  <c r="AH100" i="9"/>
  <c r="P101" i="9"/>
  <c r="R101" i="9"/>
  <c r="S101" i="9"/>
  <c r="T101" i="9"/>
  <c r="U101" i="9"/>
  <c r="AC101" i="9" s="1"/>
  <c r="V101" i="9"/>
  <c r="AF101" i="9" s="1"/>
  <c r="W101" i="9"/>
  <c r="X101" i="9" s="1"/>
  <c r="Y101" i="9"/>
  <c r="AA101" i="9" s="1"/>
  <c r="AB101" i="9" s="1"/>
  <c r="Z101" i="9"/>
  <c r="AE101" i="9"/>
  <c r="AH101" i="9"/>
  <c r="P102" i="9"/>
  <c r="R102" i="9"/>
  <c r="S102" i="9"/>
  <c r="T102" i="9"/>
  <c r="AC102" i="9" s="1"/>
  <c r="U102" i="9"/>
  <c r="V102" i="9"/>
  <c r="W102" i="9"/>
  <c r="X102" i="9" s="1"/>
  <c r="AH102" i="9"/>
  <c r="P103" i="9"/>
  <c r="R103" i="9"/>
  <c r="S103" i="9"/>
  <c r="T103" i="9"/>
  <c r="AD103" i="9" s="1"/>
  <c r="U103" i="9"/>
  <c r="V103" i="9" s="1"/>
  <c r="AF103" i="9" s="1"/>
  <c r="AH103" i="9"/>
  <c r="P104" i="9"/>
  <c r="R104" i="9"/>
  <c r="S104" i="9"/>
  <c r="T104" i="9"/>
  <c r="AC104" i="9" s="1"/>
  <c r="U104" i="9"/>
  <c r="V104" i="9"/>
  <c r="AE104" i="9"/>
  <c r="AH104" i="9"/>
  <c r="P105" i="9"/>
  <c r="R105" i="9"/>
  <c r="S105" i="9"/>
  <c r="T105" i="9"/>
  <c r="W105" i="9" s="1"/>
  <c r="X105" i="9" s="1"/>
  <c r="U105" i="9"/>
  <c r="V105" i="9" s="1"/>
  <c r="AF105" i="9" s="1"/>
  <c r="Z105" i="9"/>
  <c r="AC105" i="9"/>
  <c r="AE105" i="9"/>
  <c r="AH105" i="9"/>
  <c r="AH64" i="9"/>
  <c r="U64" i="9"/>
  <c r="V64" i="9" s="1"/>
  <c r="AF64" i="9" s="1"/>
  <c r="T64" i="9"/>
  <c r="S64" i="9"/>
  <c r="R64" i="9"/>
  <c r="P64" i="9"/>
  <c r="O64" i="9"/>
  <c r="AH63" i="9"/>
  <c r="U63" i="9"/>
  <c r="V63" i="9" s="1"/>
  <c r="AF63" i="9" s="1"/>
  <c r="T63" i="9"/>
  <c r="S63" i="9"/>
  <c r="R63" i="9"/>
  <c r="P63" i="9"/>
  <c r="O63" i="9"/>
  <c r="AH62" i="9"/>
  <c r="AD62" i="9"/>
  <c r="AC62" i="9"/>
  <c r="U62" i="9"/>
  <c r="V62" i="9" s="1"/>
  <c r="AF62" i="9" s="1"/>
  <c r="T62" i="9"/>
  <c r="S62" i="9"/>
  <c r="R62" i="9"/>
  <c r="P62" i="9"/>
  <c r="Z62" i="9" s="1"/>
  <c r="O62" i="9"/>
  <c r="AH61" i="9"/>
  <c r="U61" i="9"/>
  <c r="V61" i="9" s="1"/>
  <c r="AF61" i="9" s="1"/>
  <c r="T61" i="9"/>
  <c r="S61" i="9"/>
  <c r="R61" i="9"/>
  <c r="P61" i="9"/>
  <c r="O61" i="9"/>
  <c r="AH60" i="9"/>
  <c r="U60" i="9"/>
  <c r="V60" i="9" s="1"/>
  <c r="AF60" i="9" s="1"/>
  <c r="T60" i="9"/>
  <c r="S60" i="9"/>
  <c r="R60" i="9"/>
  <c r="P60" i="9"/>
  <c r="O60" i="9"/>
  <c r="AH59" i="9"/>
  <c r="U59" i="9"/>
  <c r="V59" i="9" s="1"/>
  <c r="AF59" i="9" s="1"/>
  <c r="T59" i="9"/>
  <c r="S59" i="9"/>
  <c r="R59" i="9"/>
  <c r="P59" i="9"/>
  <c r="O59" i="9"/>
  <c r="AH58" i="9"/>
  <c r="U58" i="9"/>
  <c r="V58" i="9" s="1"/>
  <c r="AF58" i="9" s="1"/>
  <c r="T58" i="9"/>
  <c r="S58" i="9"/>
  <c r="R58" i="9"/>
  <c r="P58" i="9"/>
  <c r="O58" i="9"/>
  <c r="AH57" i="9"/>
  <c r="U57" i="9"/>
  <c r="V57" i="9" s="1"/>
  <c r="AF57" i="9" s="1"/>
  <c r="T57" i="9"/>
  <c r="AC57" i="9" s="1"/>
  <c r="S57" i="9"/>
  <c r="R57" i="9"/>
  <c r="P57" i="9"/>
  <c r="O57" i="9"/>
  <c r="Y57" i="9" s="1"/>
  <c r="AH56" i="9"/>
  <c r="U56" i="9"/>
  <c r="V56" i="9" s="1"/>
  <c r="AF56" i="9" s="1"/>
  <c r="T56" i="9"/>
  <c r="S56" i="9"/>
  <c r="R56" i="9"/>
  <c r="P56" i="9"/>
  <c r="O56" i="9"/>
  <c r="Y56" i="9" s="1"/>
  <c r="AH55" i="9"/>
  <c r="U55" i="9"/>
  <c r="V55" i="9" s="1"/>
  <c r="AF55" i="9" s="1"/>
  <c r="T55" i="9"/>
  <c r="S55" i="9"/>
  <c r="R55" i="9"/>
  <c r="P55" i="9"/>
  <c r="O55" i="9"/>
  <c r="AH54" i="9"/>
  <c r="U54" i="9"/>
  <c r="V54" i="9" s="1"/>
  <c r="AF54" i="9" s="1"/>
  <c r="T54" i="9"/>
  <c r="S54" i="9"/>
  <c r="R54" i="9"/>
  <c r="P54" i="9"/>
  <c r="O54" i="9"/>
  <c r="AH53" i="9"/>
  <c r="U53" i="9"/>
  <c r="V53" i="9" s="1"/>
  <c r="AF53" i="9" s="1"/>
  <c r="T53" i="9"/>
  <c r="AE53" i="9" s="1"/>
  <c r="S53" i="9"/>
  <c r="R53" i="9"/>
  <c r="P53" i="9"/>
  <c r="O53" i="9"/>
  <c r="AH52" i="9"/>
  <c r="U52" i="9"/>
  <c r="V52" i="9" s="1"/>
  <c r="AF52" i="9" s="1"/>
  <c r="T52" i="9"/>
  <c r="AD52" i="9" s="1"/>
  <c r="S52" i="9"/>
  <c r="R52" i="9"/>
  <c r="P52" i="9"/>
  <c r="O52" i="9"/>
  <c r="AH51" i="9"/>
  <c r="V51" i="9"/>
  <c r="AF51" i="9" s="1"/>
  <c r="U51" i="9"/>
  <c r="T51" i="9"/>
  <c r="S51" i="9"/>
  <c r="R51" i="9"/>
  <c r="P51" i="9"/>
  <c r="O51" i="9"/>
  <c r="AH50" i="9"/>
  <c r="U50" i="9"/>
  <c r="T50" i="9"/>
  <c r="S50" i="9"/>
  <c r="R50" i="9"/>
  <c r="P50" i="9"/>
  <c r="O50" i="9"/>
  <c r="AH49" i="9"/>
  <c r="U49" i="9"/>
  <c r="V49" i="9" s="1"/>
  <c r="AF49" i="9" s="1"/>
  <c r="T49" i="9"/>
  <c r="S49" i="9"/>
  <c r="R49" i="9"/>
  <c r="P49" i="9"/>
  <c r="O49" i="9"/>
  <c r="AH48" i="9"/>
  <c r="U48" i="9"/>
  <c r="V48" i="9" s="1"/>
  <c r="AF48" i="9" s="1"/>
  <c r="T48" i="9"/>
  <c r="S48" i="9"/>
  <c r="R48" i="9"/>
  <c r="P48" i="9"/>
  <c r="O48" i="9"/>
  <c r="AH47" i="9"/>
  <c r="U47" i="9"/>
  <c r="V47" i="9" s="1"/>
  <c r="AF47" i="9" s="1"/>
  <c r="T47" i="9"/>
  <c r="S47" i="9"/>
  <c r="R47" i="9"/>
  <c r="P47" i="9"/>
  <c r="O47" i="9"/>
  <c r="AH46" i="9"/>
  <c r="U46" i="9"/>
  <c r="T46" i="9"/>
  <c r="S46" i="9"/>
  <c r="R46" i="9"/>
  <c r="P46" i="9"/>
  <c r="O46" i="9"/>
  <c r="Y46" i="9" s="1"/>
  <c r="AH45" i="9"/>
  <c r="U45" i="9"/>
  <c r="V45" i="9" s="1"/>
  <c r="AF45" i="9" s="1"/>
  <c r="T45" i="9"/>
  <c r="S45" i="9"/>
  <c r="R45" i="9"/>
  <c r="P45" i="9"/>
  <c r="O45" i="9"/>
  <c r="AH44" i="9"/>
  <c r="U44" i="9"/>
  <c r="V44" i="9" s="1"/>
  <c r="AF44" i="9" s="1"/>
  <c r="T44" i="9"/>
  <c r="S44" i="9"/>
  <c r="R44" i="9"/>
  <c r="P44" i="9"/>
  <c r="O44" i="9"/>
  <c r="AH43" i="9"/>
  <c r="U43" i="9"/>
  <c r="T43" i="9"/>
  <c r="S43" i="9"/>
  <c r="R43" i="9"/>
  <c r="P43" i="9"/>
  <c r="O43" i="9"/>
  <c r="AH42" i="9"/>
  <c r="U42" i="9"/>
  <c r="V42" i="9" s="1"/>
  <c r="AF42" i="9" s="1"/>
  <c r="T42" i="9"/>
  <c r="AE42" i="9" s="1"/>
  <c r="S42" i="9"/>
  <c r="R42" i="9"/>
  <c r="P42" i="9"/>
  <c r="O42" i="9"/>
  <c r="AH41" i="9"/>
  <c r="U41" i="9"/>
  <c r="V41" i="9" s="1"/>
  <c r="AF41" i="9" s="1"/>
  <c r="T41" i="9"/>
  <c r="S41" i="9"/>
  <c r="R41" i="9"/>
  <c r="P41" i="9"/>
  <c r="O41" i="9"/>
  <c r="AH40" i="9"/>
  <c r="U40" i="9"/>
  <c r="V40" i="9" s="1"/>
  <c r="AF40" i="9" s="1"/>
  <c r="T40" i="9"/>
  <c r="S40" i="9"/>
  <c r="R40" i="9"/>
  <c r="P40" i="9"/>
  <c r="O40" i="9"/>
  <c r="AH39" i="9"/>
  <c r="U39" i="9"/>
  <c r="V39" i="9" s="1"/>
  <c r="AF39" i="9" s="1"/>
  <c r="T39" i="9"/>
  <c r="S39" i="9"/>
  <c r="R39" i="9"/>
  <c r="P39" i="9"/>
  <c r="O39" i="9"/>
  <c r="AH38" i="9"/>
  <c r="U38" i="9"/>
  <c r="V38" i="9" s="1"/>
  <c r="AF38" i="9" s="1"/>
  <c r="T38" i="9"/>
  <c r="S38" i="9"/>
  <c r="R38" i="9"/>
  <c r="P38" i="9"/>
  <c r="O38" i="9"/>
  <c r="AH37" i="9"/>
  <c r="U37" i="9"/>
  <c r="V37" i="9" s="1"/>
  <c r="AF37" i="9" s="1"/>
  <c r="T37" i="9"/>
  <c r="S37" i="9"/>
  <c r="R37" i="9"/>
  <c r="P37" i="9"/>
  <c r="O37" i="9"/>
  <c r="AH36" i="9"/>
  <c r="U36" i="9"/>
  <c r="V36" i="9" s="1"/>
  <c r="AF36" i="9" s="1"/>
  <c r="T36" i="9"/>
  <c r="AE36" i="9" s="1"/>
  <c r="S36" i="9"/>
  <c r="R36" i="9"/>
  <c r="P36" i="9"/>
  <c r="O36" i="9"/>
  <c r="AH35" i="9"/>
  <c r="U35" i="9"/>
  <c r="V35" i="9" s="1"/>
  <c r="AF35" i="9" s="1"/>
  <c r="T35" i="9"/>
  <c r="S35" i="9"/>
  <c r="R35" i="9"/>
  <c r="P35" i="9"/>
  <c r="O35" i="9"/>
  <c r="AH34" i="9"/>
  <c r="U34" i="9"/>
  <c r="V34" i="9" s="1"/>
  <c r="AF34" i="9" s="1"/>
  <c r="T34" i="9"/>
  <c r="S34" i="9"/>
  <c r="R34" i="9"/>
  <c r="P34" i="9"/>
  <c r="O34" i="9"/>
  <c r="AH33" i="9"/>
  <c r="U33" i="9"/>
  <c r="V33" i="9" s="1"/>
  <c r="AF33" i="9" s="1"/>
  <c r="T33" i="9"/>
  <c r="S33" i="9"/>
  <c r="R33" i="9"/>
  <c r="P33" i="9"/>
  <c r="Z33" i="9" s="1"/>
  <c r="O33" i="9"/>
  <c r="AH32" i="9"/>
  <c r="U32" i="9"/>
  <c r="V32" i="9" s="1"/>
  <c r="AF32" i="9" s="1"/>
  <c r="T32" i="9"/>
  <c r="S32" i="9"/>
  <c r="R32" i="9"/>
  <c r="P32" i="9"/>
  <c r="O32" i="9"/>
  <c r="Y32" i="9" s="1"/>
  <c r="AH31" i="9"/>
  <c r="Z31" i="9"/>
  <c r="U31" i="9"/>
  <c r="V31" i="9" s="1"/>
  <c r="AF31" i="9" s="1"/>
  <c r="T31" i="9"/>
  <c r="S31" i="9"/>
  <c r="R31" i="9"/>
  <c r="P31" i="9"/>
  <c r="O31" i="9"/>
  <c r="AH30" i="9"/>
  <c r="U30" i="9"/>
  <c r="T30" i="9"/>
  <c r="S30" i="9"/>
  <c r="R30" i="9"/>
  <c r="P30" i="9"/>
  <c r="O30" i="9"/>
  <c r="AH29" i="9"/>
  <c r="U29" i="9"/>
  <c r="V29" i="9" s="1"/>
  <c r="AF29" i="9" s="1"/>
  <c r="T29" i="9"/>
  <c r="AD29" i="9" s="1"/>
  <c r="S29" i="9"/>
  <c r="R29" i="9"/>
  <c r="P29" i="9"/>
  <c r="Z29" i="9" s="1"/>
  <c r="O29" i="9"/>
  <c r="Y29" i="9" s="1"/>
  <c r="AA29" i="9" s="1"/>
  <c r="AH28" i="9"/>
  <c r="U28" i="9"/>
  <c r="T28" i="9"/>
  <c r="S28" i="9"/>
  <c r="R28" i="9"/>
  <c r="P28" i="9"/>
  <c r="O28" i="9"/>
  <c r="AH27" i="9"/>
  <c r="U27" i="9"/>
  <c r="V27" i="9" s="1"/>
  <c r="AF27" i="9" s="1"/>
  <c r="T27" i="9"/>
  <c r="AC27" i="9" s="1"/>
  <c r="S27" i="9"/>
  <c r="R27" i="9"/>
  <c r="P27" i="9"/>
  <c r="O27" i="9"/>
  <c r="AH26" i="9"/>
  <c r="U26" i="9"/>
  <c r="V26" i="9" s="1"/>
  <c r="AF26" i="9" s="1"/>
  <c r="T26" i="9"/>
  <c r="S26" i="9"/>
  <c r="R26" i="9"/>
  <c r="P26" i="9"/>
  <c r="O26" i="9"/>
  <c r="AH25" i="9"/>
  <c r="AD25" i="9"/>
  <c r="AC25" i="9"/>
  <c r="U25" i="9"/>
  <c r="V25" i="9" s="1"/>
  <c r="AF25" i="9" s="1"/>
  <c r="T25" i="9"/>
  <c r="S25" i="9"/>
  <c r="R25" i="9"/>
  <c r="P25" i="9"/>
  <c r="Z25" i="9" s="1"/>
  <c r="O25" i="9"/>
  <c r="AH24" i="9"/>
  <c r="U24" i="9"/>
  <c r="V24" i="9" s="1"/>
  <c r="AF24" i="9" s="1"/>
  <c r="T24" i="9"/>
  <c r="Z24" i="9" s="1"/>
  <c r="S24" i="9"/>
  <c r="R24" i="9"/>
  <c r="P24" i="9"/>
  <c r="O24" i="9"/>
  <c r="AH23" i="9"/>
  <c r="U23" i="9"/>
  <c r="V23" i="9" s="1"/>
  <c r="AF23" i="9" s="1"/>
  <c r="T23" i="9"/>
  <c r="S23" i="9"/>
  <c r="R23" i="9"/>
  <c r="P23" i="9"/>
  <c r="O23" i="9"/>
  <c r="AH22" i="9"/>
  <c r="U22" i="9"/>
  <c r="V22" i="9" s="1"/>
  <c r="AF22" i="9" s="1"/>
  <c r="T22" i="9"/>
  <c r="S22" i="9"/>
  <c r="R22" i="9"/>
  <c r="P22" i="9"/>
  <c r="O22" i="9"/>
  <c r="AH21" i="9"/>
  <c r="U21" i="9"/>
  <c r="V21" i="9" s="1"/>
  <c r="AF21" i="9" s="1"/>
  <c r="T21" i="9"/>
  <c r="S21" i="9"/>
  <c r="R21" i="9"/>
  <c r="P21" i="9"/>
  <c r="O21" i="9"/>
  <c r="AH20" i="9"/>
  <c r="U20" i="9"/>
  <c r="V20" i="9" s="1"/>
  <c r="AF20" i="9" s="1"/>
  <c r="T20" i="9"/>
  <c r="S20" i="9"/>
  <c r="R20" i="9"/>
  <c r="P20" i="9"/>
  <c r="O20" i="9"/>
  <c r="AH19" i="9"/>
  <c r="U19" i="9"/>
  <c r="V19" i="9" s="1"/>
  <c r="AF19" i="9" s="1"/>
  <c r="T19" i="9"/>
  <c r="S19" i="9"/>
  <c r="R19" i="9"/>
  <c r="P19" i="9"/>
  <c r="O19" i="9"/>
  <c r="AH18" i="9"/>
  <c r="U18" i="9"/>
  <c r="V18" i="9" s="1"/>
  <c r="AF18" i="9" s="1"/>
  <c r="T18" i="9"/>
  <c r="S18" i="9"/>
  <c r="R18" i="9"/>
  <c r="P18" i="9"/>
  <c r="O18" i="9"/>
  <c r="AH17" i="9"/>
  <c r="U17" i="9"/>
  <c r="V17" i="9" s="1"/>
  <c r="AF17" i="9" s="1"/>
  <c r="T17" i="9"/>
  <c r="S17" i="9"/>
  <c r="R17" i="9"/>
  <c r="P17" i="9"/>
  <c r="O17" i="9"/>
  <c r="AH16" i="9"/>
  <c r="U16" i="9"/>
  <c r="T16" i="9"/>
  <c r="S16" i="9"/>
  <c r="R16" i="9"/>
  <c r="P16" i="9"/>
  <c r="O16" i="9"/>
  <c r="AH15" i="9"/>
  <c r="U15" i="9"/>
  <c r="V15" i="9" s="1"/>
  <c r="AF15" i="9" s="1"/>
  <c r="T15" i="9"/>
  <c r="S15" i="9"/>
  <c r="R15" i="9"/>
  <c r="P15" i="9"/>
  <c r="O15" i="9"/>
  <c r="AH14" i="9"/>
  <c r="U14" i="9"/>
  <c r="V14" i="9" s="1"/>
  <c r="AF14" i="9" s="1"/>
  <c r="T14" i="9"/>
  <c r="S14" i="9"/>
  <c r="R14" i="9"/>
  <c r="P14" i="9"/>
  <c r="O14" i="9"/>
  <c r="AH13" i="9"/>
  <c r="U13" i="9"/>
  <c r="V13" i="9" s="1"/>
  <c r="AF13" i="9" s="1"/>
  <c r="T13" i="9"/>
  <c r="AC13" i="9" s="1"/>
  <c r="S13" i="9"/>
  <c r="R13" i="9"/>
  <c r="P13" i="9"/>
  <c r="O13" i="9"/>
  <c r="AH12" i="9"/>
  <c r="U12" i="9"/>
  <c r="T12" i="9"/>
  <c r="S12" i="9"/>
  <c r="R12" i="9"/>
  <c r="O12" i="9"/>
  <c r="L12" i="9"/>
  <c r="V12" i="9" s="1"/>
  <c r="AF12" i="9" s="1"/>
  <c r="AH11" i="9"/>
  <c r="U11" i="9"/>
  <c r="V11" i="9" s="1"/>
  <c r="AF11" i="9" s="1"/>
  <c r="T11" i="9"/>
  <c r="W11" i="9" s="1"/>
  <c r="X11" i="9" s="1"/>
  <c r="S11" i="9"/>
  <c r="R11" i="9"/>
  <c r="P11" i="9"/>
  <c r="O11" i="9"/>
  <c r="R159" i="5"/>
  <c r="S159" i="5"/>
  <c r="T159" i="5"/>
  <c r="U159" i="5"/>
  <c r="R160" i="5"/>
  <c r="S160" i="5"/>
  <c r="T160" i="5"/>
  <c r="U160" i="5"/>
  <c r="W160" i="5"/>
  <c r="X160" i="5" s="1"/>
  <c r="R161" i="5"/>
  <c r="S161" i="5"/>
  <c r="T161" i="5"/>
  <c r="AD161" i="5" s="1"/>
  <c r="U161" i="5"/>
  <c r="V161" i="5"/>
  <c r="Z161" i="5"/>
  <c r="AC161" i="5"/>
  <c r="R162" i="5"/>
  <c r="S162" i="5"/>
  <c r="T162" i="5"/>
  <c r="AC162" i="5" s="1"/>
  <c r="U162" i="5"/>
  <c r="V162" i="5"/>
  <c r="AF162" i="5" s="1"/>
  <c r="R163" i="5"/>
  <c r="S163" i="5"/>
  <c r="T163" i="5"/>
  <c r="AC163" i="5" s="1"/>
  <c r="U163" i="5"/>
  <c r="AD163" i="5"/>
  <c r="R164" i="5"/>
  <c r="S164" i="5"/>
  <c r="T164" i="5"/>
  <c r="U164" i="5"/>
  <c r="R165" i="5"/>
  <c r="S165" i="5"/>
  <c r="T165" i="5"/>
  <c r="U165" i="5"/>
  <c r="AC165" i="5" s="1"/>
  <c r="Z165" i="5"/>
  <c r="AD165" i="5"/>
  <c r="R166" i="5"/>
  <c r="S166" i="5"/>
  <c r="T166" i="5"/>
  <c r="AC166" i="5" s="1"/>
  <c r="U166" i="5"/>
  <c r="V166" i="5"/>
  <c r="AF166" i="5"/>
  <c r="R167" i="5"/>
  <c r="S167" i="5"/>
  <c r="T167" i="5"/>
  <c r="U167" i="5"/>
  <c r="AC167" i="5"/>
  <c r="R168" i="5"/>
  <c r="S168" i="5"/>
  <c r="T168" i="5"/>
  <c r="U168" i="5"/>
  <c r="V168" i="5"/>
  <c r="R169" i="5"/>
  <c r="S169" i="5"/>
  <c r="T169" i="5"/>
  <c r="U169" i="5"/>
  <c r="Y169" i="5"/>
  <c r="V169" i="5" s="1"/>
  <c r="AF169" i="5" s="1"/>
  <c r="Z169" i="5"/>
  <c r="R170" i="5"/>
  <c r="S170" i="5"/>
  <c r="T170" i="5"/>
  <c r="AC170" i="5" s="1"/>
  <c r="U170" i="5"/>
  <c r="V170" i="5"/>
  <c r="AF170" i="5"/>
  <c r="R171" i="5"/>
  <c r="S171" i="5"/>
  <c r="T171" i="5"/>
  <c r="U171" i="5"/>
  <c r="AC171" i="5" s="1"/>
  <c r="V171" i="5"/>
  <c r="R172" i="5"/>
  <c r="S172" i="5"/>
  <c r="T172" i="5"/>
  <c r="U172" i="5"/>
  <c r="R173" i="5"/>
  <c r="S173" i="5"/>
  <c r="T173" i="5"/>
  <c r="U173" i="5"/>
  <c r="W173" i="5"/>
  <c r="X173" i="5" s="1"/>
  <c r="Y173" i="5"/>
  <c r="V173" i="5" s="1"/>
  <c r="AF173" i="5" s="1"/>
  <c r="AD173" i="5"/>
  <c r="R174" i="5"/>
  <c r="S174" i="5"/>
  <c r="T174" i="5"/>
  <c r="AC174" i="5" s="1"/>
  <c r="U174" i="5"/>
  <c r="R175" i="5"/>
  <c r="S175" i="5"/>
  <c r="T175" i="5"/>
  <c r="AD175" i="5" s="1"/>
  <c r="U175" i="5"/>
  <c r="AC175" i="5"/>
  <c r="R176" i="5"/>
  <c r="S176" i="5"/>
  <c r="T176" i="5"/>
  <c r="AC176" i="5" s="1"/>
  <c r="U176" i="5"/>
  <c r="V176" i="5"/>
  <c r="AF176" i="5" s="1"/>
  <c r="R177" i="5"/>
  <c r="S177" i="5"/>
  <c r="T177" i="5"/>
  <c r="U177" i="5"/>
  <c r="V177" i="5"/>
  <c r="AF177" i="5" s="1"/>
  <c r="W177" i="5"/>
  <c r="X177" i="5" s="1"/>
  <c r="Y177" i="5"/>
  <c r="AD177" i="5"/>
  <c r="R178" i="5"/>
  <c r="S178" i="5"/>
  <c r="T178" i="5"/>
  <c r="U178" i="5"/>
  <c r="V178" i="5"/>
  <c r="AF178" i="5" s="1"/>
  <c r="R179" i="5"/>
  <c r="S179" i="5"/>
  <c r="T179" i="5"/>
  <c r="AD179" i="5" s="1"/>
  <c r="U179" i="5"/>
  <c r="V179" i="5"/>
  <c r="AF179" i="5" s="1"/>
  <c r="AC179" i="5"/>
  <c r="R180" i="5"/>
  <c r="S180" i="5"/>
  <c r="T180" i="5"/>
  <c r="U180" i="5"/>
  <c r="R181" i="5"/>
  <c r="S181" i="5"/>
  <c r="T181" i="5"/>
  <c r="U181" i="5"/>
  <c r="AC181" i="5" s="1"/>
  <c r="Y181" i="5"/>
  <c r="V181" i="5" s="1"/>
  <c r="AF181" i="5" s="1"/>
  <c r="Z181" i="5"/>
  <c r="R182" i="5"/>
  <c r="S182" i="5"/>
  <c r="T182" i="5"/>
  <c r="AC182" i="5" s="1"/>
  <c r="U182" i="5"/>
  <c r="Y182" i="5"/>
  <c r="V182" i="5" s="1"/>
  <c r="AF182" i="5" s="1"/>
  <c r="Z182" i="5"/>
  <c r="R183" i="5"/>
  <c r="S183" i="5"/>
  <c r="T183" i="5"/>
  <c r="U183" i="5"/>
  <c r="W183" i="5"/>
  <c r="X183" i="5" s="1"/>
  <c r="R184" i="5"/>
  <c r="S184" i="5"/>
  <c r="T184" i="5"/>
  <c r="U184" i="5"/>
  <c r="V184" i="5"/>
  <c r="AE184" i="5"/>
  <c r="R185" i="5"/>
  <c r="S185" i="5"/>
  <c r="T185" i="5"/>
  <c r="U185" i="5"/>
  <c r="R186" i="5"/>
  <c r="S186" i="5"/>
  <c r="T186" i="5"/>
  <c r="U186" i="5"/>
  <c r="V186" i="5"/>
  <c r="R187" i="5"/>
  <c r="S187" i="5"/>
  <c r="T187" i="5"/>
  <c r="AD187" i="5" s="1"/>
  <c r="U187" i="5"/>
  <c r="V187" i="5"/>
  <c r="Y187" i="5"/>
  <c r="R188" i="5"/>
  <c r="S188" i="5"/>
  <c r="T188" i="5"/>
  <c r="AC188" i="5" s="1"/>
  <c r="U188" i="5"/>
  <c r="W188" i="5"/>
  <c r="X188" i="5" s="1"/>
  <c r="Y188" i="5"/>
  <c r="V188" i="5" s="1"/>
  <c r="AF188" i="5" s="1"/>
  <c r="Z188" i="5"/>
  <c r="R189" i="5"/>
  <c r="S189" i="5"/>
  <c r="T189" i="5"/>
  <c r="AD189" i="5" s="1"/>
  <c r="U189" i="5"/>
  <c r="V189" i="5"/>
  <c r="R190" i="5"/>
  <c r="S190" i="5"/>
  <c r="T190" i="5"/>
  <c r="AC190" i="5" s="1"/>
  <c r="U190" i="5"/>
  <c r="Z190" i="5"/>
  <c r="R191" i="5"/>
  <c r="S191" i="5"/>
  <c r="T191" i="5"/>
  <c r="AC191" i="5" s="1"/>
  <c r="U191" i="5"/>
  <c r="Z191" i="5"/>
  <c r="AE191" i="5"/>
  <c r="R192" i="5"/>
  <c r="S192" i="5"/>
  <c r="T192" i="5"/>
  <c r="U192" i="5"/>
  <c r="R193" i="5"/>
  <c r="S193" i="5"/>
  <c r="T193" i="5"/>
  <c r="AC193" i="5" s="1"/>
  <c r="U193" i="5"/>
  <c r="W193" i="5"/>
  <c r="X193" i="5" s="1"/>
  <c r="Y193" i="5"/>
  <c r="V193" i="5" s="1"/>
  <c r="AF193" i="5" s="1"/>
  <c r="AE193" i="5"/>
  <c r="R194" i="5"/>
  <c r="S194" i="5"/>
  <c r="T194" i="5"/>
  <c r="U194" i="5"/>
  <c r="Y194" i="5"/>
  <c r="V194" i="5" s="1"/>
  <c r="AF194" i="5" s="1"/>
  <c r="Z194" i="5"/>
  <c r="R195" i="5"/>
  <c r="S195" i="5"/>
  <c r="T195" i="5"/>
  <c r="AC195" i="5" s="1"/>
  <c r="U195" i="5"/>
  <c r="V195" i="5"/>
  <c r="AF195" i="5" s="1"/>
  <c r="W195" i="5"/>
  <c r="X195" i="5" s="1"/>
  <c r="AD195" i="5"/>
  <c r="R196" i="5"/>
  <c r="S196" i="5"/>
  <c r="T196" i="5"/>
  <c r="AC196" i="5" s="1"/>
  <c r="U196" i="5"/>
  <c r="V196" i="5"/>
  <c r="AF196" i="5" s="1"/>
  <c r="W196" i="5"/>
  <c r="X196" i="5" s="1"/>
  <c r="Y196" i="5"/>
  <c r="R197" i="5"/>
  <c r="S197" i="5"/>
  <c r="T197" i="5"/>
  <c r="U197" i="5"/>
  <c r="AC197" i="5" s="1"/>
  <c r="W197" i="5"/>
  <c r="X197" i="5" s="1"/>
  <c r="Y197" i="5"/>
  <c r="V197" i="5" s="1"/>
  <c r="AF197" i="5" s="1"/>
  <c r="AD197" i="5"/>
  <c r="AE197" i="5"/>
  <c r="R198" i="5"/>
  <c r="S198" i="5"/>
  <c r="T198" i="5"/>
  <c r="AC198" i="5" s="1"/>
  <c r="U198" i="5"/>
  <c r="V198" i="5"/>
  <c r="AF198" i="5"/>
  <c r="R199" i="5"/>
  <c r="S199" i="5"/>
  <c r="T199" i="5"/>
  <c r="U199" i="5"/>
  <c r="Y199" i="5"/>
  <c r="V199" i="5" s="1"/>
  <c r="AF199" i="5" s="1"/>
  <c r="AC199" i="5"/>
  <c r="AD199" i="5"/>
  <c r="AE199" i="5"/>
  <c r="R200" i="5"/>
  <c r="S200" i="5"/>
  <c r="T200" i="5"/>
  <c r="U200" i="5"/>
  <c r="V200" i="5"/>
  <c r="W200" i="5"/>
  <c r="X200" i="5" s="1"/>
  <c r="Z200" i="5"/>
  <c r="O159" i="5"/>
  <c r="W159" i="5" s="1"/>
  <c r="X159" i="5" s="1"/>
  <c r="P159" i="5"/>
  <c r="Z159" i="5" s="1"/>
  <c r="O160" i="5"/>
  <c r="Y160" i="5" s="1"/>
  <c r="P160" i="5"/>
  <c r="Z160" i="5" s="1"/>
  <c r="O161" i="5"/>
  <c r="AE161" i="5" s="1"/>
  <c r="P161" i="5"/>
  <c r="O162" i="5"/>
  <c r="W162" i="5" s="1"/>
  <c r="X162" i="5" s="1"/>
  <c r="P162" i="5"/>
  <c r="Z162" i="5" s="1"/>
  <c r="O163" i="5"/>
  <c r="W163" i="5" s="1"/>
  <c r="X163" i="5" s="1"/>
  <c r="P163" i="5"/>
  <c r="Z163" i="5" s="1"/>
  <c r="O164" i="5"/>
  <c r="W164" i="5" s="1"/>
  <c r="X164" i="5" s="1"/>
  <c r="P164" i="5"/>
  <c r="Z164" i="5" s="1"/>
  <c r="O165" i="5"/>
  <c r="W165" i="5" s="1"/>
  <c r="X165" i="5" s="1"/>
  <c r="P165" i="5"/>
  <c r="O166" i="5"/>
  <c r="W166" i="5" s="1"/>
  <c r="X166" i="5" s="1"/>
  <c r="P166" i="5"/>
  <c r="Z166" i="5" s="1"/>
  <c r="O167" i="5"/>
  <c r="W167" i="5" s="1"/>
  <c r="X167" i="5" s="1"/>
  <c r="P167" i="5"/>
  <c r="Z167" i="5" s="1"/>
  <c r="O168" i="5"/>
  <c r="Y168" i="5" s="1"/>
  <c r="P168" i="5"/>
  <c r="W168" i="5" s="1"/>
  <c r="X168" i="5" s="1"/>
  <c r="O169" i="5"/>
  <c r="AE169" i="5" s="1"/>
  <c r="P169" i="5"/>
  <c r="O170" i="5"/>
  <c r="Y170" i="5" s="1"/>
  <c r="P170" i="5"/>
  <c r="W170" i="5" s="1"/>
  <c r="X170" i="5" s="1"/>
  <c r="O171" i="5"/>
  <c r="W171" i="5" s="1"/>
  <c r="X171" i="5" s="1"/>
  <c r="P171" i="5"/>
  <c r="Z171" i="5" s="1"/>
  <c r="O172" i="5"/>
  <c r="W172" i="5" s="1"/>
  <c r="X172" i="5" s="1"/>
  <c r="P172" i="5"/>
  <c r="Z172" i="5" s="1"/>
  <c r="O173" i="5"/>
  <c r="P173" i="5"/>
  <c r="Z173" i="5" s="1"/>
  <c r="O174" i="5"/>
  <c r="W174" i="5" s="1"/>
  <c r="X174" i="5" s="1"/>
  <c r="P174" i="5"/>
  <c r="Z174" i="5" s="1"/>
  <c r="O175" i="5"/>
  <c r="W175" i="5" s="1"/>
  <c r="X175" i="5" s="1"/>
  <c r="P175" i="5"/>
  <c r="Z175" i="5" s="1"/>
  <c r="O176" i="5"/>
  <c r="W176" i="5" s="1"/>
  <c r="X176" i="5" s="1"/>
  <c r="P176" i="5"/>
  <c r="Z176" i="5" s="1"/>
  <c r="O177" i="5"/>
  <c r="P177" i="5"/>
  <c r="Z177" i="5" s="1"/>
  <c r="O178" i="5"/>
  <c r="W178" i="5" s="1"/>
  <c r="X178" i="5" s="1"/>
  <c r="P178" i="5"/>
  <c r="Z178" i="5" s="1"/>
  <c r="O179" i="5"/>
  <c r="W179" i="5" s="1"/>
  <c r="X179" i="5" s="1"/>
  <c r="P179" i="5"/>
  <c r="Z179" i="5" s="1"/>
  <c r="O180" i="5"/>
  <c r="W180" i="5" s="1"/>
  <c r="X180" i="5" s="1"/>
  <c r="P180" i="5"/>
  <c r="Z180" i="5" s="1"/>
  <c r="O181" i="5"/>
  <c r="P181" i="5"/>
  <c r="W181" i="5" s="1"/>
  <c r="X181" i="5" s="1"/>
  <c r="O182" i="5"/>
  <c r="P182" i="5"/>
  <c r="W182" i="5" s="1"/>
  <c r="X182" i="5" s="1"/>
  <c r="O183" i="5"/>
  <c r="Y183" i="5" s="1"/>
  <c r="V183" i="5" s="1"/>
  <c r="AF183" i="5" s="1"/>
  <c r="P183" i="5"/>
  <c r="Z183" i="5" s="1"/>
  <c r="O184" i="5"/>
  <c r="W184" i="5" s="1"/>
  <c r="X184" i="5" s="1"/>
  <c r="P184" i="5"/>
  <c r="Z184" i="5" s="1"/>
  <c r="O185" i="5"/>
  <c r="W185" i="5" s="1"/>
  <c r="X185" i="5" s="1"/>
  <c r="P185" i="5"/>
  <c r="Z185" i="5" s="1"/>
  <c r="O186" i="5"/>
  <c r="W186" i="5" s="1"/>
  <c r="X186" i="5" s="1"/>
  <c r="P186" i="5"/>
  <c r="Z186" i="5" s="1"/>
  <c r="O187" i="5"/>
  <c r="P187" i="5"/>
  <c r="Z187" i="5" s="1"/>
  <c r="O188" i="5"/>
  <c r="P188" i="5"/>
  <c r="O189" i="5"/>
  <c r="W189" i="5" s="1"/>
  <c r="X189" i="5" s="1"/>
  <c r="P189" i="5"/>
  <c r="Z189" i="5" s="1"/>
  <c r="O190" i="5"/>
  <c r="W190" i="5" s="1"/>
  <c r="X190" i="5" s="1"/>
  <c r="P190" i="5"/>
  <c r="O191" i="5"/>
  <c r="W191" i="5" s="1"/>
  <c r="X191" i="5" s="1"/>
  <c r="P191" i="5"/>
  <c r="O192" i="5"/>
  <c r="Y192" i="5" s="1"/>
  <c r="V192" i="5" s="1"/>
  <c r="AF192" i="5" s="1"/>
  <c r="P192" i="5"/>
  <c r="Z192" i="5" s="1"/>
  <c r="O193" i="5"/>
  <c r="P193" i="5"/>
  <c r="Z193" i="5" s="1"/>
  <c r="O194" i="5"/>
  <c r="P194" i="5"/>
  <c r="W194" i="5" s="1"/>
  <c r="X194" i="5" s="1"/>
  <c r="O195" i="5"/>
  <c r="Y195" i="5" s="1"/>
  <c r="P195" i="5"/>
  <c r="Z195" i="5" s="1"/>
  <c r="O196" i="5"/>
  <c r="AE196" i="5" s="1"/>
  <c r="P196" i="5"/>
  <c r="Z196" i="5" s="1"/>
  <c r="O197" i="5"/>
  <c r="P197" i="5"/>
  <c r="Z197" i="5" s="1"/>
  <c r="O198" i="5"/>
  <c r="W198" i="5" s="1"/>
  <c r="X198" i="5" s="1"/>
  <c r="P198" i="5"/>
  <c r="Z198" i="5" s="1"/>
  <c r="O199" i="5"/>
  <c r="W199" i="5" s="1"/>
  <c r="X199" i="5" s="1"/>
  <c r="P199" i="5"/>
  <c r="Z199" i="5" s="1"/>
  <c r="O200" i="5"/>
  <c r="Y200" i="5" s="1"/>
  <c r="P200" i="5"/>
  <c r="R108" i="5"/>
  <c r="S108" i="5"/>
  <c r="T108" i="5"/>
  <c r="AD108" i="5" s="1"/>
  <c r="U108" i="5"/>
  <c r="AC108" i="5" s="1"/>
  <c r="V108" i="5"/>
  <c r="Y108" i="5"/>
  <c r="AA108" i="5" s="1"/>
  <c r="AB108" i="5" s="1"/>
  <c r="Z108" i="5"/>
  <c r="R109" i="5"/>
  <c r="S109" i="5"/>
  <c r="T109" i="5"/>
  <c r="AC109" i="5" s="1"/>
  <c r="U109" i="5"/>
  <c r="R110" i="5"/>
  <c r="S110" i="5"/>
  <c r="T110" i="5"/>
  <c r="AC110" i="5" s="1"/>
  <c r="U110" i="5"/>
  <c r="V110" i="5"/>
  <c r="R111" i="5"/>
  <c r="S111" i="5"/>
  <c r="T111" i="5"/>
  <c r="AC111" i="5" s="1"/>
  <c r="U111" i="5"/>
  <c r="W111" i="5"/>
  <c r="X111" i="5" s="1"/>
  <c r="R112" i="5"/>
  <c r="S112" i="5"/>
  <c r="T112" i="5"/>
  <c r="U112" i="5"/>
  <c r="AE112" i="5"/>
  <c r="R113" i="5"/>
  <c r="S113" i="5"/>
  <c r="T113" i="5"/>
  <c r="AC113" i="5" s="1"/>
  <c r="U113" i="5"/>
  <c r="V113" i="5"/>
  <c r="AF113" i="5" s="1"/>
  <c r="R114" i="5"/>
  <c r="S114" i="5"/>
  <c r="T114" i="5"/>
  <c r="U114" i="5"/>
  <c r="AC114" i="5"/>
  <c r="AD114" i="5"/>
  <c r="R115" i="5"/>
  <c r="S115" i="5"/>
  <c r="T115" i="5"/>
  <c r="AC115" i="5" s="1"/>
  <c r="U115" i="5"/>
  <c r="AD115" i="5"/>
  <c r="R116" i="5"/>
  <c r="S116" i="5"/>
  <c r="T116" i="5"/>
  <c r="U116" i="5"/>
  <c r="V116" i="5"/>
  <c r="AF116" i="5" s="1"/>
  <c r="AC116" i="5"/>
  <c r="AD116" i="5"/>
  <c r="R117" i="5"/>
  <c r="S117" i="5"/>
  <c r="T117" i="5"/>
  <c r="U117" i="5"/>
  <c r="V117" i="5"/>
  <c r="R118" i="5"/>
  <c r="S118" i="5"/>
  <c r="T118" i="5"/>
  <c r="U118" i="5"/>
  <c r="V118" i="5"/>
  <c r="AF118" i="5" s="1"/>
  <c r="Y118" i="5"/>
  <c r="AA118" i="5" s="1"/>
  <c r="AB118" i="5" s="1"/>
  <c r="Z118" i="5"/>
  <c r="AC118" i="5"/>
  <c r="AD118" i="5"/>
  <c r="R119" i="5"/>
  <c r="S119" i="5"/>
  <c r="T119" i="5"/>
  <c r="U119" i="5"/>
  <c r="V119" i="5"/>
  <c r="AF119" i="5" s="1"/>
  <c r="R120" i="5"/>
  <c r="S120" i="5"/>
  <c r="T120" i="5"/>
  <c r="U120" i="5"/>
  <c r="AD120" i="5" s="1"/>
  <c r="V120" i="5"/>
  <c r="AF120" i="5" s="1"/>
  <c r="AC120" i="5"/>
  <c r="R121" i="5"/>
  <c r="S121" i="5"/>
  <c r="T121" i="5"/>
  <c r="AC121" i="5" s="1"/>
  <c r="U121" i="5"/>
  <c r="R122" i="5"/>
  <c r="S122" i="5"/>
  <c r="T122" i="5"/>
  <c r="AD122" i="5" s="1"/>
  <c r="U122" i="5"/>
  <c r="V122" i="5"/>
  <c r="R123" i="5"/>
  <c r="S123" i="5"/>
  <c r="T123" i="5"/>
  <c r="AC123" i="5" s="1"/>
  <c r="U123" i="5"/>
  <c r="Y123" i="5"/>
  <c r="V123" i="5" s="1"/>
  <c r="AF123" i="5" s="1"/>
  <c r="Z123" i="5"/>
  <c r="R124" i="5"/>
  <c r="S124" i="5"/>
  <c r="T124" i="5"/>
  <c r="U124" i="5"/>
  <c r="V124" i="5"/>
  <c r="Y124" i="5"/>
  <c r="R125" i="5"/>
  <c r="S125" i="5"/>
  <c r="T125" i="5"/>
  <c r="AC125" i="5" s="1"/>
  <c r="U125" i="5"/>
  <c r="R126" i="5"/>
  <c r="S126" i="5"/>
  <c r="T126" i="5"/>
  <c r="U126" i="5"/>
  <c r="Z126" i="5"/>
  <c r="R127" i="5"/>
  <c r="S127" i="5"/>
  <c r="T127" i="5"/>
  <c r="AC127" i="5" s="1"/>
  <c r="U127" i="5"/>
  <c r="R128" i="5"/>
  <c r="S128" i="5"/>
  <c r="T128" i="5"/>
  <c r="AC128" i="5" s="1"/>
  <c r="U128" i="5"/>
  <c r="W128" i="5"/>
  <c r="X128" i="5" s="1"/>
  <c r="Y128" i="5"/>
  <c r="V128" i="5" s="1"/>
  <c r="AF128" i="5" s="1"/>
  <c r="R129" i="5"/>
  <c r="S129" i="5"/>
  <c r="T129" i="5"/>
  <c r="U129" i="5"/>
  <c r="V129" i="5"/>
  <c r="Z129" i="5"/>
  <c r="R130" i="5"/>
  <c r="S130" i="5"/>
  <c r="T130" i="5"/>
  <c r="AC130" i="5" s="1"/>
  <c r="U130" i="5"/>
  <c r="AD130" i="5"/>
  <c r="R131" i="5"/>
  <c r="S131" i="5"/>
  <c r="T131" i="5"/>
  <c r="U131" i="5"/>
  <c r="AD131" i="5" s="1"/>
  <c r="R132" i="5"/>
  <c r="S132" i="5"/>
  <c r="T132" i="5"/>
  <c r="U132" i="5"/>
  <c r="V132" i="5"/>
  <c r="Z132" i="5"/>
  <c r="AC132" i="5"/>
  <c r="AD132" i="5"/>
  <c r="R133" i="5"/>
  <c r="S133" i="5"/>
  <c r="T133" i="5"/>
  <c r="U133" i="5"/>
  <c r="V133" i="5"/>
  <c r="R134" i="5"/>
  <c r="S134" i="5"/>
  <c r="T134" i="5"/>
  <c r="U134" i="5"/>
  <c r="V134" i="5"/>
  <c r="AF134" i="5" s="1"/>
  <c r="AC134" i="5"/>
  <c r="AD134" i="5"/>
  <c r="R135" i="5"/>
  <c r="S135" i="5"/>
  <c r="T135" i="5"/>
  <c r="U135" i="5"/>
  <c r="V135" i="5"/>
  <c r="AF135" i="5" s="1"/>
  <c r="Z135" i="5"/>
  <c r="AD135" i="5"/>
  <c r="R136" i="5"/>
  <c r="S136" i="5"/>
  <c r="T136" i="5"/>
  <c r="AC136" i="5" s="1"/>
  <c r="U136" i="5"/>
  <c r="V136" i="5"/>
  <c r="W136" i="5"/>
  <c r="X136" i="5" s="1"/>
  <c r="R137" i="5"/>
  <c r="S137" i="5"/>
  <c r="T137" i="5"/>
  <c r="AC137" i="5" s="1"/>
  <c r="U137" i="5"/>
  <c r="Z137" i="5"/>
  <c r="R138" i="5"/>
  <c r="S138" i="5"/>
  <c r="T138" i="5"/>
  <c r="AC138" i="5" s="1"/>
  <c r="U138" i="5"/>
  <c r="V138" i="5"/>
  <c r="Y138" i="5"/>
  <c r="AA138" i="5" s="1"/>
  <c r="AB138" i="5" s="1"/>
  <c r="Z138" i="5"/>
  <c r="R139" i="5"/>
  <c r="S139" i="5"/>
  <c r="T139" i="5"/>
  <c r="AC139" i="5" s="1"/>
  <c r="U139" i="5"/>
  <c r="R140" i="5"/>
  <c r="S140" i="5"/>
  <c r="T140" i="5"/>
  <c r="U140" i="5"/>
  <c r="Y140" i="5"/>
  <c r="V140" i="5" s="1"/>
  <c r="AF140" i="5" s="1"/>
  <c r="Z140" i="5"/>
  <c r="R141" i="5"/>
  <c r="S141" i="5"/>
  <c r="T141" i="5"/>
  <c r="U141" i="5"/>
  <c r="V141" i="5"/>
  <c r="AF141" i="5" s="1"/>
  <c r="AE141" i="5"/>
  <c r="R142" i="5"/>
  <c r="S142" i="5"/>
  <c r="T142" i="5"/>
  <c r="U142" i="5"/>
  <c r="Y142" i="5"/>
  <c r="V142" i="5" s="1"/>
  <c r="AF142" i="5" s="1"/>
  <c r="AC142" i="5"/>
  <c r="AD142" i="5"/>
  <c r="AE142" i="5"/>
  <c r="R143" i="5"/>
  <c r="S143" i="5"/>
  <c r="T143" i="5"/>
  <c r="U143" i="5"/>
  <c r="V143" i="5"/>
  <c r="AF143" i="5" s="1"/>
  <c r="Z143" i="5"/>
  <c r="AD143" i="5"/>
  <c r="R144" i="5"/>
  <c r="S144" i="5"/>
  <c r="T144" i="5"/>
  <c r="U144" i="5"/>
  <c r="AD144" i="5" s="1"/>
  <c r="V144" i="5"/>
  <c r="AF144" i="5" s="1"/>
  <c r="W144" i="5"/>
  <c r="X144" i="5" s="1"/>
  <c r="Y144" i="5"/>
  <c r="AA144" i="5" s="1"/>
  <c r="AB144" i="5" s="1"/>
  <c r="Z144" i="5"/>
  <c r="AC144" i="5"/>
  <c r="R145" i="5"/>
  <c r="S145" i="5"/>
  <c r="T145" i="5"/>
  <c r="AC145" i="5" s="1"/>
  <c r="U145" i="5"/>
  <c r="Y145" i="5"/>
  <c r="V145" i="5" s="1"/>
  <c r="AF145" i="5" s="1"/>
  <c r="R146" i="5"/>
  <c r="S146" i="5"/>
  <c r="T146" i="5"/>
  <c r="U146" i="5"/>
  <c r="W146" i="5"/>
  <c r="X146" i="5" s="1"/>
  <c r="Y146" i="5"/>
  <c r="V146" i="5" s="1"/>
  <c r="AF146" i="5" s="1"/>
  <c r="R147" i="5"/>
  <c r="S147" i="5"/>
  <c r="T147" i="5"/>
  <c r="AC147" i="5" s="1"/>
  <c r="U147" i="5"/>
  <c r="W147" i="5"/>
  <c r="X147" i="5" s="1"/>
  <c r="Z147" i="5"/>
  <c r="R148" i="5"/>
  <c r="S148" i="5"/>
  <c r="T148" i="5"/>
  <c r="AC148" i="5" s="1"/>
  <c r="U148" i="5"/>
  <c r="R149" i="5"/>
  <c r="S149" i="5"/>
  <c r="T149" i="5"/>
  <c r="U149" i="5"/>
  <c r="V149" i="5"/>
  <c r="AF149" i="5" s="1"/>
  <c r="R150" i="5"/>
  <c r="S150" i="5"/>
  <c r="T150" i="5"/>
  <c r="U150" i="5"/>
  <c r="AC150" i="5" s="1"/>
  <c r="W150" i="5"/>
  <c r="X150" i="5" s="1"/>
  <c r="Y150" i="5"/>
  <c r="V150" i="5" s="1"/>
  <c r="AF150" i="5" s="1"/>
  <c r="AD150" i="5"/>
  <c r="AE150" i="5"/>
  <c r="R151" i="5"/>
  <c r="S151" i="5"/>
  <c r="T151" i="5"/>
  <c r="AC151" i="5" s="1"/>
  <c r="U151" i="5"/>
  <c r="V151" i="5"/>
  <c r="AF151" i="5" s="1"/>
  <c r="Y151" i="5"/>
  <c r="AD151" i="5"/>
  <c r="R152" i="5"/>
  <c r="S152" i="5"/>
  <c r="T152" i="5"/>
  <c r="U152" i="5"/>
  <c r="V152" i="5"/>
  <c r="AF152" i="5" s="1"/>
  <c r="AC152" i="5"/>
  <c r="R153" i="5"/>
  <c r="S153" i="5"/>
  <c r="T153" i="5"/>
  <c r="AC153" i="5" s="1"/>
  <c r="U153" i="5"/>
  <c r="W153" i="5"/>
  <c r="X153" i="5"/>
  <c r="Z153" i="5"/>
  <c r="R154" i="5"/>
  <c r="S154" i="5"/>
  <c r="T154" i="5"/>
  <c r="AC154" i="5" s="1"/>
  <c r="U154" i="5"/>
  <c r="V154" i="5"/>
  <c r="R155" i="5"/>
  <c r="S155" i="5"/>
  <c r="T155" i="5"/>
  <c r="AC155" i="5" s="1"/>
  <c r="U155" i="5"/>
  <c r="Z155" i="5"/>
  <c r="R156" i="5"/>
  <c r="S156" i="5"/>
  <c r="T156" i="5"/>
  <c r="U156" i="5"/>
  <c r="Z156" i="5"/>
  <c r="AE156" i="5"/>
  <c r="R157" i="5"/>
  <c r="S157" i="5"/>
  <c r="T157" i="5"/>
  <c r="U157" i="5"/>
  <c r="V157" i="5"/>
  <c r="AF157" i="5" s="1"/>
  <c r="W157" i="5"/>
  <c r="X157" i="5" s="1"/>
  <c r="Y157" i="5"/>
  <c r="R158" i="5"/>
  <c r="S158" i="5"/>
  <c r="T158" i="5"/>
  <c r="U158" i="5"/>
  <c r="AC158" i="5"/>
  <c r="AD158" i="5"/>
  <c r="O108" i="5"/>
  <c r="AE108" i="5" s="1"/>
  <c r="P108" i="5"/>
  <c r="O109" i="5"/>
  <c r="W109" i="5" s="1"/>
  <c r="X109" i="5" s="1"/>
  <c r="P109" i="5"/>
  <c r="Z109" i="5" s="1"/>
  <c r="O110" i="5"/>
  <c r="W110" i="5" s="1"/>
  <c r="X110" i="5" s="1"/>
  <c r="P110" i="5"/>
  <c r="Z110" i="5" s="1"/>
  <c r="O111" i="5"/>
  <c r="Y111" i="5" s="1"/>
  <c r="P111" i="5"/>
  <c r="Z111" i="5" s="1"/>
  <c r="O112" i="5"/>
  <c r="W112" i="5" s="1"/>
  <c r="X112" i="5" s="1"/>
  <c r="P112" i="5"/>
  <c r="Z112" i="5" s="1"/>
  <c r="O113" i="5"/>
  <c r="W113" i="5" s="1"/>
  <c r="X113" i="5" s="1"/>
  <c r="P113" i="5"/>
  <c r="Z113" i="5" s="1"/>
  <c r="O114" i="5"/>
  <c r="W114" i="5" s="1"/>
  <c r="X114" i="5" s="1"/>
  <c r="P114" i="5"/>
  <c r="Z114" i="5" s="1"/>
  <c r="O115" i="5"/>
  <c r="W115" i="5" s="1"/>
  <c r="X115" i="5" s="1"/>
  <c r="P115" i="5"/>
  <c r="Z115" i="5" s="1"/>
  <c r="O116" i="5"/>
  <c r="W116" i="5" s="1"/>
  <c r="X116" i="5" s="1"/>
  <c r="P116" i="5"/>
  <c r="Z116" i="5" s="1"/>
  <c r="O117" i="5"/>
  <c r="W117" i="5" s="1"/>
  <c r="X117" i="5" s="1"/>
  <c r="P117" i="5"/>
  <c r="Z117" i="5" s="1"/>
  <c r="O118" i="5"/>
  <c r="AE118" i="5" s="1"/>
  <c r="P118" i="5"/>
  <c r="O119" i="5"/>
  <c r="Y119" i="5" s="1"/>
  <c r="P119" i="5"/>
  <c r="Z119" i="5" s="1"/>
  <c r="O120" i="5"/>
  <c r="AE120" i="5" s="1"/>
  <c r="P120" i="5"/>
  <c r="Z120" i="5" s="1"/>
  <c r="O121" i="5"/>
  <c r="Y121" i="5" s="1"/>
  <c r="V121" i="5" s="1"/>
  <c r="AF121" i="5" s="1"/>
  <c r="P121" i="5"/>
  <c r="W121" i="5" s="1"/>
  <c r="X121" i="5" s="1"/>
  <c r="O122" i="5"/>
  <c r="W122" i="5" s="1"/>
  <c r="X122" i="5" s="1"/>
  <c r="P122" i="5"/>
  <c r="Z122" i="5" s="1"/>
  <c r="O123" i="5"/>
  <c r="W123" i="5" s="1"/>
  <c r="X123" i="5" s="1"/>
  <c r="P123" i="5"/>
  <c r="O124" i="5"/>
  <c r="P124" i="5"/>
  <c r="W124" i="5" s="1"/>
  <c r="X124" i="5" s="1"/>
  <c r="O125" i="5"/>
  <c r="W125" i="5" s="1"/>
  <c r="X125" i="5" s="1"/>
  <c r="P125" i="5"/>
  <c r="Z125" i="5" s="1"/>
  <c r="O126" i="5"/>
  <c r="W126" i="5" s="1"/>
  <c r="X126" i="5" s="1"/>
  <c r="P126" i="5"/>
  <c r="O127" i="5"/>
  <c r="W127" i="5" s="1"/>
  <c r="X127" i="5" s="1"/>
  <c r="P127" i="5"/>
  <c r="Z127" i="5" s="1"/>
  <c r="O128" i="5"/>
  <c r="AE128" i="5" s="1"/>
  <c r="P128" i="5"/>
  <c r="Z128" i="5" s="1"/>
  <c r="O129" i="5"/>
  <c r="W129" i="5" s="1"/>
  <c r="X129" i="5" s="1"/>
  <c r="P129" i="5"/>
  <c r="O130" i="5"/>
  <c r="W130" i="5" s="1"/>
  <c r="X130" i="5" s="1"/>
  <c r="P130" i="5"/>
  <c r="Z130" i="5" s="1"/>
  <c r="O131" i="5"/>
  <c r="W131" i="5" s="1"/>
  <c r="X131" i="5" s="1"/>
  <c r="P131" i="5"/>
  <c r="Z131" i="5" s="1"/>
  <c r="O132" i="5"/>
  <c r="AE132" i="5" s="1"/>
  <c r="P132" i="5"/>
  <c r="O133" i="5"/>
  <c r="W133" i="5" s="1"/>
  <c r="X133" i="5" s="1"/>
  <c r="P133" i="5"/>
  <c r="Z133" i="5" s="1"/>
  <c r="O134" i="5"/>
  <c r="W134" i="5" s="1"/>
  <c r="X134" i="5" s="1"/>
  <c r="P134" i="5"/>
  <c r="Z134" i="5" s="1"/>
  <c r="O135" i="5"/>
  <c r="W135" i="5" s="1"/>
  <c r="X135" i="5" s="1"/>
  <c r="P135" i="5"/>
  <c r="O136" i="5"/>
  <c r="Y136" i="5" s="1"/>
  <c r="P136" i="5"/>
  <c r="Z136" i="5" s="1"/>
  <c r="O137" i="5"/>
  <c r="W137" i="5" s="1"/>
  <c r="X137" i="5" s="1"/>
  <c r="P137" i="5"/>
  <c r="O138" i="5"/>
  <c r="W138" i="5" s="1"/>
  <c r="X138" i="5" s="1"/>
  <c r="P138" i="5"/>
  <c r="O139" i="5"/>
  <c r="W139" i="5" s="1"/>
  <c r="X139" i="5" s="1"/>
  <c r="P139" i="5"/>
  <c r="Z139" i="5" s="1"/>
  <c r="O140" i="5"/>
  <c r="AE140" i="5" s="1"/>
  <c r="P140" i="5"/>
  <c r="O141" i="5"/>
  <c r="W141" i="5" s="1"/>
  <c r="X141" i="5" s="1"/>
  <c r="P141" i="5"/>
  <c r="Z141" i="5" s="1"/>
  <c r="O142" i="5"/>
  <c r="P142" i="5"/>
  <c r="W142" i="5" s="1"/>
  <c r="X142" i="5" s="1"/>
  <c r="O143" i="5"/>
  <c r="W143" i="5" s="1"/>
  <c r="X143" i="5" s="1"/>
  <c r="P143" i="5"/>
  <c r="O144" i="5"/>
  <c r="P144" i="5"/>
  <c r="O145" i="5"/>
  <c r="W145" i="5" s="1"/>
  <c r="X145" i="5" s="1"/>
  <c r="P145" i="5"/>
  <c r="Z145" i="5" s="1"/>
  <c r="O146" i="5"/>
  <c r="P146" i="5"/>
  <c r="Z146" i="5" s="1"/>
  <c r="O147" i="5"/>
  <c r="Y147" i="5" s="1"/>
  <c r="V147" i="5" s="1"/>
  <c r="AF147" i="5" s="1"/>
  <c r="P147" i="5"/>
  <c r="O148" i="5"/>
  <c r="W148" i="5" s="1"/>
  <c r="X148" i="5" s="1"/>
  <c r="P148" i="5"/>
  <c r="Z148" i="5" s="1"/>
  <c r="O149" i="5"/>
  <c r="AE149" i="5" s="1"/>
  <c r="P149" i="5"/>
  <c r="Z149" i="5" s="1"/>
  <c r="O150" i="5"/>
  <c r="P150" i="5"/>
  <c r="Z150" i="5" s="1"/>
  <c r="O151" i="5"/>
  <c r="P151" i="5"/>
  <c r="W151" i="5" s="1"/>
  <c r="X151" i="5" s="1"/>
  <c r="O152" i="5"/>
  <c r="W152" i="5" s="1"/>
  <c r="X152" i="5" s="1"/>
  <c r="P152" i="5"/>
  <c r="Z152" i="5" s="1"/>
  <c r="O153" i="5"/>
  <c r="Y153" i="5" s="1"/>
  <c r="P153" i="5"/>
  <c r="O154" i="5"/>
  <c r="W154" i="5" s="1"/>
  <c r="X154" i="5" s="1"/>
  <c r="P154" i="5"/>
  <c r="Z154" i="5" s="1"/>
  <c r="O155" i="5"/>
  <c r="W155" i="5" s="1"/>
  <c r="X155" i="5" s="1"/>
  <c r="P155" i="5"/>
  <c r="O156" i="5"/>
  <c r="W156" i="5" s="1"/>
  <c r="X156" i="5" s="1"/>
  <c r="P156" i="5"/>
  <c r="O157" i="5"/>
  <c r="AE157" i="5" s="1"/>
  <c r="P157" i="5"/>
  <c r="Z157" i="5" s="1"/>
  <c r="O158" i="5"/>
  <c r="AE158" i="5" s="1"/>
  <c r="P158" i="5"/>
  <c r="Z158" i="5" s="1"/>
  <c r="O113" i="7"/>
  <c r="P113" i="7"/>
  <c r="R113" i="7"/>
  <c r="S113" i="7"/>
  <c r="T113" i="7"/>
  <c r="AC113" i="7" s="1"/>
  <c r="U113" i="7"/>
  <c r="V113" i="7" s="1"/>
  <c r="W113" i="7"/>
  <c r="X113" i="7" s="1"/>
  <c r="Y113" i="7"/>
  <c r="Z113" i="7"/>
  <c r="AA113" i="7"/>
  <c r="O114" i="7"/>
  <c r="P114" i="7"/>
  <c r="R114" i="7"/>
  <c r="S114" i="7"/>
  <c r="T114" i="7"/>
  <c r="U114" i="7"/>
  <c r="V114" i="7"/>
  <c r="AF114" i="7" s="1"/>
  <c r="W114" i="7"/>
  <c r="X114" i="7"/>
  <c r="Y114" i="7"/>
  <c r="AA114" i="7" s="1"/>
  <c r="AB114" i="7" s="1"/>
  <c r="Z114" i="7"/>
  <c r="O115" i="7"/>
  <c r="P115" i="7"/>
  <c r="R115" i="7"/>
  <c r="S115" i="7"/>
  <c r="T115" i="7"/>
  <c r="U115" i="7"/>
  <c r="V115" i="7"/>
  <c r="AF115" i="7" s="1"/>
  <c r="W115" i="7"/>
  <c r="X115" i="7" s="1"/>
  <c r="Y115" i="7"/>
  <c r="AA115" i="7" s="1"/>
  <c r="AB115" i="7" s="1"/>
  <c r="Z115" i="7"/>
  <c r="O65" i="7"/>
  <c r="P65" i="7"/>
  <c r="R65" i="7"/>
  <c r="S65" i="7"/>
  <c r="T65" i="7"/>
  <c r="U65" i="7"/>
  <c r="V65" i="7"/>
  <c r="AF65" i="7" s="1"/>
  <c r="W65" i="7"/>
  <c r="X65" i="7"/>
  <c r="Y65" i="7"/>
  <c r="O66" i="7"/>
  <c r="P66" i="7"/>
  <c r="R66" i="7"/>
  <c r="S66" i="7"/>
  <c r="T66" i="7"/>
  <c r="AE66" i="7" s="1"/>
  <c r="U66" i="7"/>
  <c r="V66" i="7"/>
  <c r="AF66" i="7" s="1"/>
  <c r="W66" i="7"/>
  <c r="X66" i="7" s="1"/>
  <c r="Y66" i="7"/>
  <c r="O67" i="7"/>
  <c r="P67" i="7"/>
  <c r="R67" i="7"/>
  <c r="S67" i="7"/>
  <c r="T67" i="7"/>
  <c r="Z67" i="7" s="1"/>
  <c r="U67" i="7"/>
  <c r="V67" i="7"/>
  <c r="AF67" i="7" s="1"/>
  <c r="W67" i="7"/>
  <c r="X67" i="7"/>
  <c r="O68" i="7"/>
  <c r="P68" i="7"/>
  <c r="R68" i="7"/>
  <c r="S68" i="7"/>
  <c r="T68" i="7"/>
  <c r="U68" i="7"/>
  <c r="V68" i="7"/>
  <c r="AF68" i="7" s="1"/>
  <c r="O69" i="7"/>
  <c r="P69" i="7"/>
  <c r="R69" i="7"/>
  <c r="S69" i="7"/>
  <c r="T69" i="7"/>
  <c r="W69" i="7" s="1"/>
  <c r="X69" i="7" s="1"/>
  <c r="U69" i="7"/>
  <c r="V69" i="7"/>
  <c r="AF69" i="7" s="1"/>
  <c r="O70" i="7"/>
  <c r="P70" i="7"/>
  <c r="R70" i="7"/>
  <c r="S70" i="7"/>
  <c r="T70" i="7"/>
  <c r="U70" i="7"/>
  <c r="V70" i="7" s="1"/>
  <c r="W70" i="7"/>
  <c r="X70" i="7" s="1"/>
  <c r="Y70" i="7"/>
  <c r="Z70" i="7"/>
  <c r="AA70" i="7"/>
  <c r="O71" i="7"/>
  <c r="P71" i="7"/>
  <c r="R71" i="7"/>
  <c r="S71" i="7"/>
  <c r="T71" i="7"/>
  <c r="U71" i="7"/>
  <c r="V71" i="7" s="1"/>
  <c r="AB71" i="7" s="1"/>
  <c r="W71" i="7"/>
  <c r="X71" i="7"/>
  <c r="Y71" i="7"/>
  <c r="Z71" i="7"/>
  <c r="AA71" i="7"/>
  <c r="O72" i="7"/>
  <c r="P72" i="7"/>
  <c r="R72" i="7"/>
  <c r="S72" i="7"/>
  <c r="T72" i="7"/>
  <c r="AC72" i="7" s="1"/>
  <c r="U72" i="7"/>
  <c r="V72" i="7"/>
  <c r="AF72" i="7" s="1"/>
  <c r="W72" i="7"/>
  <c r="X72" i="7" s="1"/>
  <c r="Y72" i="7"/>
  <c r="Z72" i="7"/>
  <c r="AA72" i="7"/>
  <c r="AB72" i="7"/>
  <c r="O73" i="7"/>
  <c r="P73" i="7"/>
  <c r="R73" i="7"/>
  <c r="S73" i="7"/>
  <c r="T73" i="7"/>
  <c r="AE73" i="7" s="1"/>
  <c r="U73" i="7"/>
  <c r="V73" i="7"/>
  <c r="AF73" i="7" s="1"/>
  <c r="W73" i="7"/>
  <c r="X73" i="7" s="1"/>
  <c r="Y73" i="7"/>
  <c r="Z73" i="7"/>
  <c r="AA73" i="7"/>
  <c r="AB73" i="7"/>
  <c r="O74" i="7"/>
  <c r="P74" i="7"/>
  <c r="R74" i="7"/>
  <c r="S74" i="7"/>
  <c r="T74" i="7"/>
  <c r="U74" i="7"/>
  <c r="V74" i="7"/>
  <c r="AF74" i="7" s="1"/>
  <c r="W74" i="7"/>
  <c r="X74" i="7" s="1"/>
  <c r="Y74" i="7"/>
  <c r="Z74" i="7"/>
  <c r="AA74" i="7"/>
  <c r="AB74" i="7"/>
  <c r="AC74" i="7"/>
  <c r="AD74" i="7"/>
  <c r="AE74" i="7"/>
  <c r="O75" i="7"/>
  <c r="P75" i="7"/>
  <c r="R75" i="7"/>
  <c r="S75" i="7"/>
  <c r="T75" i="7"/>
  <c r="AC75" i="7" s="1"/>
  <c r="U75" i="7"/>
  <c r="V75" i="7"/>
  <c r="AF75" i="7" s="1"/>
  <c r="W75" i="7"/>
  <c r="X75" i="7" s="1"/>
  <c r="Y75" i="7"/>
  <c r="Z75" i="7"/>
  <c r="AA75" i="7"/>
  <c r="AB75" i="7"/>
  <c r="O76" i="7"/>
  <c r="P76" i="7"/>
  <c r="R76" i="7"/>
  <c r="S76" i="7"/>
  <c r="T76" i="7"/>
  <c r="AC76" i="7" s="1"/>
  <c r="U76" i="7"/>
  <c r="V76" i="7"/>
  <c r="AF76" i="7" s="1"/>
  <c r="W76" i="7"/>
  <c r="X76" i="7" s="1"/>
  <c r="Y76" i="7"/>
  <c r="Z76" i="7"/>
  <c r="AA76" i="7"/>
  <c r="AB76" i="7"/>
  <c r="O77" i="7"/>
  <c r="P77" i="7"/>
  <c r="R77" i="7"/>
  <c r="S77" i="7"/>
  <c r="T77" i="7"/>
  <c r="AC77" i="7" s="1"/>
  <c r="U77" i="7"/>
  <c r="V77" i="7"/>
  <c r="AF77" i="7" s="1"/>
  <c r="W77" i="7"/>
  <c r="X77" i="7"/>
  <c r="Y77" i="7"/>
  <c r="Z77" i="7"/>
  <c r="AA77" i="7"/>
  <c r="AB77" i="7" s="1"/>
  <c r="O78" i="7"/>
  <c r="P78" i="7"/>
  <c r="R78" i="7"/>
  <c r="S78" i="7"/>
  <c r="T78" i="7"/>
  <c r="AE78" i="7" s="1"/>
  <c r="U78" i="7"/>
  <c r="V78" i="7"/>
  <c r="AF78" i="7" s="1"/>
  <c r="W78" i="7"/>
  <c r="X78" i="7" s="1"/>
  <c r="Y78" i="7"/>
  <c r="AA78" i="7" s="1"/>
  <c r="AB78" i="7" s="1"/>
  <c r="Z78" i="7"/>
  <c r="O79" i="7"/>
  <c r="P79" i="7"/>
  <c r="R79" i="7"/>
  <c r="S79" i="7"/>
  <c r="T79" i="7"/>
  <c r="AE79" i="7" s="1"/>
  <c r="U79" i="7"/>
  <c r="AD79" i="7" s="1"/>
  <c r="V79" i="7"/>
  <c r="AF79" i="7" s="1"/>
  <c r="W79" i="7"/>
  <c r="X79" i="7"/>
  <c r="Y79" i="7"/>
  <c r="O80" i="7"/>
  <c r="P80" i="7"/>
  <c r="R80" i="7"/>
  <c r="S80" i="7"/>
  <c r="T80" i="7"/>
  <c r="Z80" i="7" s="1"/>
  <c r="U80" i="7"/>
  <c r="V80" i="7"/>
  <c r="AF80" i="7" s="1"/>
  <c r="O81" i="7"/>
  <c r="P81" i="7"/>
  <c r="R81" i="7"/>
  <c r="S81" i="7"/>
  <c r="T81" i="7"/>
  <c r="AD81" i="7" s="1"/>
  <c r="U81" i="7"/>
  <c r="V81" i="7" s="1"/>
  <c r="AF81" i="7" s="1"/>
  <c r="O82" i="7"/>
  <c r="P82" i="7"/>
  <c r="R82" i="7"/>
  <c r="S82" i="7"/>
  <c r="T82" i="7"/>
  <c r="U82" i="7"/>
  <c r="V82" i="7"/>
  <c r="AF82" i="7" s="1"/>
  <c r="W82" i="7"/>
  <c r="X82" i="7" s="1"/>
  <c r="Y82" i="7"/>
  <c r="Z82" i="7"/>
  <c r="AA82" i="7"/>
  <c r="AB82" i="7"/>
  <c r="AE82" i="7"/>
  <c r="O83" i="7"/>
  <c r="P83" i="7"/>
  <c r="R83" i="7"/>
  <c r="S83" i="7"/>
  <c r="T83" i="7"/>
  <c r="U83" i="7"/>
  <c r="V83" i="7" s="1"/>
  <c r="AB83" i="7" s="1"/>
  <c r="W83" i="7"/>
  <c r="X83" i="7" s="1"/>
  <c r="Y83" i="7"/>
  <c r="Z83" i="7"/>
  <c r="AA83" i="7"/>
  <c r="O84" i="7"/>
  <c r="P84" i="7"/>
  <c r="R84" i="7"/>
  <c r="S84" i="7"/>
  <c r="T84" i="7"/>
  <c r="U84" i="7"/>
  <c r="V84" i="7" s="1"/>
  <c r="W84" i="7"/>
  <c r="X84" i="7"/>
  <c r="Y84" i="7"/>
  <c r="Z84" i="7"/>
  <c r="AA84" i="7"/>
  <c r="O85" i="7"/>
  <c r="P85" i="7"/>
  <c r="R85" i="7"/>
  <c r="S85" i="7"/>
  <c r="T85" i="7"/>
  <c r="AC85" i="7" s="1"/>
  <c r="U85" i="7"/>
  <c r="V85" i="7" s="1"/>
  <c r="W85" i="7"/>
  <c r="X85" i="7" s="1"/>
  <c r="Y85" i="7"/>
  <c r="Z85" i="7"/>
  <c r="AA85" i="7"/>
  <c r="O86" i="7"/>
  <c r="P86" i="7"/>
  <c r="R86" i="7"/>
  <c r="S86" i="7"/>
  <c r="T86" i="7"/>
  <c r="AC86" i="7" s="1"/>
  <c r="U86" i="7"/>
  <c r="V86" i="7" s="1"/>
  <c r="W86" i="7"/>
  <c r="X86" i="7" s="1"/>
  <c r="Y86" i="7"/>
  <c r="Z86" i="7"/>
  <c r="AA86" i="7"/>
  <c r="O87" i="7"/>
  <c r="P87" i="7"/>
  <c r="R87" i="7"/>
  <c r="S87" i="7"/>
  <c r="T87" i="7"/>
  <c r="U87" i="7"/>
  <c r="V87" i="7"/>
  <c r="AF87" i="7" s="1"/>
  <c r="W87" i="7"/>
  <c r="X87" i="7"/>
  <c r="O88" i="7"/>
  <c r="P88" i="7"/>
  <c r="R88" i="7"/>
  <c r="S88" i="7"/>
  <c r="T88" i="7"/>
  <c r="Y88" i="7" s="1"/>
  <c r="U88" i="7"/>
  <c r="V88" i="7"/>
  <c r="AF88" i="7" s="1"/>
  <c r="O89" i="7"/>
  <c r="P89" i="7"/>
  <c r="R89" i="7"/>
  <c r="S89" i="7"/>
  <c r="T89" i="7"/>
  <c r="W89" i="7" s="1"/>
  <c r="X89" i="7" s="1"/>
  <c r="U89" i="7"/>
  <c r="V89" i="7" s="1"/>
  <c r="AF89" i="7" s="1"/>
  <c r="O90" i="7"/>
  <c r="P90" i="7"/>
  <c r="R90" i="7"/>
  <c r="S90" i="7"/>
  <c r="T90" i="7"/>
  <c r="AD90" i="7" s="1"/>
  <c r="U90" i="7"/>
  <c r="V90" i="7"/>
  <c r="AF90" i="7" s="1"/>
  <c r="O91" i="7"/>
  <c r="P91" i="7"/>
  <c r="R91" i="7"/>
  <c r="S91" i="7"/>
  <c r="T91" i="7"/>
  <c r="W91" i="7" s="1"/>
  <c r="X91" i="7" s="1"/>
  <c r="U91" i="7"/>
  <c r="V91" i="7"/>
  <c r="AF91" i="7" s="1"/>
  <c r="O92" i="7"/>
  <c r="P92" i="7"/>
  <c r="R92" i="7"/>
  <c r="S92" i="7"/>
  <c r="T92" i="7"/>
  <c r="AC92" i="7" s="1"/>
  <c r="U92" i="7"/>
  <c r="V92" i="7"/>
  <c r="AF92" i="7" s="1"/>
  <c r="W92" i="7"/>
  <c r="X92" i="7" s="1"/>
  <c r="Y92" i="7"/>
  <c r="Z92" i="7"/>
  <c r="AA92" i="7"/>
  <c r="AB92" i="7"/>
  <c r="O93" i="7"/>
  <c r="P93" i="7"/>
  <c r="R93" i="7"/>
  <c r="S93" i="7"/>
  <c r="T93" i="7"/>
  <c r="AD93" i="7" s="1"/>
  <c r="U93" i="7"/>
  <c r="V93" i="7" s="1"/>
  <c r="W93" i="7"/>
  <c r="X93" i="7" s="1"/>
  <c r="Y93" i="7"/>
  <c r="Z93" i="7"/>
  <c r="AA93" i="7"/>
  <c r="AC93" i="7"/>
  <c r="AE93" i="7"/>
  <c r="O94" i="7"/>
  <c r="P94" i="7"/>
  <c r="R94" i="7"/>
  <c r="S94" i="7"/>
  <c r="T94" i="7"/>
  <c r="U94" i="7"/>
  <c r="V94" i="7"/>
  <c r="AF94" i="7" s="1"/>
  <c r="W94" i="7"/>
  <c r="X94" i="7"/>
  <c r="Y94" i="7"/>
  <c r="O95" i="7"/>
  <c r="P95" i="7"/>
  <c r="R95" i="7"/>
  <c r="S95" i="7"/>
  <c r="T95" i="7"/>
  <c r="AE95" i="7" s="1"/>
  <c r="U95" i="7"/>
  <c r="V95" i="7"/>
  <c r="W95" i="7"/>
  <c r="X95" i="7" s="1"/>
  <c r="O96" i="7"/>
  <c r="P96" i="7"/>
  <c r="R96" i="7"/>
  <c r="S96" i="7"/>
  <c r="T96" i="7"/>
  <c r="AC96" i="7" s="1"/>
  <c r="U96" i="7"/>
  <c r="V96" i="7"/>
  <c r="AF96" i="7" s="1"/>
  <c r="W96" i="7"/>
  <c r="X96" i="7" s="1"/>
  <c r="O97" i="7"/>
  <c r="P97" i="7"/>
  <c r="R97" i="7"/>
  <c r="S97" i="7"/>
  <c r="T97" i="7"/>
  <c r="AE97" i="7" s="1"/>
  <c r="U97" i="7"/>
  <c r="V97" i="7"/>
  <c r="AF97" i="7" s="1"/>
  <c r="O98" i="7"/>
  <c r="P98" i="7"/>
  <c r="R98" i="7"/>
  <c r="S98" i="7"/>
  <c r="T98" i="7"/>
  <c r="W98" i="7" s="1"/>
  <c r="X98" i="7" s="1"/>
  <c r="U98" i="7"/>
  <c r="V98" i="7"/>
  <c r="AF98" i="7" s="1"/>
  <c r="O99" i="7"/>
  <c r="P99" i="7"/>
  <c r="R99" i="7"/>
  <c r="S99" i="7"/>
  <c r="T99" i="7"/>
  <c r="U99" i="7"/>
  <c r="Z99" i="7" s="1"/>
  <c r="V99" i="7"/>
  <c r="AF99" i="7" s="1"/>
  <c r="W99" i="7"/>
  <c r="X99" i="7" s="1"/>
  <c r="Y99" i="7"/>
  <c r="AD99" i="7"/>
  <c r="O100" i="7"/>
  <c r="P100" i="7"/>
  <c r="R100" i="7"/>
  <c r="S100" i="7"/>
  <c r="T100" i="7"/>
  <c r="Y100" i="7" s="1"/>
  <c r="U100" i="7"/>
  <c r="V100" i="7" s="1"/>
  <c r="AF100" i="7" s="1"/>
  <c r="W100" i="7"/>
  <c r="X100" i="7" s="1"/>
  <c r="O101" i="7"/>
  <c r="P101" i="7"/>
  <c r="R101" i="7"/>
  <c r="S101" i="7"/>
  <c r="T101" i="7"/>
  <c r="Y101" i="7" s="1"/>
  <c r="AA101" i="7" s="1"/>
  <c r="AB101" i="7" s="1"/>
  <c r="U101" i="7"/>
  <c r="V101" i="7" s="1"/>
  <c r="AF101" i="7" s="1"/>
  <c r="W101" i="7"/>
  <c r="X101" i="7" s="1"/>
  <c r="Z101" i="7"/>
  <c r="O102" i="7"/>
  <c r="P102" i="7"/>
  <c r="R102" i="7"/>
  <c r="S102" i="7"/>
  <c r="T102" i="7"/>
  <c r="U102" i="7"/>
  <c r="V102" i="7" s="1"/>
  <c r="W102" i="7"/>
  <c r="X102" i="7" s="1"/>
  <c r="Y102" i="7"/>
  <c r="Z102" i="7"/>
  <c r="AA102" i="7"/>
  <c r="O103" i="7"/>
  <c r="P103" i="7"/>
  <c r="R103" i="7"/>
  <c r="S103" i="7"/>
  <c r="T103" i="7"/>
  <c r="AD103" i="7" s="1"/>
  <c r="U103" i="7"/>
  <c r="V103" i="7" s="1"/>
  <c r="W103" i="7"/>
  <c r="X103" i="7" s="1"/>
  <c r="Y103" i="7"/>
  <c r="Z103" i="7"/>
  <c r="AA103" i="7"/>
  <c r="AC103" i="7"/>
  <c r="AE103" i="7"/>
  <c r="O104" i="7"/>
  <c r="P104" i="7"/>
  <c r="R104" i="7"/>
  <c r="S104" i="7"/>
  <c r="T104" i="7"/>
  <c r="U104" i="7"/>
  <c r="V104" i="7"/>
  <c r="AF104" i="7" s="1"/>
  <c r="W104" i="7"/>
  <c r="X104" i="7"/>
  <c r="Y104" i="7"/>
  <c r="O105" i="7"/>
  <c r="P105" i="7"/>
  <c r="R105" i="7"/>
  <c r="S105" i="7"/>
  <c r="T105" i="7"/>
  <c r="Z105" i="7" s="1"/>
  <c r="U105" i="7"/>
  <c r="V105" i="7"/>
  <c r="AF105" i="7" s="1"/>
  <c r="W105" i="7"/>
  <c r="X105" i="7" s="1"/>
  <c r="Y105" i="7"/>
  <c r="AA105" i="7" s="1"/>
  <c r="AB105" i="7" s="1"/>
  <c r="O106" i="7"/>
  <c r="P106" i="7"/>
  <c r="R106" i="7"/>
  <c r="S106" i="7"/>
  <c r="T106" i="7"/>
  <c r="U106" i="7"/>
  <c r="V106" i="7" s="1"/>
  <c r="AF106" i="7" s="1"/>
  <c r="O107" i="7"/>
  <c r="P107" i="7"/>
  <c r="R107" i="7"/>
  <c r="S107" i="7"/>
  <c r="T107" i="7"/>
  <c r="AE107" i="7" s="1"/>
  <c r="U107" i="7"/>
  <c r="V107" i="7" s="1"/>
  <c r="W107" i="7"/>
  <c r="X107" i="7" s="1"/>
  <c r="O108" i="7"/>
  <c r="P108" i="7"/>
  <c r="R108" i="7"/>
  <c r="S108" i="7"/>
  <c r="T108" i="7"/>
  <c r="AE108" i="7" s="1"/>
  <c r="U108" i="7"/>
  <c r="V108" i="7" s="1"/>
  <c r="AF108" i="7" s="1"/>
  <c r="W108" i="7"/>
  <c r="X108" i="7" s="1"/>
  <c r="AC108" i="7"/>
  <c r="AD108" i="7"/>
  <c r="O109" i="7"/>
  <c r="P109" i="7"/>
  <c r="R109" i="7"/>
  <c r="S109" i="7"/>
  <c r="T109" i="7"/>
  <c r="AC109" i="7" s="1"/>
  <c r="U109" i="7"/>
  <c r="V109" i="7"/>
  <c r="AF109" i="7" s="1"/>
  <c r="Z109" i="7"/>
  <c r="O110" i="7"/>
  <c r="P110" i="7"/>
  <c r="R110" i="7"/>
  <c r="S110" i="7"/>
  <c r="T110" i="7"/>
  <c r="AE110" i="7" s="1"/>
  <c r="U110" i="7"/>
  <c r="V110" i="7"/>
  <c r="Z110" i="7"/>
  <c r="AC110" i="7"/>
  <c r="AD110" i="7"/>
  <c r="AF110" i="7"/>
  <c r="O111" i="7"/>
  <c r="P111" i="7"/>
  <c r="R111" i="7"/>
  <c r="S111" i="7"/>
  <c r="T111" i="7"/>
  <c r="U111" i="7"/>
  <c r="AD111" i="7" s="1"/>
  <c r="V111" i="7"/>
  <c r="AF111" i="7" s="1"/>
  <c r="W111" i="7"/>
  <c r="X111" i="7" s="1"/>
  <c r="Y111" i="7"/>
  <c r="AA111" i="7" s="1"/>
  <c r="AB111" i="7" s="1"/>
  <c r="Z111" i="7"/>
  <c r="O112" i="7"/>
  <c r="P112" i="7"/>
  <c r="R112" i="7"/>
  <c r="S112" i="7"/>
  <c r="T112" i="7"/>
  <c r="U112" i="7"/>
  <c r="V112" i="7"/>
  <c r="AF112" i="7" s="1"/>
  <c r="W112" i="7"/>
  <c r="X112" i="7"/>
  <c r="R62" i="8"/>
  <c r="S62" i="8"/>
  <c r="T62" i="8"/>
  <c r="U62" i="8"/>
  <c r="AD62" i="8" s="1"/>
  <c r="W62" i="8"/>
  <c r="X62" i="8" s="1"/>
  <c r="Y62" i="8"/>
  <c r="Z62" i="8"/>
  <c r="AA62" i="8"/>
  <c r="AC62" i="8"/>
  <c r="AE62" i="8"/>
  <c r="R63" i="8"/>
  <c r="S63" i="8"/>
  <c r="T63" i="8"/>
  <c r="AC63" i="8" s="1"/>
  <c r="U63" i="8"/>
  <c r="V63" i="8"/>
  <c r="AF63" i="8" s="1"/>
  <c r="W63" i="8"/>
  <c r="X63" i="8"/>
  <c r="Y63" i="8"/>
  <c r="AA63" i="8" s="1"/>
  <c r="AB63" i="8" s="1"/>
  <c r="Z63" i="8"/>
  <c r="R64" i="8"/>
  <c r="S64" i="8"/>
  <c r="T64" i="8"/>
  <c r="Y64" i="8" s="1"/>
  <c r="U64" i="8"/>
  <c r="V64" i="8"/>
  <c r="AF64" i="8" s="1"/>
  <c r="W64" i="8"/>
  <c r="X64" i="8" s="1"/>
  <c r="R65" i="8"/>
  <c r="S65" i="8"/>
  <c r="T65" i="8"/>
  <c r="W65" i="8" s="1"/>
  <c r="X65" i="8" s="1"/>
  <c r="U65" i="8"/>
  <c r="V65" i="8" s="1"/>
  <c r="AF65" i="8" s="1"/>
  <c r="R66" i="8"/>
  <c r="S66" i="8"/>
  <c r="T66" i="8"/>
  <c r="U66" i="8"/>
  <c r="AD66" i="8" s="1"/>
  <c r="W66" i="8"/>
  <c r="X66" i="8" s="1"/>
  <c r="Y66" i="8"/>
  <c r="Z66" i="8"/>
  <c r="AA66" i="8"/>
  <c r="AC66" i="8"/>
  <c r="AE66" i="8"/>
  <c r="R67" i="8"/>
  <c r="S67" i="8"/>
  <c r="T67" i="8"/>
  <c r="AC67" i="8" s="1"/>
  <c r="U67" i="8"/>
  <c r="V67" i="8"/>
  <c r="AF67" i="8" s="1"/>
  <c r="W67" i="8"/>
  <c r="X67" i="8"/>
  <c r="Y67" i="8"/>
  <c r="AA67" i="8" s="1"/>
  <c r="AB67" i="8" s="1"/>
  <c r="Z67" i="8"/>
  <c r="R68" i="8"/>
  <c r="S68" i="8"/>
  <c r="T68" i="8"/>
  <c r="Y68" i="8" s="1"/>
  <c r="U68" i="8"/>
  <c r="V68" i="8"/>
  <c r="AF68" i="8" s="1"/>
  <c r="W68" i="8"/>
  <c r="X68" i="8" s="1"/>
  <c r="R69" i="8"/>
  <c r="S69" i="8"/>
  <c r="T69" i="8"/>
  <c r="AD69" i="8" s="1"/>
  <c r="U69" i="8"/>
  <c r="V69" i="8" s="1"/>
  <c r="AF69" i="8" s="1"/>
  <c r="R70" i="8"/>
  <c r="S70" i="8"/>
  <c r="T70" i="8"/>
  <c r="U70" i="8"/>
  <c r="AD70" i="8" s="1"/>
  <c r="W70" i="8"/>
  <c r="X70" i="8" s="1"/>
  <c r="Y70" i="8"/>
  <c r="Z70" i="8"/>
  <c r="AA70" i="8"/>
  <c r="AC70" i="8"/>
  <c r="AE70" i="8"/>
  <c r="R71" i="8"/>
  <c r="S71" i="8"/>
  <c r="T71" i="8"/>
  <c r="AC71" i="8" s="1"/>
  <c r="U71" i="8"/>
  <c r="V71" i="8"/>
  <c r="AF71" i="8" s="1"/>
  <c r="W71" i="8"/>
  <c r="X71" i="8"/>
  <c r="Y71" i="8"/>
  <c r="AA71" i="8" s="1"/>
  <c r="AB71" i="8" s="1"/>
  <c r="Z71" i="8"/>
  <c r="R72" i="8"/>
  <c r="S72" i="8"/>
  <c r="T72" i="8"/>
  <c r="Y72" i="8" s="1"/>
  <c r="U72" i="8"/>
  <c r="V72" i="8"/>
  <c r="AF72" i="8" s="1"/>
  <c r="W72" i="8"/>
  <c r="X72" i="8" s="1"/>
  <c r="R73" i="8"/>
  <c r="S73" i="8"/>
  <c r="T73" i="8"/>
  <c r="W73" i="8" s="1"/>
  <c r="X73" i="8" s="1"/>
  <c r="U73" i="8"/>
  <c r="V73" i="8"/>
  <c r="AF73" i="8"/>
  <c r="R74" i="8"/>
  <c r="S74" i="8"/>
  <c r="T74" i="8"/>
  <c r="AD74" i="8" s="1"/>
  <c r="U74" i="8"/>
  <c r="V74" i="8" s="1"/>
  <c r="W74" i="8"/>
  <c r="X74" i="8"/>
  <c r="Y74" i="8"/>
  <c r="Z74" i="8"/>
  <c r="AA74" i="8"/>
  <c r="AC74" i="8"/>
  <c r="AE74" i="8"/>
  <c r="R75" i="8"/>
  <c r="S75" i="8"/>
  <c r="T75" i="8"/>
  <c r="AC75" i="8" s="1"/>
  <c r="U75" i="8"/>
  <c r="AD75" i="8" s="1"/>
  <c r="V75" i="8"/>
  <c r="AF75" i="8" s="1"/>
  <c r="W75" i="8"/>
  <c r="X75" i="8"/>
  <c r="Y75" i="8"/>
  <c r="AA75" i="8" s="1"/>
  <c r="AB75" i="8" s="1"/>
  <c r="Z75" i="8"/>
  <c r="R76" i="8"/>
  <c r="S76" i="8"/>
  <c r="T76" i="8"/>
  <c r="Y76" i="8" s="1"/>
  <c r="U76" i="8"/>
  <c r="V76" i="8"/>
  <c r="AF76" i="8" s="1"/>
  <c r="W76" i="8"/>
  <c r="X76" i="8" s="1"/>
  <c r="R77" i="8"/>
  <c r="S77" i="8"/>
  <c r="T77" i="8"/>
  <c r="AD77" i="8" s="1"/>
  <c r="U77" i="8"/>
  <c r="V77" i="8"/>
  <c r="AF77" i="8"/>
  <c r="R78" i="8"/>
  <c r="S78" i="8"/>
  <c r="T78" i="8"/>
  <c r="AD78" i="8" s="1"/>
  <c r="U78" i="8"/>
  <c r="V78" i="8" s="1"/>
  <c r="W78" i="8"/>
  <c r="X78" i="8"/>
  <c r="Y78" i="8"/>
  <c r="Z78" i="8"/>
  <c r="AA78" i="8"/>
  <c r="AC78" i="8"/>
  <c r="AE78" i="8"/>
  <c r="R79" i="8"/>
  <c r="S79" i="8"/>
  <c r="T79" i="8"/>
  <c r="AC79" i="8" s="1"/>
  <c r="U79" i="8"/>
  <c r="AD79" i="8" s="1"/>
  <c r="V79" i="8"/>
  <c r="AF79" i="8" s="1"/>
  <c r="W79" i="8"/>
  <c r="X79" i="8"/>
  <c r="Y79" i="8"/>
  <c r="AA79" i="8" s="1"/>
  <c r="AB79" i="8" s="1"/>
  <c r="Z79" i="8"/>
  <c r="R80" i="8"/>
  <c r="S80" i="8"/>
  <c r="T80" i="8"/>
  <c r="Y80" i="8" s="1"/>
  <c r="U80" i="8"/>
  <c r="V80" i="8"/>
  <c r="AF80" i="8" s="1"/>
  <c r="W80" i="8"/>
  <c r="X80" i="8" s="1"/>
  <c r="R81" i="8"/>
  <c r="S81" i="8"/>
  <c r="T81" i="8"/>
  <c r="AC81" i="8" s="1"/>
  <c r="U81" i="8"/>
  <c r="V81" i="8"/>
  <c r="AF81" i="8"/>
  <c r="R82" i="8"/>
  <c r="S82" i="8"/>
  <c r="T82" i="8"/>
  <c r="AD82" i="8" s="1"/>
  <c r="U82" i="8"/>
  <c r="V82" i="8" s="1"/>
  <c r="W82" i="8"/>
  <c r="X82" i="8"/>
  <c r="Y82" i="8"/>
  <c r="Z82" i="8"/>
  <c r="AA82" i="8"/>
  <c r="AC82" i="8"/>
  <c r="AE82" i="8"/>
  <c r="R83" i="8"/>
  <c r="S83" i="8"/>
  <c r="T83" i="8"/>
  <c r="AC83" i="8" s="1"/>
  <c r="U83" i="8"/>
  <c r="AD83" i="8" s="1"/>
  <c r="V83" i="8"/>
  <c r="AF83" i="8" s="1"/>
  <c r="W83" i="8"/>
  <c r="X83" i="8"/>
  <c r="Y83" i="8"/>
  <c r="AA83" i="8" s="1"/>
  <c r="AB83" i="8" s="1"/>
  <c r="Z83" i="8"/>
  <c r="AE83" i="8"/>
  <c r="R84" i="8"/>
  <c r="S84" i="8"/>
  <c r="T84" i="8"/>
  <c r="AE84" i="8" s="1"/>
  <c r="U84" i="8"/>
  <c r="V84" i="8"/>
  <c r="AF84" i="8" s="1"/>
  <c r="W84" i="8"/>
  <c r="X84" i="8" s="1"/>
  <c r="R85" i="8"/>
  <c r="S85" i="8"/>
  <c r="T85" i="8"/>
  <c r="AE85" i="8" s="1"/>
  <c r="U85" i="8"/>
  <c r="V85" i="8"/>
  <c r="AF85" i="8"/>
  <c r="R86" i="8"/>
  <c r="S86" i="8"/>
  <c r="T86" i="8"/>
  <c r="AD86" i="8" s="1"/>
  <c r="U86" i="8"/>
  <c r="V86" i="8" s="1"/>
  <c r="Y86" i="8"/>
  <c r="Z86" i="8"/>
  <c r="AA86" i="8"/>
  <c r="AC86" i="8"/>
  <c r="AE86" i="8"/>
  <c r="R87" i="8"/>
  <c r="S87" i="8"/>
  <c r="T87" i="8"/>
  <c r="AC87" i="8" s="1"/>
  <c r="U87" i="8"/>
  <c r="AD87" i="8" s="1"/>
  <c r="V87" i="8"/>
  <c r="AF87" i="8" s="1"/>
  <c r="W87" i="8"/>
  <c r="X87" i="8"/>
  <c r="Y87" i="8"/>
  <c r="AA87" i="8" s="1"/>
  <c r="AB87" i="8" s="1"/>
  <c r="Z87" i="8"/>
  <c r="AE87" i="8"/>
  <c r="R88" i="8"/>
  <c r="S88" i="8"/>
  <c r="T88" i="8"/>
  <c r="AE88" i="8" s="1"/>
  <c r="U88" i="8"/>
  <c r="V88" i="8"/>
  <c r="AF88" i="8" s="1"/>
  <c r="W88" i="8"/>
  <c r="X88" i="8" s="1"/>
  <c r="R89" i="8"/>
  <c r="S89" i="8"/>
  <c r="T89" i="8"/>
  <c r="W89" i="8" s="1"/>
  <c r="X89" i="8" s="1"/>
  <c r="U89" i="8"/>
  <c r="V89" i="8"/>
  <c r="AF89" i="8"/>
  <c r="R90" i="8"/>
  <c r="S90" i="8"/>
  <c r="T90" i="8"/>
  <c r="AD90" i="8" s="1"/>
  <c r="U90" i="8"/>
  <c r="V90" i="8" s="1"/>
  <c r="Y90" i="8"/>
  <c r="Z90" i="8"/>
  <c r="AA90" i="8"/>
  <c r="AC90" i="8"/>
  <c r="AE90" i="8"/>
  <c r="R91" i="8"/>
  <c r="S91" i="8"/>
  <c r="T91" i="8"/>
  <c r="U91" i="8"/>
  <c r="AC91" i="8" s="1"/>
  <c r="V91" i="8"/>
  <c r="AF91" i="8" s="1"/>
  <c r="W91" i="8"/>
  <c r="X91" i="8"/>
  <c r="Y91" i="8"/>
  <c r="AA91" i="8" s="1"/>
  <c r="AB91" i="8" s="1"/>
  <c r="Z91" i="8"/>
  <c r="AE91" i="8"/>
  <c r="R92" i="8"/>
  <c r="S92" i="8"/>
  <c r="T92" i="8"/>
  <c r="Y92" i="8" s="1"/>
  <c r="U92" i="8"/>
  <c r="V92" i="8"/>
  <c r="AF92" i="8" s="1"/>
  <c r="W92" i="8"/>
  <c r="X92" i="8" s="1"/>
  <c r="R93" i="8"/>
  <c r="S93" i="8"/>
  <c r="T93" i="8"/>
  <c r="AC93" i="8" s="1"/>
  <c r="U93" i="8"/>
  <c r="V93" i="8"/>
  <c r="AF93" i="8"/>
  <c r="R94" i="8"/>
  <c r="S94" i="8"/>
  <c r="T94" i="8"/>
  <c r="AD94" i="8" s="1"/>
  <c r="U94" i="8"/>
  <c r="V94" i="8" s="1"/>
  <c r="Y94" i="8"/>
  <c r="Z94" i="8"/>
  <c r="AA94" i="8"/>
  <c r="AC94" i="8"/>
  <c r="AE94" i="8"/>
  <c r="R95" i="8"/>
  <c r="S95" i="8"/>
  <c r="T95" i="8"/>
  <c r="U95" i="8"/>
  <c r="AC95" i="8" s="1"/>
  <c r="V95" i="8"/>
  <c r="AF95" i="8" s="1"/>
  <c r="W95" i="8"/>
  <c r="X95" i="8"/>
  <c r="Y95" i="8"/>
  <c r="AA95" i="8" s="1"/>
  <c r="AB95" i="8" s="1"/>
  <c r="Z95" i="8"/>
  <c r="AE95" i="8"/>
  <c r="R96" i="8"/>
  <c r="S96" i="8"/>
  <c r="T96" i="8"/>
  <c r="Y96" i="8" s="1"/>
  <c r="U96" i="8"/>
  <c r="V96" i="8"/>
  <c r="AF96" i="8" s="1"/>
  <c r="W96" i="8"/>
  <c r="X96" i="8" s="1"/>
  <c r="R97" i="8"/>
  <c r="S97" i="8"/>
  <c r="T97" i="8"/>
  <c r="W97" i="8" s="1"/>
  <c r="X97" i="8" s="1"/>
  <c r="U97" i="8"/>
  <c r="V97" i="8"/>
  <c r="AF97" i="8"/>
  <c r="R98" i="8"/>
  <c r="S98" i="8"/>
  <c r="T98" i="8"/>
  <c r="AD98" i="8" s="1"/>
  <c r="U98" i="8"/>
  <c r="V98" i="8" s="1"/>
  <c r="Y98" i="8"/>
  <c r="Z98" i="8"/>
  <c r="AA98" i="8"/>
  <c r="AC98" i="8"/>
  <c r="AE98" i="8"/>
  <c r="R99" i="8"/>
  <c r="S99" i="8"/>
  <c r="T99" i="8"/>
  <c r="U99" i="8"/>
  <c r="V99" i="8"/>
  <c r="AF99" i="8" s="1"/>
  <c r="W99" i="8"/>
  <c r="X99" i="8"/>
  <c r="Y99" i="8"/>
  <c r="AA99" i="8" s="1"/>
  <c r="AB99" i="8" s="1"/>
  <c r="Z99" i="8"/>
  <c r="AC99" i="8"/>
  <c r="AD99" i="8"/>
  <c r="AE99" i="8"/>
  <c r="R100" i="8"/>
  <c r="S100" i="8"/>
  <c r="T100" i="8"/>
  <c r="Y100" i="8" s="1"/>
  <c r="U100" i="8"/>
  <c r="V100" i="8"/>
  <c r="AF100" i="8" s="1"/>
  <c r="W100" i="8"/>
  <c r="X100" i="8" s="1"/>
  <c r="R101" i="8"/>
  <c r="S101" i="8"/>
  <c r="T101" i="8"/>
  <c r="W101" i="8" s="1"/>
  <c r="X101" i="8" s="1"/>
  <c r="U101" i="8"/>
  <c r="V101" i="8"/>
  <c r="AF101" i="8"/>
  <c r="R102" i="8"/>
  <c r="S102" i="8"/>
  <c r="T102" i="8"/>
  <c r="AD102" i="8" s="1"/>
  <c r="U102" i="8"/>
  <c r="V102" i="8" s="1"/>
  <c r="Y102" i="8"/>
  <c r="Z102" i="8"/>
  <c r="AA102" i="8"/>
  <c r="AC102" i="8"/>
  <c r="AE102" i="8"/>
  <c r="R103" i="8"/>
  <c r="S103" i="8"/>
  <c r="T103" i="8"/>
  <c r="U103" i="8"/>
  <c r="V103" i="8"/>
  <c r="AF103" i="8" s="1"/>
  <c r="W103" i="8"/>
  <c r="X103" i="8"/>
  <c r="Y103" i="8"/>
  <c r="AA103" i="8" s="1"/>
  <c r="AB103" i="8" s="1"/>
  <c r="Z103" i="8"/>
  <c r="AC103" i="8"/>
  <c r="AD103" i="8"/>
  <c r="AE103" i="8"/>
  <c r="R104" i="8"/>
  <c r="S104" i="8"/>
  <c r="T104" i="8"/>
  <c r="Y104" i="8" s="1"/>
  <c r="U104" i="8"/>
  <c r="V104" i="8"/>
  <c r="AF104" i="8" s="1"/>
  <c r="W104" i="8"/>
  <c r="X104" i="8" s="1"/>
  <c r="R105" i="8"/>
  <c r="S105" i="8"/>
  <c r="T105" i="8"/>
  <c r="W105" i="8" s="1"/>
  <c r="X105" i="8" s="1"/>
  <c r="U105" i="8"/>
  <c r="V105" i="8"/>
  <c r="AF105" i="8"/>
  <c r="R106" i="8"/>
  <c r="S106" i="8"/>
  <c r="T106" i="8"/>
  <c r="AD106" i="8" s="1"/>
  <c r="U106" i="8"/>
  <c r="V106" i="8" s="1"/>
  <c r="Y106" i="8"/>
  <c r="Z106" i="8"/>
  <c r="AA106" i="8"/>
  <c r="AC106" i="8"/>
  <c r="AE106" i="8"/>
  <c r="R107" i="8"/>
  <c r="S107" i="8"/>
  <c r="T107" i="8"/>
  <c r="U107" i="8"/>
  <c r="V107" i="8"/>
  <c r="AF107" i="8" s="1"/>
  <c r="W107" i="8"/>
  <c r="X107" i="8"/>
  <c r="Y107" i="8"/>
  <c r="AA107" i="8" s="1"/>
  <c r="AB107" i="8" s="1"/>
  <c r="Z107" i="8"/>
  <c r="AC107" i="8"/>
  <c r="AD107" i="8"/>
  <c r="AE107" i="8"/>
  <c r="R108" i="8"/>
  <c r="S108" i="8"/>
  <c r="T108" i="8"/>
  <c r="Y108" i="8" s="1"/>
  <c r="U108" i="8"/>
  <c r="V108" i="8"/>
  <c r="AF108" i="8" s="1"/>
  <c r="W108" i="8"/>
  <c r="X108" i="8" s="1"/>
  <c r="R109" i="8"/>
  <c r="S109" i="8"/>
  <c r="T109" i="8"/>
  <c r="AC109" i="8" s="1"/>
  <c r="U109" i="8"/>
  <c r="V109" i="8"/>
  <c r="AF109" i="8"/>
  <c r="R110" i="8"/>
  <c r="S110" i="8"/>
  <c r="T110" i="8"/>
  <c r="AD110" i="8" s="1"/>
  <c r="U110" i="8"/>
  <c r="V110" i="8" s="1"/>
  <c r="Y110" i="8"/>
  <c r="Z110" i="8"/>
  <c r="AA110" i="8"/>
  <c r="AC110" i="8"/>
  <c r="AE110" i="8"/>
  <c r="R111" i="8"/>
  <c r="S111" i="8"/>
  <c r="T111" i="8"/>
  <c r="U111" i="8"/>
  <c r="V111" i="8"/>
  <c r="AF111" i="8" s="1"/>
  <c r="W111" i="8"/>
  <c r="X111" i="8"/>
  <c r="Y111" i="8"/>
  <c r="AA111" i="8" s="1"/>
  <c r="AB111" i="8" s="1"/>
  <c r="Z111" i="8"/>
  <c r="AC111" i="8"/>
  <c r="AD111" i="8"/>
  <c r="AE111" i="8"/>
  <c r="R112" i="8"/>
  <c r="S112" i="8"/>
  <c r="T112" i="8"/>
  <c r="Y112" i="8" s="1"/>
  <c r="U112" i="8"/>
  <c r="V112" i="8"/>
  <c r="AF112" i="8" s="1"/>
  <c r="W112" i="8"/>
  <c r="X112" i="8" s="1"/>
  <c r="R113" i="8"/>
  <c r="S113" i="8"/>
  <c r="T113" i="8"/>
  <c r="AD113" i="8" s="1"/>
  <c r="U113" i="8"/>
  <c r="V113" i="8"/>
  <c r="AF113" i="8"/>
  <c r="R114" i="8"/>
  <c r="S114" i="8"/>
  <c r="T114" i="8"/>
  <c r="AD114" i="8" s="1"/>
  <c r="U114" i="8"/>
  <c r="V114" i="8" s="1"/>
  <c r="Y114" i="8"/>
  <c r="Z114" i="8"/>
  <c r="AA114" i="8"/>
  <c r="AC114" i="8"/>
  <c r="AE114" i="8"/>
  <c r="R115" i="8"/>
  <c r="S115" i="8"/>
  <c r="T115" i="8"/>
  <c r="U115" i="8"/>
  <c r="V115" i="8"/>
  <c r="AF115" i="8" s="1"/>
  <c r="W115" i="8"/>
  <c r="X115" i="8"/>
  <c r="Y115" i="8"/>
  <c r="AA115" i="8" s="1"/>
  <c r="AB115" i="8" s="1"/>
  <c r="Z115" i="8"/>
  <c r="AC115" i="8"/>
  <c r="AD115" i="8"/>
  <c r="AE115" i="8"/>
  <c r="R54" i="8"/>
  <c r="S54" i="8"/>
  <c r="T54" i="8"/>
  <c r="U54" i="8"/>
  <c r="V54" i="8"/>
  <c r="AF54" i="8" s="1"/>
  <c r="W54" i="8"/>
  <c r="X54" i="8" s="1"/>
  <c r="Y54" i="8"/>
  <c r="AA54" i="8" s="1"/>
  <c r="AB54" i="8" s="1"/>
  <c r="Z54" i="8"/>
  <c r="AC54" i="8"/>
  <c r="AD54" i="8"/>
  <c r="AE54" i="8"/>
  <c r="R55" i="8"/>
  <c r="S55" i="8"/>
  <c r="T55" i="8"/>
  <c r="AC55" i="8" s="1"/>
  <c r="U55" i="8"/>
  <c r="V55" i="8"/>
  <c r="Z55" i="8"/>
  <c r="AF55" i="8"/>
  <c r="R56" i="8"/>
  <c r="S56" i="8"/>
  <c r="T56" i="8"/>
  <c r="Y56" i="8" s="1"/>
  <c r="U56" i="8"/>
  <c r="V56" i="8"/>
  <c r="W56" i="8"/>
  <c r="X56" i="8" s="1"/>
  <c r="AC56" i="8"/>
  <c r="AE56" i="8"/>
  <c r="AF56" i="8"/>
  <c r="R57" i="8"/>
  <c r="S57" i="8"/>
  <c r="T57" i="8"/>
  <c r="W57" i="8" s="1"/>
  <c r="X57" i="8" s="1"/>
  <c r="U57" i="8"/>
  <c r="V57" i="8" s="1"/>
  <c r="AF57" i="8" s="1"/>
  <c r="R58" i="8"/>
  <c r="S58" i="8"/>
  <c r="T58" i="8"/>
  <c r="AE58" i="8" s="1"/>
  <c r="U58" i="8"/>
  <c r="V58" i="8"/>
  <c r="AF58" i="8" s="1"/>
  <c r="W58" i="8"/>
  <c r="X58" i="8" s="1"/>
  <c r="Y58" i="8"/>
  <c r="AA58" i="8" s="1"/>
  <c r="AB58" i="8" s="1"/>
  <c r="Z58" i="8"/>
  <c r="AC58" i="8"/>
  <c r="AD58" i="8"/>
  <c r="R59" i="8"/>
  <c r="S59" i="8"/>
  <c r="T59" i="8"/>
  <c r="AC59" i="8" s="1"/>
  <c r="U59" i="8"/>
  <c r="V59" i="8"/>
  <c r="Z59" i="8"/>
  <c r="AF59" i="8"/>
  <c r="R60" i="8"/>
  <c r="S60" i="8"/>
  <c r="T60" i="8"/>
  <c r="Y60" i="8" s="1"/>
  <c r="U60" i="8"/>
  <c r="V60" i="8" s="1"/>
  <c r="AF60" i="8" s="1"/>
  <c r="W60" i="8"/>
  <c r="X60" i="8" s="1"/>
  <c r="AC60" i="8"/>
  <c r="R61" i="8"/>
  <c r="S61" i="8"/>
  <c r="T61" i="8"/>
  <c r="W61" i="8" s="1"/>
  <c r="X61" i="8" s="1"/>
  <c r="U61" i="8"/>
  <c r="V61" i="8" s="1"/>
  <c r="AF61" i="8" s="1"/>
  <c r="O65" i="8"/>
  <c r="P65" i="8"/>
  <c r="O66" i="8"/>
  <c r="P66" i="8"/>
  <c r="O67" i="8"/>
  <c r="P67" i="8"/>
  <c r="O68" i="8"/>
  <c r="P68" i="8"/>
  <c r="O69" i="8"/>
  <c r="P69" i="8"/>
  <c r="O70" i="8"/>
  <c r="P70" i="8"/>
  <c r="O71" i="8"/>
  <c r="P71" i="8"/>
  <c r="O72" i="8"/>
  <c r="P72" i="8"/>
  <c r="O73" i="8"/>
  <c r="P73" i="8"/>
  <c r="O74" i="8"/>
  <c r="P74" i="8"/>
  <c r="O75" i="8"/>
  <c r="P75" i="8"/>
  <c r="O76" i="8"/>
  <c r="P76" i="8"/>
  <c r="O77" i="8"/>
  <c r="P77" i="8"/>
  <c r="O78" i="8"/>
  <c r="P78" i="8"/>
  <c r="O79" i="8"/>
  <c r="P79" i="8"/>
  <c r="O80" i="8"/>
  <c r="P80" i="8"/>
  <c r="O81" i="8"/>
  <c r="P81" i="8"/>
  <c r="O82" i="8"/>
  <c r="P82" i="8"/>
  <c r="O83" i="8"/>
  <c r="P83" i="8"/>
  <c r="O84" i="8"/>
  <c r="P84" i="8"/>
  <c r="O85" i="8"/>
  <c r="P85" i="8"/>
  <c r="O86" i="8"/>
  <c r="P86" i="8"/>
  <c r="O87" i="8"/>
  <c r="P87" i="8"/>
  <c r="O88" i="8"/>
  <c r="P88" i="8"/>
  <c r="O89" i="8"/>
  <c r="P89" i="8"/>
  <c r="O90" i="8"/>
  <c r="P90" i="8"/>
  <c r="O91" i="8"/>
  <c r="P91" i="8"/>
  <c r="O92" i="8"/>
  <c r="P92" i="8"/>
  <c r="O93" i="8"/>
  <c r="P93" i="8"/>
  <c r="O94" i="8"/>
  <c r="P94" i="8"/>
  <c r="O95" i="8"/>
  <c r="P95" i="8"/>
  <c r="O96" i="8"/>
  <c r="P96" i="8"/>
  <c r="O97" i="8"/>
  <c r="P97" i="8"/>
  <c r="O98" i="8"/>
  <c r="P98" i="8"/>
  <c r="O99" i="8"/>
  <c r="P99" i="8"/>
  <c r="O100" i="8"/>
  <c r="P100" i="8"/>
  <c r="O101" i="8"/>
  <c r="P101" i="8"/>
  <c r="O102" i="8"/>
  <c r="P102" i="8"/>
  <c r="O103" i="8"/>
  <c r="P103" i="8"/>
  <c r="O104" i="8"/>
  <c r="P104" i="8"/>
  <c r="O105" i="8"/>
  <c r="P105" i="8"/>
  <c r="O106" i="8"/>
  <c r="P106" i="8"/>
  <c r="O107" i="8"/>
  <c r="P107" i="8"/>
  <c r="O108" i="8"/>
  <c r="P108" i="8"/>
  <c r="O109" i="8"/>
  <c r="P109" i="8"/>
  <c r="O110" i="8"/>
  <c r="P110" i="8"/>
  <c r="O111" i="8"/>
  <c r="P111" i="8"/>
  <c r="O112" i="8"/>
  <c r="P112" i="8"/>
  <c r="O113" i="8"/>
  <c r="P113" i="8"/>
  <c r="O114" i="8"/>
  <c r="P114" i="8"/>
  <c r="O115" i="8"/>
  <c r="P115" i="8"/>
  <c r="AB85" i="1" l="1"/>
  <c r="AB111" i="1"/>
  <c r="AB95" i="1"/>
  <c r="AB103" i="1"/>
  <c r="AB89" i="1"/>
  <c r="AB105" i="1"/>
  <c r="AB97" i="1"/>
  <c r="AB131" i="9"/>
  <c r="AB154" i="9"/>
  <c r="AB145" i="9"/>
  <c r="AB162" i="9"/>
  <c r="AB129" i="9"/>
  <c r="AB120" i="9"/>
  <c r="AB156" i="9"/>
  <c r="AB144" i="9"/>
  <c r="AB205" i="5"/>
  <c r="AB282" i="5"/>
  <c r="AB239" i="5"/>
  <c r="AB275" i="5"/>
  <c r="AB236" i="5"/>
  <c r="AB277" i="5"/>
  <c r="AB254" i="5"/>
  <c r="AB242" i="5"/>
  <c r="AB241" i="5"/>
  <c r="AB228" i="5"/>
  <c r="AB213" i="5"/>
  <c r="AB234" i="5"/>
  <c r="Y54" i="1"/>
  <c r="Y77" i="1"/>
  <c r="Y71" i="1"/>
  <c r="Y66" i="1"/>
  <c r="AA66" i="1" s="1"/>
  <c r="AB66" i="1" s="1"/>
  <c r="AA65" i="1"/>
  <c r="AB65" i="1" s="1"/>
  <c r="AA76" i="1"/>
  <c r="AB76" i="1" s="1"/>
  <c r="Y70" i="1"/>
  <c r="Y59" i="1"/>
  <c r="V59" i="1" s="1"/>
  <c r="AF59" i="1" s="1"/>
  <c r="Y48" i="1"/>
  <c r="AE48" i="1"/>
  <c r="Y78" i="1"/>
  <c r="AA78" i="1" s="1"/>
  <c r="AB78" i="1" s="1"/>
  <c r="Y72" i="1"/>
  <c r="Y63" i="1"/>
  <c r="V63" i="1" s="1"/>
  <c r="AF63" i="1" s="1"/>
  <c r="Y50" i="1"/>
  <c r="Y65" i="1"/>
  <c r="V65" i="1" s="1"/>
  <c r="Y74" i="1"/>
  <c r="V74" i="1" s="1"/>
  <c r="W72" i="1"/>
  <c r="X72" i="1" s="1"/>
  <c r="Y56" i="1"/>
  <c r="V56" i="1" s="1"/>
  <c r="Y79" i="1"/>
  <c r="AA79" i="1" s="1"/>
  <c r="AB79" i="1" s="1"/>
  <c r="Y67" i="1"/>
  <c r="V67" i="1" s="1"/>
  <c r="AF67" i="1" s="1"/>
  <c r="Y52" i="1"/>
  <c r="Y51" i="1"/>
  <c r="AA75" i="1"/>
  <c r="AB75" i="1" s="1"/>
  <c r="Y64" i="1"/>
  <c r="Y60" i="1"/>
  <c r="V60" i="1" s="1"/>
  <c r="AF60" i="1" s="1"/>
  <c r="AA57" i="1"/>
  <c r="AB57" i="1" s="1"/>
  <c r="AA53" i="1"/>
  <c r="AB53" i="1" s="1"/>
  <c r="AA80" i="1"/>
  <c r="AB80" i="1" s="1"/>
  <c r="AA68" i="1"/>
  <c r="AB68" i="1" s="1"/>
  <c r="AD66" i="1"/>
  <c r="AF62" i="1"/>
  <c r="AE81" i="1"/>
  <c r="AE79" i="1"/>
  <c r="AD78" i="1"/>
  <c r="AE69" i="1"/>
  <c r="AC62" i="1"/>
  <c r="AC67" i="1"/>
  <c r="AC64" i="1"/>
  <c r="AC81" i="1"/>
  <c r="AD79" i="1"/>
  <c r="AF74" i="1"/>
  <c r="AC59" i="1"/>
  <c r="AC79" i="1"/>
  <c r="AD74" i="1"/>
  <c r="AE66" i="1"/>
  <c r="AE64" i="1"/>
  <c r="AD60" i="1"/>
  <c r="AC58" i="1"/>
  <c r="AC56" i="1"/>
  <c r="AF53" i="1"/>
  <c r="AD77" i="1"/>
  <c r="AF56" i="1"/>
  <c r="AA81" i="1"/>
  <c r="AB81" i="1" s="1"/>
  <c r="AE78" i="1"/>
  <c r="AA69" i="1"/>
  <c r="AB69" i="1" s="1"/>
  <c r="AA67" i="1"/>
  <c r="AB67" i="1" s="1"/>
  <c r="AC66" i="1"/>
  <c r="AD64" i="1"/>
  <c r="AF77" i="1"/>
  <c r="AD63" i="1"/>
  <c r="AC78" i="1"/>
  <c r="AD76" i="1"/>
  <c r="AE63" i="1"/>
  <c r="AD54" i="1"/>
  <c r="AC52" i="1"/>
  <c r="AD50" i="1"/>
  <c r="AC49" i="1"/>
  <c r="AA77" i="1"/>
  <c r="AB77" i="1" s="1"/>
  <c r="AC76" i="1"/>
  <c r="AC71" i="1"/>
  <c r="AA64" i="1"/>
  <c r="AB64" i="1" s="1"/>
  <c r="AC63" i="1"/>
  <c r="AE60" i="1"/>
  <c r="AE58" i="1"/>
  <c r="AD51" i="1"/>
  <c r="AC61" i="1"/>
  <c r="AE75" i="1"/>
  <c r="AE73" i="1"/>
  <c r="AD72" i="1"/>
  <c r="AA62" i="1"/>
  <c r="AB62" i="1" s="1"/>
  <c r="AA61" i="1"/>
  <c r="AB61" i="1" s="1"/>
  <c r="AC60" i="1"/>
  <c r="AE57" i="1"/>
  <c r="AE55" i="1"/>
  <c r="AF65" i="1"/>
  <c r="AD65" i="1"/>
  <c r="AF80" i="1"/>
  <c r="AC75" i="1"/>
  <c r="AD73" i="1"/>
  <c r="AF68" i="1"/>
  <c r="AA63" i="1"/>
  <c r="AB63" i="1" s="1"/>
  <c r="AA58" i="1"/>
  <c r="AB58" i="1" s="1"/>
  <c r="AC57" i="1"/>
  <c r="AE54" i="1"/>
  <c r="AE52" i="1"/>
  <c r="AE67" i="1"/>
  <c r="AC69" i="1"/>
  <c r="AD67" i="1"/>
  <c r="AD80" i="1"/>
  <c r="AA74" i="1"/>
  <c r="AB74" i="1" s="1"/>
  <c r="AD68" i="1"/>
  <c r="AA60" i="1"/>
  <c r="AB60" i="1" s="1"/>
  <c r="AA55" i="1"/>
  <c r="AB55" i="1" s="1"/>
  <c r="AC54" i="1"/>
  <c r="AE51" i="1"/>
  <c r="AC77" i="1"/>
  <c r="AE77" i="1"/>
  <c r="AE71" i="1"/>
  <c r="AD71" i="1"/>
  <c r="AC74" i="1"/>
  <c r="AC65" i="1"/>
  <c r="AE49" i="1"/>
  <c r="AE65" i="1"/>
  <c r="AE62" i="1"/>
  <c r="AE59" i="1"/>
  <c r="AE56" i="1"/>
  <c r="AE53" i="1"/>
  <c r="AD62" i="1"/>
  <c r="AD59" i="1"/>
  <c r="AD56" i="1"/>
  <c r="AC80" i="1"/>
  <c r="AD61" i="1"/>
  <c r="AD58" i="1"/>
  <c r="AD55" i="1"/>
  <c r="AD52" i="1"/>
  <c r="AD49" i="1"/>
  <c r="AE74" i="1"/>
  <c r="AC68" i="1"/>
  <c r="AD53" i="1"/>
  <c r="AE80" i="1"/>
  <c r="AE68" i="1"/>
  <c r="AC50" i="1"/>
  <c r="AE50" i="1"/>
  <c r="AA88" i="9"/>
  <c r="AB88" i="9" s="1"/>
  <c r="AA93" i="9"/>
  <c r="AB93" i="9" s="1"/>
  <c r="AA67" i="9"/>
  <c r="AA82" i="9"/>
  <c r="AB82" i="9" s="1"/>
  <c r="W103" i="9"/>
  <c r="X103" i="9" s="1"/>
  <c r="Z102" i="9"/>
  <c r="W98" i="9"/>
  <c r="X98" i="9" s="1"/>
  <c r="Z93" i="9"/>
  <c r="W89" i="9"/>
  <c r="X89" i="9" s="1"/>
  <c r="Z88" i="9"/>
  <c r="W83" i="9"/>
  <c r="X83" i="9" s="1"/>
  <c r="Z82" i="9"/>
  <c r="W76" i="9"/>
  <c r="X76" i="9" s="1"/>
  <c r="Z75" i="9"/>
  <c r="W69" i="9"/>
  <c r="X69" i="9" s="1"/>
  <c r="AD66" i="9"/>
  <c r="Y102" i="9"/>
  <c r="AA102" i="9" s="1"/>
  <c r="AB102" i="9" s="1"/>
  <c r="Z97" i="9"/>
  <c r="AA97" i="9" s="1"/>
  <c r="AB97" i="9" s="1"/>
  <c r="AC90" i="9"/>
  <c r="AD86" i="9"/>
  <c r="AC84" i="9"/>
  <c r="AD80" i="9"/>
  <c r="Y75" i="9"/>
  <c r="AA75" i="9" s="1"/>
  <c r="AB75" i="9" s="1"/>
  <c r="Z74" i="9"/>
  <c r="AA74" i="9" s="1"/>
  <c r="AB74" i="9" s="1"/>
  <c r="Z67" i="9"/>
  <c r="W88" i="9"/>
  <c r="X88" i="9" s="1"/>
  <c r="W82" i="9"/>
  <c r="X82" i="9" s="1"/>
  <c r="W75" i="9"/>
  <c r="X75" i="9" s="1"/>
  <c r="Z66" i="9"/>
  <c r="AA66" i="9" s="1"/>
  <c r="AB66" i="9" s="1"/>
  <c r="AC109" i="9"/>
  <c r="AC108" i="9"/>
  <c r="AF68" i="9"/>
  <c r="AD104" i="9"/>
  <c r="AD99" i="9"/>
  <c r="V97" i="9"/>
  <c r="AF97" i="9" s="1"/>
  <c r="AE90" i="9"/>
  <c r="Z86" i="9"/>
  <c r="AA86" i="9" s="1"/>
  <c r="AB86" i="9" s="1"/>
  <c r="AE84" i="9"/>
  <c r="Z80" i="9"/>
  <c r="AA80" i="9" s="1"/>
  <c r="AB80" i="9" s="1"/>
  <c r="AE78" i="9"/>
  <c r="AE70" i="9"/>
  <c r="AC68" i="9"/>
  <c r="V67" i="9"/>
  <c r="AF67" i="9" s="1"/>
  <c r="AE113" i="9"/>
  <c r="AF74" i="9"/>
  <c r="AE69" i="9"/>
  <c r="AE111" i="9"/>
  <c r="Y105" i="9"/>
  <c r="AA105" i="9" s="1"/>
  <c r="AB105" i="9" s="1"/>
  <c r="AE103" i="9"/>
  <c r="Y100" i="9"/>
  <c r="AA100" i="9" s="1"/>
  <c r="AB100" i="9" s="1"/>
  <c r="AE98" i="9"/>
  <c r="Z95" i="9"/>
  <c r="AD94" i="9"/>
  <c r="AF92" i="9"/>
  <c r="AE89" i="9"/>
  <c r="W86" i="9"/>
  <c r="X86" i="9" s="1"/>
  <c r="AE83" i="9"/>
  <c r="W80" i="9"/>
  <c r="X80" i="9" s="1"/>
  <c r="AC74" i="9"/>
  <c r="Z71" i="9"/>
  <c r="AA71" i="9" s="1"/>
  <c r="AB71" i="9" s="1"/>
  <c r="AD69" i="9"/>
  <c r="AC67" i="9"/>
  <c r="Z115" i="9"/>
  <c r="Z104" i="9"/>
  <c r="AC103" i="9"/>
  <c r="AD98" i="9"/>
  <c r="Y95" i="9"/>
  <c r="AE93" i="9"/>
  <c r="AC92" i="9"/>
  <c r="AC89" i="9"/>
  <c r="AD87" i="9"/>
  <c r="AC83" i="9"/>
  <c r="AD81" i="9"/>
  <c r="Z78" i="9"/>
  <c r="AE76" i="9"/>
  <c r="Y115" i="9"/>
  <c r="Z113" i="9"/>
  <c r="Z112" i="9"/>
  <c r="AE109" i="9"/>
  <c r="AE94" i="9"/>
  <c r="Y104" i="9"/>
  <c r="AA104" i="9" s="1"/>
  <c r="AB104" i="9" s="1"/>
  <c r="AE102" i="9"/>
  <c r="AD101" i="9"/>
  <c r="Z99" i="9"/>
  <c r="AE97" i="9"/>
  <c r="AC96" i="9"/>
  <c r="AD93" i="9"/>
  <c r="Z90" i="9"/>
  <c r="AA90" i="9" s="1"/>
  <c r="AB90" i="9" s="1"/>
  <c r="AE88" i="9"/>
  <c r="Z84" i="9"/>
  <c r="AA84" i="9" s="1"/>
  <c r="AB84" i="9" s="1"/>
  <c r="AE82" i="9"/>
  <c r="Y78" i="9"/>
  <c r="AA78" i="9" s="1"/>
  <c r="AB78" i="9" s="1"/>
  <c r="AE75" i="9"/>
  <c r="AC73" i="9"/>
  <c r="AE68" i="9"/>
  <c r="AC66" i="9"/>
  <c r="W115" i="9"/>
  <c r="X115" i="9" s="1"/>
  <c r="W114" i="9"/>
  <c r="X114" i="9" s="1"/>
  <c r="Y113" i="9"/>
  <c r="AA113" i="9" s="1"/>
  <c r="AB113" i="9" s="1"/>
  <c r="Y112" i="9"/>
  <c r="Z111" i="9"/>
  <c r="Z110" i="9"/>
  <c r="AE107" i="9"/>
  <c r="W104" i="9"/>
  <c r="X104" i="9" s="1"/>
  <c r="AD102" i="9"/>
  <c r="Y99" i="9"/>
  <c r="Z94" i="9"/>
  <c r="AD88" i="9"/>
  <c r="AD82" i="9"/>
  <c r="W78" i="9"/>
  <c r="X78" i="9" s="1"/>
  <c r="AD75" i="9"/>
  <c r="W70" i="9"/>
  <c r="X70" i="9" s="1"/>
  <c r="Z69" i="9"/>
  <c r="AA69" i="9" s="1"/>
  <c r="AB69" i="9" s="1"/>
  <c r="AE67" i="9"/>
  <c r="W113" i="9"/>
  <c r="X113" i="9" s="1"/>
  <c r="W112" i="9"/>
  <c r="X112" i="9" s="1"/>
  <c r="Y111" i="9"/>
  <c r="AA111" i="9" s="1"/>
  <c r="AB111" i="9" s="1"/>
  <c r="Y110" i="9"/>
  <c r="AD105" i="9"/>
  <c r="Z103" i="9"/>
  <c r="AC100" i="9"/>
  <c r="Z98" i="9"/>
  <c r="AA98" i="9" s="1"/>
  <c r="AB98" i="9" s="1"/>
  <c r="Y94" i="9"/>
  <c r="AA94" i="9" s="1"/>
  <c r="AB94" i="9" s="1"/>
  <c r="W90" i="9"/>
  <c r="X90" i="9" s="1"/>
  <c r="Z89" i="9"/>
  <c r="AA89" i="9" s="1"/>
  <c r="AB89" i="9" s="1"/>
  <c r="W84" i="9"/>
  <c r="X84" i="9" s="1"/>
  <c r="Z83" i="9"/>
  <c r="AA83" i="9" s="1"/>
  <c r="AB83" i="9" s="1"/>
  <c r="Y77" i="9"/>
  <c r="AA77" i="9" s="1"/>
  <c r="AB77" i="9" s="1"/>
  <c r="Z76" i="9"/>
  <c r="AE74" i="9"/>
  <c r="W111" i="9"/>
  <c r="X111" i="9" s="1"/>
  <c r="Z109" i="9"/>
  <c r="Z108" i="9"/>
  <c r="Y103" i="9"/>
  <c r="W94" i="9"/>
  <c r="X94" i="9" s="1"/>
  <c r="AD92" i="9"/>
  <c r="AC87" i="9"/>
  <c r="AD85" i="9"/>
  <c r="AC81" i="9"/>
  <c r="AD79" i="9"/>
  <c r="W77" i="9"/>
  <c r="X77" i="9" s="1"/>
  <c r="Y76" i="9"/>
  <c r="AC71" i="9"/>
  <c r="Z68" i="9"/>
  <c r="AA68" i="9" s="1"/>
  <c r="AB68" i="9" s="1"/>
  <c r="W110" i="9"/>
  <c r="X110" i="9" s="1"/>
  <c r="Y109" i="9"/>
  <c r="Y108" i="9"/>
  <c r="AA108" i="9" s="1"/>
  <c r="AB108" i="9" s="1"/>
  <c r="Z107" i="9"/>
  <c r="AA107" i="9" s="1"/>
  <c r="AB107" i="9" s="1"/>
  <c r="AF109" i="9"/>
  <c r="AF66" i="9"/>
  <c r="AF78" i="9"/>
  <c r="AF102" i="9"/>
  <c r="AF76" i="9"/>
  <c r="AF114" i="9"/>
  <c r="AF112" i="9"/>
  <c r="AF110" i="9"/>
  <c r="AF88" i="9"/>
  <c r="AF84" i="9"/>
  <c r="AF80" i="9"/>
  <c r="AF111" i="9"/>
  <c r="AF70" i="9"/>
  <c r="AF98" i="9"/>
  <c r="AF94" i="9"/>
  <c r="AF108" i="9"/>
  <c r="AF90" i="9"/>
  <c r="AF86" i="9"/>
  <c r="AF82" i="9"/>
  <c r="AF115" i="9"/>
  <c r="AF107" i="9"/>
  <c r="AF104" i="9"/>
  <c r="AF100" i="9"/>
  <c r="AF106" i="9"/>
  <c r="AF96" i="9"/>
  <c r="AF72" i="9"/>
  <c r="AF113" i="9"/>
  <c r="AD115" i="9"/>
  <c r="AD113" i="9"/>
  <c r="AD111" i="9"/>
  <c r="AD109" i="9"/>
  <c r="AD107" i="9"/>
  <c r="AE114" i="9"/>
  <c r="AE112" i="9"/>
  <c r="AE110" i="9"/>
  <c r="AE108" i="9"/>
  <c r="AE106" i="9"/>
  <c r="AD114" i="9"/>
  <c r="AD112" i="9"/>
  <c r="AD110" i="9"/>
  <c r="AD108" i="9"/>
  <c r="AD106" i="9"/>
  <c r="AD78" i="9"/>
  <c r="AD76" i="9"/>
  <c r="AD74" i="9"/>
  <c r="AD72" i="9"/>
  <c r="AD70" i="9"/>
  <c r="AD68" i="9"/>
  <c r="W40" i="9"/>
  <c r="X40" i="9" s="1"/>
  <c r="AD58" i="9"/>
  <c r="AD31" i="9"/>
  <c r="Y12" i="9"/>
  <c r="Y26" i="9"/>
  <c r="AA26" i="9" s="1"/>
  <c r="AB26" i="9" s="1"/>
  <c r="W18" i="9"/>
  <c r="X18" i="9" s="1"/>
  <c r="AD24" i="9"/>
  <c r="Z26" i="9"/>
  <c r="W44" i="9"/>
  <c r="X44" i="9" s="1"/>
  <c r="W61" i="9"/>
  <c r="X61" i="9" s="1"/>
  <c r="Z18" i="9"/>
  <c r="AE21" i="9"/>
  <c r="AD16" i="9"/>
  <c r="Y25" i="9"/>
  <c r="AA25" i="9" s="1"/>
  <c r="AB25" i="9" s="1"/>
  <c r="W31" i="9"/>
  <c r="X31" i="9" s="1"/>
  <c r="AD13" i="9"/>
  <c r="AD27" i="9"/>
  <c r="W38" i="9"/>
  <c r="X38" i="9" s="1"/>
  <c r="Z44" i="9"/>
  <c r="Y48" i="9"/>
  <c r="AA48" i="9" s="1"/>
  <c r="AB48" i="9" s="1"/>
  <c r="AE54" i="9"/>
  <c r="AE60" i="9"/>
  <c r="W63" i="9"/>
  <c r="X63" i="9" s="1"/>
  <c r="AE20" i="9"/>
  <c r="AC30" i="9"/>
  <c r="Y44" i="9"/>
  <c r="AA44" i="9" s="1"/>
  <c r="AB44" i="9" s="1"/>
  <c r="AE25" i="9"/>
  <c r="Y31" i="9"/>
  <c r="AA31" i="9" s="1"/>
  <c r="AB31" i="9" s="1"/>
  <c r="Z37" i="9"/>
  <c r="Z46" i="9"/>
  <c r="Z48" i="9"/>
  <c r="Z57" i="9"/>
  <c r="AA57" i="9" s="1"/>
  <c r="AB57" i="9" s="1"/>
  <c r="AE15" i="9"/>
  <c r="AE28" i="9"/>
  <c r="W32" i="9"/>
  <c r="X32" i="9" s="1"/>
  <c r="Z38" i="9"/>
  <c r="AC43" i="9"/>
  <c r="AD51" i="9"/>
  <c r="AE56" i="9"/>
  <c r="AD60" i="9"/>
  <c r="AD14" i="9"/>
  <c r="AE23" i="9"/>
  <c r="Z22" i="9"/>
  <c r="W25" i="9"/>
  <c r="X25" i="9" s="1"/>
  <c r="AE34" i="9"/>
  <c r="Y50" i="9"/>
  <c r="AB29" i="9"/>
  <c r="Y11" i="9"/>
  <c r="AE17" i="9"/>
  <c r="Y21" i="9"/>
  <c r="AC29" i="9"/>
  <c r="AE37" i="9"/>
  <c r="AD48" i="9"/>
  <c r="AE59" i="9"/>
  <c r="AD33" i="9"/>
  <c r="Z27" i="9"/>
  <c r="AE39" i="9"/>
  <c r="AE57" i="9"/>
  <c r="AD19" i="9"/>
  <c r="AD28" i="9"/>
  <c r="Y33" i="9"/>
  <c r="AA33" i="9" s="1"/>
  <c r="AB33" i="9" s="1"/>
  <c r="Y37" i="9"/>
  <c r="AA37" i="9" s="1"/>
  <c r="AB37" i="9" s="1"/>
  <c r="AC45" i="9"/>
  <c r="AC48" i="9"/>
  <c r="AD59" i="9"/>
  <c r="AE22" i="9"/>
  <c r="AD39" i="9"/>
  <c r="V43" i="9"/>
  <c r="AF43" i="9" s="1"/>
  <c r="AD46" i="9"/>
  <c r="AC19" i="9"/>
  <c r="AD37" i="9"/>
  <c r="V46" i="9"/>
  <c r="AF46" i="9" s="1"/>
  <c r="W17" i="9"/>
  <c r="X17" i="9" s="1"/>
  <c r="W23" i="9"/>
  <c r="X23" i="9" s="1"/>
  <c r="AC24" i="9"/>
  <c r="AD30" i="9"/>
  <c r="AE31" i="9"/>
  <c r="Z34" i="9"/>
  <c r="AC36" i="9"/>
  <c r="W41" i="9"/>
  <c r="X41" i="9" s="1"/>
  <c r="W46" i="9"/>
  <c r="X46" i="9" s="1"/>
  <c r="AE49" i="9"/>
  <c r="W56" i="9"/>
  <c r="X56" i="9" s="1"/>
  <c r="AE16" i="9"/>
  <c r="Y17" i="9"/>
  <c r="Y23" i="9"/>
  <c r="W26" i="9"/>
  <c r="X26" i="9" s="1"/>
  <c r="V30" i="9"/>
  <c r="AF30" i="9" s="1"/>
  <c r="Z32" i="9"/>
  <c r="AA32" i="9" s="1"/>
  <c r="AB32" i="9" s="1"/>
  <c r="AC34" i="9"/>
  <c r="W36" i="9"/>
  <c r="X36" i="9" s="1"/>
  <c r="AC38" i="9"/>
  <c r="AE40" i="9"/>
  <c r="W49" i="9"/>
  <c r="X49" i="9" s="1"/>
  <c r="Z50" i="9"/>
  <c r="AA50" i="9" s="1"/>
  <c r="Y51" i="9"/>
  <c r="AA51" i="9" s="1"/>
  <c r="AB51" i="9" s="1"/>
  <c r="AE14" i="9"/>
  <c r="Z17" i="9"/>
  <c r="AE18" i="9"/>
  <c r="W21" i="9"/>
  <c r="X21" i="9" s="1"/>
  <c r="AC22" i="9"/>
  <c r="Z23" i="9"/>
  <c r="Y27" i="9"/>
  <c r="W30" i="9"/>
  <c r="X30" i="9" s="1"/>
  <c r="AD34" i="9"/>
  <c r="AC40" i="9"/>
  <c r="Z51" i="9"/>
  <c r="AC53" i="9"/>
  <c r="Z56" i="9"/>
  <c r="Z58" i="9"/>
  <c r="Z20" i="9"/>
  <c r="AD22" i="9"/>
  <c r="AC37" i="9"/>
  <c r="AD41" i="9"/>
  <c r="Y43" i="9"/>
  <c r="Y47" i="9"/>
  <c r="Y49" i="9"/>
  <c r="AC51" i="9"/>
  <c r="AD53" i="9"/>
  <c r="AC56" i="9"/>
  <c r="AC58" i="9"/>
  <c r="AA46" i="9"/>
  <c r="Z11" i="9"/>
  <c r="AA11" i="9" s="1"/>
  <c r="AB11" i="9" s="1"/>
  <c r="AD12" i="9"/>
  <c r="Y18" i="9"/>
  <c r="Y19" i="9"/>
  <c r="AA19" i="9" s="1"/>
  <c r="AE35" i="9"/>
  <c r="Z43" i="9"/>
  <c r="AE50" i="9"/>
  <c r="W55" i="9"/>
  <c r="X55" i="9" s="1"/>
  <c r="AD56" i="9"/>
  <c r="Y13" i="9"/>
  <c r="Z14" i="9"/>
  <c r="AC16" i="9"/>
  <c r="Z19" i="9"/>
  <c r="AC20" i="9"/>
  <c r="Z21" i="9"/>
  <c r="AA21" i="9" s="1"/>
  <c r="AB21" i="9" s="1"/>
  <c r="AC28" i="9"/>
  <c r="AC33" i="9"/>
  <c r="Y41" i="9"/>
  <c r="AE44" i="9"/>
  <c r="AE46" i="9"/>
  <c r="AD50" i="9"/>
  <c r="Z52" i="9"/>
  <c r="Z13" i="9"/>
  <c r="V16" i="9"/>
  <c r="AF16" i="9" s="1"/>
  <c r="AC18" i="9"/>
  <c r="AD20" i="9"/>
  <c r="AE24" i="9"/>
  <c r="V28" i="9"/>
  <c r="AF28" i="9" s="1"/>
  <c r="Y36" i="9"/>
  <c r="W37" i="9"/>
  <c r="X37" i="9" s="1"/>
  <c r="Y38" i="9"/>
  <c r="Z41" i="9"/>
  <c r="AA41" i="9" s="1"/>
  <c r="AB41" i="9" s="1"/>
  <c r="V50" i="9"/>
  <c r="AF50" i="9" s="1"/>
  <c r="AC52" i="9"/>
  <c r="Y59" i="9"/>
  <c r="AC12" i="9"/>
  <c r="AC14" i="9"/>
  <c r="W16" i="9"/>
  <c r="X16" i="9" s="1"/>
  <c r="W28" i="9"/>
  <c r="X28" i="9" s="1"/>
  <c r="AE30" i="9"/>
  <c r="AD43" i="9"/>
  <c r="Y45" i="9"/>
  <c r="W50" i="9"/>
  <c r="X50" i="9" s="1"/>
  <c r="AB19" i="9"/>
  <c r="AD47" i="9"/>
  <c r="Z47" i="9"/>
  <c r="AA56" i="9"/>
  <c r="AB56" i="9" s="1"/>
  <c r="Z39" i="9"/>
  <c r="W42" i="9"/>
  <c r="X42" i="9" s="1"/>
  <c r="AE43" i="9"/>
  <c r="AE45" i="9"/>
  <c r="AE48" i="9"/>
  <c r="AD54" i="9"/>
  <c r="P12" i="9"/>
  <c r="Z12" i="9" s="1"/>
  <c r="AA12" i="9" s="1"/>
  <c r="AB12" i="9" s="1"/>
  <c r="AE13" i="9"/>
  <c r="W15" i="9"/>
  <c r="X15" i="9" s="1"/>
  <c r="Y16" i="9"/>
  <c r="AE19" i="9"/>
  <c r="AC26" i="9"/>
  <c r="AE27" i="9"/>
  <c r="Y28" i="9"/>
  <c r="AE29" i="9"/>
  <c r="Y30" i="9"/>
  <c r="AC32" i="9"/>
  <c r="AE33" i="9"/>
  <c r="W35" i="9"/>
  <c r="X35" i="9" s="1"/>
  <c r="AD38" i="9"/>
  <c r="Y40" i="9"/>
  <c r="AC41" i="9"/>
  <c r="Y42" i="9"/>
  <c r="AC49" i="9"/>
  <c r="Y58" i="9"/>
  <c r="W58" i="9"/>
  <c r="X58" i="9" s="1"/>
  <c r="AE58" i="9"/>
  <c r="AC11" i="9"/>
  <c r="Z16" i="9"/>
  <c r="AD18" i="9"/>
  <c r="AD26" i="9"/>
  <c r="Z28" i="9"/>
  <c r="Z30" i="9"/>
  <c r="AD32" i="9"/>
  <c r="Z36" i="9"/>
  <c r="AE38" i="9"/>
  <c r="Z40" i="9"/>
  <c r="AE41" i="9"/>
  <c r="Z42" i="9"/>
  <c r="W47" i="9"/>
  <c r="X47" i="9" s="1"/>
  <c r="Y62" i="9"/>
  <c r="AA62" i="9" s="1"/>
  <c r="AB62" i="9" s="1"/>
  <c r="W62" i="9"/>
  <c r="X62" i="9" s="1"/>
  <c r="AE62" i="9"/>
  <c r="AD11" i="9"/>
  <c r="W14" i="9"/>
  <c r="X14" i="9" s="1"/>
  <c r="Y15" i="9"/>
  <c r="AC17" i="9"/>
  <c r="W20" i="9"/>
  <c r="X20" i="9" s="1"/>
  <c r="AC21" i="9"/>
  <c r="W22" i="9"/>
  <c r="X22" i="9" s="1"/>
  <c r="AC23" i="9"/>
  <c r="W24" i="9"/>
  <c r="X24" i="9" s="1"/>
  <c r="AE26" i="9"/>
  <c r="AC31" i="9"/>
  <c r="AE32" i="9"/>
  <c r="W34" i="9"/>
  <c r="X34" i="9" s="1"/>
  <c r="Y35" i="9"/>
  <c r="W39" i="9"/>
  <c r="X39" i="9" s="1"/>
  <c r="AC44" i="9"/>
  <c r="AD45" i="9"/>
  <c r="Z45" i="9"/>
  <c r="AC46" i="9"/>
  <c r="Y53" i="9"/>
  <c r="AE11" i="9"/>
  <c r="Z15" i="9"/>
  <c r="AD17" i="9"/>
  <c r="AD21" i="9"/>
  <c r="AD23" i="9"/>
  <c r="Z35" i="9"/>
  <c r="AD44" i="9"/>
  <c r="W51" i="9"/>
  <c r="X51" i="9" s="1"/>
  <c r="AE51" i="9"/>
  <c r="Y52" i="9"/>
  <c r="W52" i="9"/>
  <c r="X52" i="9" s="1"/>
  <c r="AE52" i="9"/>
  <c r="W13" i="9"/>
  <c r="X13" i="9" s="1"/>
  <c r="Y14" i="9"/>
  <c r="AA14" i="9" s="1"/>
  <c r="AB14" i="9" s="1"/>
  <c r="W19" i="9"/>
  <c r="X19" i="9" s="1"/>
  <c r="Y20" i="9"/>
  <c r="AA20" i="9" s="1"/>
  <c r="AB20" i="9" s="1"/>
  <c r="Y22" i="9"/>
  <c r="Y24" i="9"/>
  <c r="AA24" i="9" s="1"/>
  <c r="AB24" i="9" s="1"/>
  <c r="W27" i="9"/>
  <c r="X27" i="9" s="1"/>
  <c r="W29" i="9"/>
  <c r="X29" i="9" s="1"/>
  <c r="W33" i="9"/>
  <c r="X33" i="9" s="1"/>
  <c r="Y34" i="9"/>
  <c r="AA34" i="9" s="1"/>
  <c r="AB34" i="9" s="1"/>
  <c r="Y39" i="9"/>
  <c r="AA39" i="9" s="1"/>
  <c r="AB39" i="9" s="1"/>
  <c r="AD40" i="9"/>
  <c r="AC42" i="9"/>
  <c r="W43" i="9"/>
  <c r="X43" i="9" s="1"/>
  <c r="W48" i="9"/>
  <c r="X48" i="9" s="1"/>
  <c r="W57" i="9"/>
  <c r="X57" i="9" s="1"/>
  <c r="Z59" i="9"/>
  <c r="W59" i="9"/>
  <c r="X59" i="9" s="1"/>
  <c r="AE64" i="9"/>
  <c r="AD64" i="9"/>
  <c r="AC64" i="9"/>
  <c r="Z64" i="9"/>
  <c r="Y64" i="9"/>
  <c r="AA64" i="9" s="1"/>
  <c r="AB64" i="9" s="1"/>
  <c r="AD36" i="9"/>
  <c r="AD42" i="9"/>
  <c r="W45" i="9"/>
  <c r="X45" i="9" s="1"/>
  <c r="AD49" i="9"/>
  <c r="Z49" i="9"/>
  <c r="AA49" i="9" s="1"/>
  <c r="AB49" i="9" s="1"/>
  <c r="AE63" i="9"/>
  <c r="AD63" i="9"/>
  <c r="AC63" i="9"/>
  <c r="Z63" i="9"/>
  <c r="Y63" i="9"/>
  <c r="AC15" i="9"/>
  <c r="AC35" i="9"/>
  <c r="AC47" i="9"/>
  <c r="Z53" i="9"/>
  <c r="W53" i="9"/>
  <c r="X53" i="9" s="1"/>
  <c r="AC60" i="9"/>
  <c r="Z60" i="9"/>
  <c r="Y60" i="9"/>
  <c r="W60" i="9"/>
  <c r="X60" i="9" s="1"/>
  <c r="AE61" i="9"/>
  <c r="AD61" i="9"/>
  <c r="AC61" i="9"/>
  <c r="Z61" i="9"/>
  <c r="Y61" i="9"/>
  <c r="AA61" i="9" s="1"/>
  <c r="AB61" i="9" s="1"/>
  <c r="AD15" i="9"/>
  <c r="AD35" i="9"/>
  <c r="AC39" i="9"/>
  <c r="AE47" i="9"/>
  <c r="AC59" i="9"/>
  <c r="W64" i="9"/>
  <c r="X64" i="9" s="1"/>
  <c r="AC54" i="9"/>
  <c r="Z54" i="9"/>
  <c r="Y54" i="9"/>
  <c r="W54" i="9"/>
  <c r="X54" i="9" s="1"/>
  <c r="AE55" i="9"/>
  <c r="AD55" i="9"/>
  <c r="AC55" i="9"/>
  <c r="Z55" i="9"/>
  <c r="Y55" i="9"/>
  <c r="AA55" i="9" s="1"/>
  <c r="AB55" i="9" s="1"/>
  <c r="AD57" i="9"/>
  <c r="AC50" i="9"/>
  <c r="AA136" i="5"/>
  <c r="AB136" i="5" s="1"/>
  <c r="V153" i="5"/>
  <c r="AF153" i="5" s="1"/>
  <c r="AA153" i="5"/>
  <c r="AB153" i="5" s="1"/>
  <c r="V111" i="5"/>
  <c r="AF111" i="5" s="1"/>
  <c r="AA111" i="5"/>
  <c r="AB111" i="5" s="1"/>
  <c r="AA157" i="5"/>
  <c r="AB157" i="5" s="1"/>
  <c r="V160" i="5"/>
  <c r="AA160" i="5"/>
  <c r="AB160" i="5" s="1"/>
  <c r="Y149" i="5"/>
  <c r="AA149" i="5" s="1"/>
  <c r="AB149" i="5" s="1"/>
  <c r="AA199" i="5"/>
  <c r="AB199" i="5" s="1"/>
  <c r="Y154" i="5"/>
  <c r="AA154" i="5" s="1"/>
  <c r="AB154" i="5" s="1"/>
  <c r="Y137" i="5"/>
  <c r="V137" i="5" s="1"/>
  <c r="AF137" i="5" s="1"/>
  <c r="Y132" i="5"/>
  <c r="Y129" i="5"/>
  <c r="Y126" i="5"/>
  <c r="V126" i="5" s="1"/>
  <c r="AF126" i="5" s="1"/>
  <c r="W118" i="5"/>
  <c r="X118" i="5" s="1"/>
  <c r="Y112" i="5"/>
  <c r="V112" i="5" s="1"/>
  <c r="AF112" i="5" s="1"/>
  <c r="W108" i="5"/>
  <c r="X108" i="5" s="1"/>
  <c r="AA200" i="5"/>
  <c r="AB200" i="5" s="1"/>
  <c r="AA192" i="5"/>
  <c r="AB192" i="5" s="1"/>
  <c r="Y190" i="5"/>
  <c r="V190" i="5" s="1"/>
  <c r="AF190" i="5" s="1"/>
  <c r="W187" i="5"/>
  <c r="X187" i="5" s="1"/>
  <c r="AE183" i="5"/>
  <c r="AE179" i="5"/>
  <c r="W169" i="5"/>
  <c r="X169" i="5" s="1"/>
  <c r="Y165" i="5"/>
  <c r="V165" i="5" s="1"/>
  <c r="AF165" i="5" s="1"/>
  <c r="Y161" i="5"/>
  <c r="AF186" i="5"/>
  <c r="Y158" i="5"/>
  <c r="V158" i="5" s="1"/>
  <c r="AF158" i="5" s="1"/>
  <c r="AE146" i="5"/>
  <c r="W140" i="5"/>
  <c r="X140" i="5" s="1"/>
  <c r="Y133" i="5"/>
  <c r="AA133" i="5" s="1"/>
  <c r="AB133" i="5" s="1"/>
  <c r="W132" i="5"/>
  <c r="X132" i="5" s="1"/>
  <c r="Z121" i="5"/>
  <c r="AA121" i="5" s="1"/>
  <c r="AB121" i="5" s="1"/>
  <c r="AA119" i="5"/>
  <c r="AB119" i="5" s="1"/>
  <c r="AE114" i="5"/>
  <c r="Y109" i="5"/>
  <c r="V109" i="5" s="1"/>
  <c r="AF109" i="5" s="1"/>
  <c r="Y184" i="5"/>
  <c r="AA184" i="5" s="1"/>
  <c r="AB184" i="5" s="1"/>
  <c r="Y178" i="5"/>
  <c r="AA178" i="5" s="1"/>
  <c r="AB178" i="5" s="1"/>
  <c r="AA173" i="5"/>
  <c r="AB173" i="5" s="1"/>
  <c r="AE171" i="5"/>
  <c r="Z170" i="5"/>
  <c r="AA170" i="5" s="1"/>
  <c r="AB170" i="5" s="1"/>
  <c r="AA169" i="5"/>
  <c r="AB169" i="5" s="1"/>
  <c r="W161" i="5"/>
  <c r="X161" i="5" s="1"/>
  <c r="W149" i="5"/>
  <c r="X149" i="5" s="1"/>
  <c r="AA183" i="5"/>
  <c r="AB183" i="5" s="1"/>
  <c r="W158" i="5"/>
  <c r="X158" i="5" s="1"/>
  <c r="Y141" i="5"/>
  <c r="AA141" i="5" s="1"/>
  <c r="AB141" i="5" s="1"/>
  <c r="AE130" i="5"/>
  <c r="Z124" i="5"/>
  <c r="AA124" i="5" s="1"/>
  <c r="AB124" i="5" s="1"/>
  <c r="Y120" i="5"/>
  <c r="AA120" i="5" s="1"/>
  <c r="AB120" i="5" s="1"/>
  <c r="AE116" i="5"/>
  <c r="AA181" i="5"/>
  <c r="AB181" i="5" s="1"/>
  <c r="AA177" i="5"/>
  <c r="AB177" i="5" s="1"/>
  <c r="Y174" i="5"/>
  <c r="V174" i="5" s="1"/>
  <c r="AF174" i="5" s="1"/>
  <c r="AE163" i="5"/>
  <c r="Y162" i="5"/>
  <c r="AA162" i="5" s="1"/>
  <c r="AB162" i="5" s="1"/>
  <c r="W192" i="5"/>
  <c r="X192" i="5" s="1"/>
  <c r="Z151" i="5"/>
  <c r="Y143" i="5"/>
  <c r="AA143" i="5" s="1"/>
  <c r="AB143" i="5" s="1"/>
  <c r="Z142" i="5"/>
  <c r="AA142" i="5" s="1"/>
  <c r="AB142" i="5" s="1"/>
  <c r="AA140" i="5"/>
  <c r="AB140" i="5" s="1"/>
  <c r="AE126" i="5"/>
  <c r="W120" i="5"/>
  <c r="X120" i="5" s="1"/>
  <c r="Y113" i="5"/>
  <c r="AA113" i="5" s="1"/>
  <c r="AB113" i="5" s="1"/>
  <c r="AE175" i="5"/>
  <c r="Y166" i="5"/>
  <c r="AA166" i="5" s="1"/>
  <c r="AB166" i="5" s="1"/>
  <c r="AE165" i="5"/>
  <c r="Y155" i="5"/>
  <c r="Y134" i="5"/>
  <c r="AA132" i="5"/>
  <c r="AB132" i="5" s="1"/>
  <c r="Y198" i="5"/>
  <c r="Y185" i="5"/>
  <c r="V185" i="5" s="1"/>
  <c r="AF185" i="5" s="1"/>
  <c r="Y179" i="5"/>
  <c r="AA179" i="5" s="1"/>
  <c r="AB179" i="5" s="1"/>
  <c r="AE172" i="5"/>
  <c r="Y171" i="5"/>
  <c r="AA171" i="5" s="1"/>
  <c r="AB171" i="5" s="1"/>
  <c r="AE167" i="5"/>
  <c r="Y159" i="5"/>
  <c r="V159" i="5" s="1"/>
  <c r="AF159" i="5" s="1"/>
  <c r="AA167" i="5"/>
  <c r="AB167" i="5" s="1"/>
  <c r="W119" i="5"/>
  <c r="X119" i="5" s="1"/>
  <c r="AA150" i="5"/>
  <c r="AB150" i="5" s="1"/>
  <c r="AE148" i="5"/>
  <c r="Y130" i="5"/>
  <c r="V130" i="5" s="1"/>
  <c r="AF130" i="5" s="1"/>
  <c r="Y127" i="5"/>
  <c r="V127" i="5" s="1"/>
  <c r="AF127" i="5" s="1"/>
  <c r="Y110" i="5"/>
  <c r="AA110" i="5" s="1"/>
  <c r="AB110" i="5" s="1"/>
  <c r="AA197" i="5"/>
  <c r="AB197" i="5" s="1"/>
  <c r="AE195" i="5"/>
  <c r="Y191" i="5"/>
  <c r="V191" i="5" s="1"/>
  <c r="AF191" i="5" s="1"/>
  <c r="AE176" i="5"/>
  <c r="AE168" i="5"/>
  <c r="Y163" i="5"/>
  <c r="V163" i="5" s="1"/>
  <c r="AF163" i="5" s="1"/>
  <c r="Y152" i="5"/>
  <c r="Y135" i="5"/>
  <c r="Y122" i="5"/>
  <c r="AA122" i="5" s="1"/>
  <c r="AB122" i="5" s="1"/>
  <c r="Y114" i="5"/>
  <c r="Y180" i="5"/>
  <c r="V180" i="5" s="1"/>
  <c r="AF180" i="5" s="1"/>
  <c r="Y175" i="5"/>
  <c r="V175" i="5" s="1"/>
  <c r="AF175" i="5" s="1"/>
  <c r="Y172" i="5"/>
  <c r="V172" i="5" s="1"/>
  <c r="AF172" i="5" s="1"/>
  <c r="AE164" i="5"/>
  <c r="Y156" i="5"/>
  <c r="V156" i="5" s="1"/>
  <c r="AF156" i="5" s="1"/>
  <c r="Y148" i="5"/>
  <c r="V148" i="5" s="1"/>
  <c r="AF148" i="5" s="1"/>
  <c r="Y125" i="5"/>
  <c r="V125" i="5" s="1"/>
  <c r="AF125" i="5" s="1"/>
  <c r="AE124" i="5"/>
  <c r="Y117" i="5"/>
  <c r="Y115" i="5"/>
  <c r="AE200" i="5"/>
  <c r="AE192" i="5"/>
  <c r="Y189" i="5"/>
  <c r="AA189" i="5" s="1"/>
  <c r="AB189" i="5" s="1"/>
  <c r="AE185" i="5"/>
  <c r="Z168" i="5"/>
  <c r="AA168" i="5" s="1"/>
  <c r="AB168" i="5" s="1"/>
  <c r="Y167" i="5"/>
  <c r="V167" i="5" s="1"/>
  <c r="AF167" i="5" s="1"/>
  <c r="AA163" i="5"/>
  <c r="AB163" i="5" s="1"/>
  <c r="AE159" i="5"/>
  <c r="AE144" i="5"/>
  <c r="Y139" i="5"/>
  <c r="AA134" i="5"/>
  <c r="AB134" i="5" s="1"/>
  <c r="Y131" i="5"/>
  <c r="V131" i="5" s="1"/>
  <c r="AF131" i="5" s="1"/>
  <c r="Y116" i="5"/>
  <c r="AA116" i="5" s="1"/>
  <c r="AB116" i="5" s="1"/>
  <c r="AA194" i="5"/>
  <c r="AB194" i="5" s="1"/>
  <c r="Y186" i="5"/>
  <c r="AA186" i="5" s="1"/>
  <c r="AB186" i="5" s="1"/>
  <c r="AA180" i="5"/>
  <c r="AB180" i="5" s="1"/>
  <c r="Y176" i="5"/>
  <c r="AA176" i="5" s="1"/>
  <c r="AB176" i="5" s="1"/>
  <c r="Y164" i="5"/>
  <c r="V164" i="5" s="1"/>
  <c r="AF164" i="5" s="1"/>
  <c r="AA152" i="5"/>
  <c r="AB152" i="5" s="1"/>
  <c r="AA117" i="5"/>
  <c r="AB117" i="5" s="1"/>
  <c r="AE180" i="5"/>
  <c r="AA172" i="5"/>
  <c r="AB172" i="5" s="1"/>
  <c r="AC157" i="5"/>
  <c r="AD147" i="5"/>
  <c r="AD146" i="5"/>
  <c r="AE145" i="5"/>
  <c r="AC141" i="5"/>
  <c r="AD127" i="5"/>
  <c r="AD126" i="5"/>
  <c r="AD124" i="5"/>
  <c r="AE122" i="5"/>
  <c r="AA195" i="5"/>
  <c r="AB195" i="5" s="1"/>
  <c r="AC189" i="5"/>
  <c r="AC187" i="5"/>
  <c r="AD185" i="5"/>
  <c r="AD183" i="5"/>
  <c r="AE181" i="5"/>
  <c r="AA165" i="5"/>
  <c r="AB165" i="5" s="1"/>
  <c r="AD159" i="5"/>
  <c r="AF154" i="5"/>
  <c r="AC146" i="5"/>
  <c r="AF138" i="5"/>
  <c r="AA128" i="5"/>
  <c r="AB128" i="5" s="1"/>
  <c r="AC126" i="5"/>
  <c r="AA125" i="5"/>
  <c r="AB125" i="5" s="1"/>
  <c r="AC124" i="5"/>
  <c r="AF110" i="5"/>
  <c r="AA193" i="5"/>
  <c r="AB193" i="5" s="1"/>
  <c r="AA191" i="5"/>
  <c r="AB191" i="5" s="1"/>
  <c r="AA188" i="5"/>
  <c r="AB188" i="5" s="1"/>
  <c r="AC185" i="5"/>
  <c r="AC183" i="5"/>
  <c r="AD181" i="5"/>
  <c r="AC159" i="5"/>
  <c r="AA147" i="5"/>
  <c r="AB147" i="5" s="1"/>
  <c r="AA145" i="5"/>
  <c r="AB145" i="5" s="1"/>
  <c r="AF136" i="5"/>
  <c r="AF133" i="5"/>
  <c r="AA127" i="5"/>
  <c r="AB127" i="5" s="1"/>
  <c r="AC122" i="5"/>
  <c r="AF108" i="5"/>
  <c r="AF200" i="5"/>
  <c r="AA187" i="5"/>
  <c r="AB187" i="5" s="1"/>
  <c r="AE177" i="5"/>
  <c r="AC172" i="5"/>
  <c r="AF171" i="5"/>
  <c r="AF168" i="5"/>
  <c r="AA161" i="5"/>
  <c r="AB161" i="5" s="1"/>
  <c r="AA146" i="5"/>
  <c r="AB146" i="5" s="1"/>
  <c r="AA126" i="5"/>
  <c r="AB126" i="5" s="1"/>
  <c r="AA123" i="5"/>
  <c r="AB123" i="5" s="1"/>
  <c r="AA185" i="5"/>
  <c r="AB185" i="5" s="1"/>
  <c r="AA182" i="5"/>
  <c r="AB182" i="5" s="1"/>
  <c r="AD156" i="5"/>
  <c r="AD140" i="5"/>
  <c r="AC135" i="5"/>
  <c r="AC133" i="5"/>
  <c r="AF132" i="5"/>
  <c r="AF129" i="5"/>
  <c r="AD112" i="5"/>
  <c r="AC200" i="5"/>
  <c r="AC177" i="5"/>
  <c r="AE173" i="5"/>
  <c r="AC168" i="5"/>
  <c r="AC156" i="5"/>
  <c r="AE154" i="5"/>
  <c r="AC140" i="5"/>
  <c r="AE138" i="5"/>
  <c r="AE136" i="5"/>
  <c r="AC112" i="5"/>
  <c r="AE110" i="5"/>
  <c r="AD155" i="5"/>
  <c r="AD154" i="5"/>
  <c r="AE153" i="5"/>
  <c r="AE152" i="5"/>
  <c r="AC149" i="5"/>
  <c r="AD139" i="5"/>
  <c r="AD138" i="5"/>
  <c r="AD136" i="5"/>
  <c r="AC131" i="5"/>
  <c r="AC129" i="5"/>
  <c r="AD111" i="5"/>
  <c r="AD110" i="5"/>
  <c r="AC194" i="5"/>
  <c r="AC192" i="5"/>
  <c r="AF189" i="5"/>
  <c r="AF184" i="5"/>
  <c r="AC173" i="5"/>
  <c r="AD171" i="5"/>
  <c r="AC164" i="5"/>
  <c r="AF161" i="5"/>
  <c r="AD152" i="5"/>
  <c r="AA137" i="5"/>
  <c r="AB137" i="5" s="1"/>
  <c r="AE134" i="5"/>
  <c r="AA109" i="5"/>
  <c r="AB109" i="5" s="1"/>
  <c r="AF187" i="5"/>
  <c r="AA174" i="5"/>
  <c r="AB174" i="5" s="1"/>
  <c r="AD169" i="5"/>
  <c r="AF160" i="5"/>
  <c r="AF124" i="5"/>
  <c r="AF122" i="5"/>
  <c r="AF117" i="5"/>
  <c r="AC186" i="5"/>
  <c r="AC184" i="5"/>
  <c r="AC169" i="5"/>
  <c r="AD167" i="5"/>
  <c r="AC160" i="5"/>
  <c r="AD148" i="5"/>
  <c r="AA135" i="5"/>
  <c r="AB135" i="5" s="1"/>
  <c r="AD128" i="5"/>
  <c r="AC119" i="5"/>
  <c r="AC117" i="5"/>
  <c r="AD193" i="5"/>
  <c r="AD191" i="5"/>
  <c r="AE189" i="5"/>
  <c r="AE187" i="5"/>
  <c r="AC180" i="5"/>
  <c r="AA151" i="5"/>
  <c r="AB151" i="5" s="1"/>
  <c r="AC143" i="5"/>
  <c r="AA129" i="5"/>
  <c r="AB129" i="5" s="1"/>
  <c r="AA198" i="5"/>
  <c r="AB198" i="5" s="1"/>
  <c r="AA196" i="5"/>
  <c r="AB196" i="5" s="1"/>
  <c r="AE188" i="5"/>
  <c r="AC178" i="5"/>
  <c r="AE160" i="5"/>
  <c r="AE198" i="5"/>
  <c r="AE194" i="5"/>
  <c r="AE190" i="5"/>
  <c r="AE186" i="5"/>
  <c r="AE182" i="5"/>
  <c r="AE178" i="5"/>
  <c r="AE174" i="5"/>
  <c r="AE170" i="5"/>
  <c r="AE166" i="5"/>
  <c r="AE162" i="5"/>
  <c r="AD198" i="5"/>
  <c r="AD194" i="5"/>
  <c r="AD190" i="5"/>
  <c r="AD186" i="5"/>
  <c r="AD182" i="5"/>
  <c r="AD178" i="5"/>
  <c r="AD174" i="5"/>
  <c r="AD170" i="5"/>
  <c r="AD166" i="5"/>
  <c r="AD162" i="5"/>
  <c r="AD200" i="5"/>
  <c r="AD196" i="5"/>
  <c r="AD192" i="5"/>
  <c r="AD188" i="5"/>
  <c r="AD184" i="5"/>
  <c r="AD180" i="5"/>
  <c r="AD176" i="5"/>
  <c r="AD172" i="5"/>
  <c r="AD168" i="5"/>
  <c r="AD164" i="5"/>
  <c r="AD160" i="5"/>
  <c r="AE155" i="5"/>
  <c r="AE151" i="5"/>
  <c r="AE147" i="5"/>
  <c r="AE143" i="5"/>
  <c r="AE139" i="5"/>
  <c r="AE135" i="5"/>
  <c r="AE131" i="5"/>
  <c r="AE127" i="5"/>
  <c r="AE123" i="5"/>
  <c r="AE119" i="5"/>
  <c r="AE115" i="5"/>
  <c r="AE111" i="5"/>
  <c r="AD123" i="5"/>
  <c r="AD119" i="5"/>
  <c r="AE137" i="5"/>
  <c r="AE133" i="5"/>
  <c r="AE129" i="5"/>
  <c r="AE125" i="5"/>
  <c r="AE121" i="5"/>
  <c r="AE117" i="5"/>
  <c r="AE113" i="5"/>
  <c r="AE109" i="5"/>
  <c r="AD157" i="5"/>
  <c r="AD153" i="5"/>
  <c r="AD149" i="5"/>
  <c r="AD145" i="5"/>
  <c r="AD141" i="5"/>
  <c r="AD137" i="5"/>
  <c r="AD133" i="5"/>
  <c r="AD129" i="5"/>
  <c r="AD125" i="5"/>
  <c r="AD121" i="5"/>
  <c r="AD117" i="5"/>
  <c r="AD113" i="5"/>
  <c r="AD109" i="5"/>
  <c r="AF93" i="7"/>
  <c r="AB93" i="7"/>
  <c r="AF113" i="7"/>
  <c r="AB113" i="7"/>
  <c r="AF70" i="7"/>
  <c r="AB70" i="7"/>
  <c r="AA66" i="7"/>
  <c r="AB66" i="7" s="1"/>
  <c r="AA100" i="7"/>
  <c r="AB100" i="7" s="1"/>
  <c r="AA88" i="7"/>
  <c r="AB88" i="7" s="1"/>
  <c r="AA99" i="7"/>
  <c r="AB99" i="7" s="1"/>
  <c r="AF103" i="7"/>
  <c r="AB103" i="7"/>
  <c r="AF86" i="7"/>
  <c r="AB86" i="7"/>
  <c r="AF85" i="7"/>
  <c r="AB85" i="7"/>
  <c r="AF102" i="7"/>
  <c r="AB102" i="7"/>
  <c r="AF84" i="7"/>
  <c r="AB84" i="7"/>
  <c r="AE81" i="7"/>
  <c r="AC112" i="7"/>
  <c r="AC91" i="7"/>
  <c r="AC111" i="7"/>
  <c r="Y110" i="7"/>
  <c r="AA110" i="7" s="1"/>
  <c r="AB110" i="7" s="1"/>
  <c r="Y109" i="7"/>
  <c r="AA109" i="7" s="1"/>
  <c r="AB109" i="7" s="1"/>
  <c r="AC104" i="7"/>
  <c r="Z100" i="7"/>
  <c r="AD98" i="7"/>
  <c r="AC94" i="7"/>
  <c r="AC81" i="7"/>
  <c r="AD69" i="7"/>
  <c r="AC65" i="7"/>
  <c r="AD115" i="7"/>
  <c r="AE91" i="7"/>
  <c r="AD91" i="7"/>
  <c r="AC87" i="7"/>
  <c r="W110" i="7"/>
  <c r="X110" i="7" s="1"/>
  <c r="W109" i="7"/>
  <c r="X109" i="7" s="1"/>
  <c r="Z108" i="7"/>
  <c r="Z107" i="7"/>
  <c r="AE105" i="7"/>
  <c r="AC98" i="7"/>
  <c r="AC69" i="7"/>
  <c r="AC114" i="7"/>
  <c r="AC106" i="7"/>
  <c r="AE69" i="7"/>
  <c r="Y108" i="7"/>
  <c r="Y107" i="7"/>
  <c r="Z106" i="7"/>
  <c r="AD105" i="7"/>
  <c r="Z91" i="7"/>
  <c r="Z90" i="7"/>
  <c r="Z89" i="7"/>
  <c r="AD87" i="7"/>
  <c r="AF83" i="7"/>
  <c r="AC67" i="7"/>
  <c r="AD96" i="7"/>
  <c r="Y106" i="7"/>
  <c r="AC105" i="7"/>
  <c r="AD102" i="7"/>
  <c r="AE94" i="7"/>
  <c r="Y91" i="7"/>
  <c r="AA91" i="7" s="1"/>
  <c r="AB91" i="7" s="1"/>
  <c r="Y90" i="7"/>
  <c r="Y89" i="7"/>
  <c r="AA89" i="7" s="1"/>
  <c r="AB89" i="7" s="1"/>
  <c r="Z88" i="7"/>
  <c r="AC84" i="7"/>
  <c r="AC83" i="7"/>
  <c r="Z81" i="7"/>
  <c r="AC79" i="7"/>
  <c r="AE115" i="7"/>
  <c r="AC80" i="7"/>
  <c r="AC68" i="7"/>
  <c r="AE106" i="7"/>
  <c r="Z98" i="7"/>
  <c r="Z97" i="7"/>
  <c r="W90" i="7"/>
  <c r="X90" i="7" s="1"/>
  <c r="AE86" i="7"/>
  <c r="AC82" i="7"/>
  <c r="Y81" i="7"/>
  <c r="AA81" i="7" s="1"/>
  <c r="AB81" i="7" s="1"/>
  <c r="Y80" i="7"/>
  <c r="AA80" i="7" s="1"/>
  <c r="AB80" i="7" s="1"/>
  <c r="Z69" i="7"/>
  <c r="Z68" i="7"/>
  <c r="AC115" i="7"/>
  <c r="AD88" i="7"/>
  <c r="Z112" i="7"/>
  <c r="W106" i="7"/>
  <c r="X106" i="7" s="1"/>
  <c r="AC101" i="7"/>
  <c r="AD100" i="7"/>
  <c r="Y98" i="7"/>
  <c r="AA98" i="7" s="1"/>
  <c r="AB98" i="7" s="1"/>
  <c r="Y97" i="7"/>
  <c r="AA97" i="7" s="1"/>
  <c r="AB97" i="7" s="1"/>
  <c r="Z96" i="7"/>
  <c r="Z95" i="7"/>
  <c r="Z87" i="7"/>
  <c r="AD86" i="7"/>
  <c r="W81" i="7"/>
  <c r="X81" i="7" s="1"/>
  <c r="AF71" i="7"/>
  <c r="Y69" i="7"/>
  <c r="AA69" i="7" s="1"/>
  <c r="AB69" i="7" s="1"/>
  <c r="Y68" i="7"/>
  <c r="AA68" i="7" s="1"/>
  <c r="AB68" i="7" s="1"/>
  <c r="AC89" i="7"/>
  <c r="AE98" i="7"/>
  <c r="AD67" i="7"/>
  <c r="Y112" i="7"/>
  <c r="AA112" i="7" s="1"/>
  <c r="AB112" i="7" s="1"/>
  <c r="Z104" i="7"/>
  <c r="AA104" i="7" s="1"/>
  <c r="AB104" i="7" s="1"/>
  <c r="AC99" i="7"/>
  <c r="W97" i="7"/>
  <c r="X97" i="7" s="1"/>
  <c r="Y96" i="7"/>
  <c r="Y95" i="7"/>
  <c r="AA95" i="7" s="1"/>
  <c r="AB95" i="7" s="1"/>
  <c r="Z94" i="7"/>
  <c r="AA94" i="7" s="1"/>
  <c r="AB94" i="7" s="1"/>
  <c r="W88" i="7"/>
  <c r="X88" i="7" s="1"/>
  <c r="Y87" i="7"/>
  <c r="AA87" i="7" s="1"/>
  <c r="AB87" i="7" s="1"/>
  <c r="W80" i="7"/>
  <c r="X80" i="7" s="1"/>
  <c r="Z79" i="7"/>
  <c r="AA79" i="7" s="1"/>
  <c r="AB79" i="7" s="1"/>
  <c r="AD71" i="7"/>
  <c r="AC70" i="7"/>
  <c r="W68" i="7"/>
  <c r="X68" i="7" s="1"/>
  <c r="Y67" i="7"/>
  <c r="AA67" i="7" s="1"/>
  <c r="AB67" i="7" s="1"/>
  <c r="Z66" i="7"/>
  <c r="Z65" i="7"/>
  <c r="AA65" i="7" s="1"/>
  <c r="AB65" i="7" s="1"/>
  <c r="AE113" i="7"/>
  <c r="AF95" i="7"/>
  <c r="AF107" i="7"/>
  <c r="AE114" i="7"/>
  <c r="AD114" i="7"/>
  <c r="AD113" i="7"/>
  <c r="AE100" i="7"/>
  <c r="AE88" i="7"/>
  <c r="AE76" i="7"/>
  <c r="AE83" i="7"/>
  <c r="AD76" i="7"/>
  <c r="AE71" i="7"/>
  <c r="AE112" i="7"/>
  <c r="AD107" i="7"/>
  <c r="AC100" i="7"/>
  <c r="AE90" i="7"/>
  <c r="AC88" i="7"/>
  <c r="AD83" i="7"/>
  <c r="AE109" i="7"/>
  <c r="AD66" i="7"/>
  <c r="AD109" i="7"/>
  <c r="AE104" i="7"/>
  <c r="AC102" i="7"/>
  <c r="AD97" i="7"/>
  <c r="AE92" i="7"/>
  <c r="AC90" i="7"/>
  <c r="AD85" i="7"/>
  <c r="AE80" i="7"/>
  <c r="AC78" i="7"/>
  <c r="AD73" i="7"/>
  <c r="AE68" i="7"/>
  <c r="AC66" i="7"/>
  <c r="AE102" i="7"/>
  <c r="AD95" i="7"/>
  <c r="AC107" i="7"/>
  <c r="AC95" i="7"/>
  <c r="AE85" i="7"/>
  <c r="AE111" i="7"/>
  <c r="AD104" i="7"/>
  <c r="AE99" i="7"/>
  <c r="AC97" i="7"/>
  <c r="AD92" i="7"/>
  <c r="AE87" i="7"/>
  <c r="AD80" i="7"/>
  <c r="AE75" i="7"/>
  <c r="AC73" i="7"/>
  <c r="AD68" i="7"/>
  <c r="AD112" i="7"/>
  <c r="AD78" i="7"/>
  <c r="AD75" i="7"/>
  <c r="AE70" i="7"/>
  <c r="AD106" i="7"/>
  <c r="AE101" i="7"/>
  <c r="AD94" i="7"/>
  <c r="AE89" i="7"/>
  <c r="AD82" i="7"/>
  <c r="AE77" i="7"/>
  <c r="AD70" i="7"/>
  <c r="AE65" i="7"/>
  <c r="AC71" i="7"/>
  <c r="AD101" i="7"/>
  <c r="AE96" i="7"/>
  <c r="AD89" i="7"/>
  <c r="AE84" i="7"/>
  <c r="AD77" i="7"/>
  <c r="AE72" i="7"/>
  <c r="AD65" i="7"/>
  <c r="AD84" i="7"/>
  <c r="AD72" i="7"/>
  <c r="AE67" i="7"/>
  <c r="AF110" i="8"/>
  <c r="AB110" i="8"/>
  <c r="AF74" i="8"/>
  <c r="AB74" i="8"/>
  <c r="AF86" i="8"/>
  <c r="AB86" i="8"/>
  <c r="AF114" i="8"/>
  <c r="AB114" i="8"/>
  <c r="AB98" i="8"/>
  <c r="AF98" i="8"/>
  <c r="AF90" i="8"/>
  <c r="AB90" i="8"/>
  <c r="AB78" i="8"/>
  <c r="AF78" i="8"/>
  <c r="AB102" i="8"/>
  <c r="AF102" i="8"/>
  <c r="AA76" i="8"/>
  <c r="AB76" i="8" s="1"/>
  <c r="AF94" i="8"/>
  <c r="AB94" i="8"/>
  <c r="AB106" i="8"/>
  <c r="AF106" i="8"/>
  <c r="AF82" i="8"/>
  <c r="AB82" i="8"/>
  <c r="AE81" i="8"/>
  <c r="AE77" i="8"/>
  <c r="AD89" i="8"/>
  <c r="AD65" i="8"/>
  <c r="AC97" i="8"/>
  <c r="AC89" i="8"/>
  <c r="AC85" i="8"/>
  <c r="AC65" i="8"/>
  <c r="AE96" i="8"/>
  <c r="AE72" i="8"/>
  <c r="AE68" i="8"/>
  <c r="AD112" i="8"/>
  <c r="AD108" i="8"/>
  <c r="AD104" i="8"/>
  <c r="AD100" i="8"/>
  <c r="AD96" i="8"/>
  <c r="AD92" i="8"/>
  <c r="AD88" i="8"/>
  <c r="AD84" i="8"/>
  <c r="AD80" i="8"/>
  <c r="AD76" i="8"/>
  <c r="AD72" i="8"/>
  <c r="AD68" i="8"/>
  <c r="AD64" i="8"/>
  <c r="AE109" i="8"/>
  <c r="AE101" i="8"/>
  <c r="AE89" i="8"/>
  <c r="AE65" i="8"/>
  <c r="AD109" i="8"/>
  <c r="AD97" i="8"/>
  <c r="AD85" i="8"/>
  <c r="AD81" i="8"/>
  <c r="AC101" i="8"/>
  <c r="AE112" i="8"/>
  <c r="AE92" i="8"/>
  <c r="AE76" i="8"/>
  <c r="W114" i="8"/>
  <c r="X114" i="8" s="1"/>
  <c r="Z113" i="8"/>
  <c r="AC112" i="8"/>
  <c r="W110" i="8"/>
  <c r="X110" i="8" s="1"/>
  <c r="Z109" i="8"/>
  <c r="AC108" i="8"/>
  <c r="W106" i="8"/>
  <c r="X106" i="8" s="1"/>
  <c r="Z105" i="8"/>
  <c r="AC104" i="8"/>
  <c r="W102" i="8"/>
  <c r="X102" i="8" s="1"/>
  <c r="Z101" i="8"/>
  <c r="AC100" i="8"/>
  <c r="W98" i="8"/>
  <c r="X98" i="8" s="1"/>
  <c r="Z97" i="8"/>
  <c r="AC96" i="8"/>
  <c r="W94" i="8"/>
  <c r="X94" i="8" s="1"/>
  <c r="Z93" i="8"/>
  <c r="AC92" i="8"/>
  <c r="W90" i="8"/>
  <c r="X90" i="8" s="1"/>
  <c r="Z89" i="8"/>
  <c r="AC88" i="8"/>
  <c r="W86" i="8"/>
  <c r="X86" i="8" s="1"/>
  <c r="Z85" i="8"/>
  <c r="AC84" i="8"/>
  <c r="Z81" i="8"/>
  <c r="AC80" i="8"/>
  <c r="Z77" i="8"/>
  <c r="AC76" i="8"/>
  <c r="Z73" i="8"/>
  <c r="AC72" i="8"/>
  <c r="Z69" i="8"/>
  <c r="AC68" i="8"/>
  <c r="Z65" i="8"/>
  <c r="AC64" i="8"/>
  <c r="AC105" i="8"/>
  <c r="AC77" i="8"/>
  <c r="AC69" i="8"/>
  <c r="AE108" i="8"/>
  <c r="AE100" i="8"/>
  <c r="AE80" i="8"/>
  <c r="AE64" i="8"/>
  <c r="Y113" i="8"/>
  <c r="Y109" i="8"/>
  <c r="AA109" i="8" s="1"/>
  <c r="AB109" i="8" s="1"/>
  <c r="Y105" i="8"/>
  <c r="AA105" i="8" s="1"/>
  <c r="AB105" i="8" s="1"/>
  <c r="Y101" i="8"/>
  <c r="Y97" i="8"/>
  <c r="AA97" i="8" s="1"/>
  <c r="AB97" i="8" s="1"/>
  <c r="Y93" i="8"/>
  <c r="AA93" i="8" s="1"/>
  <c r="AB93" i="8" s="1"/>
  <c r="Y89" i="8"/>
  <c r="AA89" i="8" s="1"/>
  <c r="AB89" i="8" s="1"/>
  <c r="Y85" i="8"/>
  <c r="AA85" i="8" s="1"/>
  <c r="AB85" i="8" s="1"/>
  <c r="Y81" i="8"/>
  <c r="AA81" i="8" s="1"/>
  <c r="AB81" i="8" s="1"/>
  <c r="AE79" i="8"/>
  <c r="Y77" i="8"/>
  <c r="AE75" i="8"/>
  <c r="Y73" i="8"/>
  <c r="AA73" i="8" s="1"/>
  <c r="AB73" i="8" s="1"/>
  <c r="AE71" i="8"/>
  <c r="V70" i="8"/>
  <c r="Y69" i="8"/>
  <c r="AE67" i="8"/>
  <c r="V66" i="8"/>
  <c r="Y65" i="8"/>
  <c r="AA65" i="8" s="1"/>
  <c r="AB65" i="8" s="1"/>
  <c r="AE63" i="8"/>
  <c r="V62" i="8"/>
  <c r="AE105" i="8"/>
  <c r="AE97" i="8"/>
  <c r="AD105" i="8"/>
  <c r="AD93" i="8"/>
  <c r="AC73" i="8"/>
  <c r="AD95" i="8"/>
  <c r="AD91" i="8"/>
  <c r="AD71" i="8"/>
  <c r="AD67" i="8"/>
  <c r="AD63" i="8"/>
  <c r="AE93" i="8"/>
  <c r="AE73" i="8"/>
  <c r="AD101" i="8"/>
  <c r="AD73" i="8"/>
  <c r="AE104" i="8"/>
  <c r="W113" i="8"/>
  <c r="X113" i="8" s="1"/>
  <c r="Z112" i="8"/>
  <c r="AA112" i="8" s="1"/>
  <c r="AB112" i="8" s="1"/>
  <c r="W109" i="8"/>
  <c r="X109" i="8" s="1"/>
  <c r="Z108" i="8"/>
  <c r="AA108" i="8" s="1"/>
  <c r="AB108" i="8" s="1"/>
  <c r="Z104" i="8"/>
  <c r="AA104" i="8" s="1"/>
  <c r="AB104" i="8" s="1"/>
  <c r="Z100" i="8"/>
  <c r="AA100" i="8" s="1"/>
  <c r="AB100" i="8" s="1"/>
  <c r="Z96" i="8"/>
  <c r="AA96" i="8" s="1"/>
  <c r="AB96" i="8" s="1"/>
  <c r="W93" i="8"/>
  <c r="X93" i="8" s="1"/>
  <c r="Z92" i="8"/>
  <c r="AA92" i="8" s="1"/>
  <c r="AB92" i="8" s="1"/>
  <c r="Z88" i="8"/>
  <c r="W85" i="8"/>
  <c r="X85" i="8" s="1"/>
  <c r="Z84" i="8"/>
  <c r="W81" i="8"/>
  <c r="X81" i="8" s="1"/>
  <c r="Z80" i="8"/>
  <c r="AA80" i="8" s="1"/>
  <c r="AB80" i="8" s="1"/>
  <c r="W77" i="8"/>
  <c r="X77" i="8" s="1"/>
  <c r="Z76" i="8"/>
  <c r="Z72" i="8"/>
  <c r="AA72" i="8" s="1"/>
  <c r="AB72" i="8" s="1"/>
  <c r="W69" i="8"/>
  <c r="X69" i="8" s="1"/>
  <c r="Z68" i="8"/>
  <c r="AA68" i="8" s="1"/>
  <c r="AB68" i="8" s="1"/>
  <c r="Z64" i="8"/>
  <c r="AA64" i="8" s="1"/>
  <c r="AB64" i="8" s="1"/>
  <c r="AE69" i="8"/>
  <c r="AC113" i="8"/>
  <c r="Y88" i="8"/>
  <c r="Y84" i="8"/>
  <c r="AA84" i="8" s="1"/>
  <c r="AB84" i="8" s="1"/>
  <c r="AE113" i="8"/>
  <c r="AA60" i="8"/>
  <c r="AB60" i="8" s="1"/>
  <c r="AE61" i="8"/>
  <c r="Y59" i="8"/>
  <c r="AA59" i="8" s="1"/>
  <c r="AB59" i="8" s="1"/>
  <c r="AE57" i="8"/>
  <c r="Y55" i="8"/>
  <c r="AA55" i="8" s="1"/>
  <c r="AB55" i="8" s="1"/>
  <c r="AD61" i="8"/>
  <c r="AD57" i="8"/>
  <c r="AC61" i="8"/>
  <c r="W59" i="8"/>
  <c r="X59" i="8" s="1"/>
  <c r="AC57" i="8"/>
  <c r="W55" i="8"/>
  <c r="X55" i="8" s="1"/>
  <c r="AE60" i="8"/>
  <c r="AD60" i="8"/>
  <c r="AD56" i="8"/>
  <c r="Z61" i="8"/>
  <c r="Z57" i="8"/>
  <c r="Y61" i="8"/>
  <c r="AA61" i="8" s="1"/>
  <c r="AB61" i="8" s="1"/>
  <c r="AE59" i="8"/>
  <c r="Y57" i="8"/>
  <c r="AA57" i="8" s="1"/>
  <c r="AB57" i="8" s="1"/>
  <c r="AE55" i="8"/>
  <c r="AD59" i="8"/>
  <c r="AD55" i="8"/>
  <c r="Z60" i="8"/>
  <c r="Z56" i="8"/>
  <c r="AA56" i="8" s="1"/>
  <c r="AB56" i="8" s="1"/>
  <c r="V48" i="1" l="1"/>
  <c r="AF48" i="1" s="1"/>
  <c r="AA48" i="1"/>
  <c r="AB48" i="1" s="1"/>
  <c r="V70" i="1"/>
  <c r="AF70" i="1" s="1"/>
  <c r="AA70" i="1"/>
  <c r="AB70" i="1" s="1"/>
  <c r="V51" i="1"/>
  <c r="AF51" i="1" s="1"/>
  <c r="AA51" i="1"/>
  <c r="AB51" i="1" s="1"/>
  <c r="V71" i="1"/>
  <c r="AF71" i="1" s="1"/>
  <c r="AA71" i="1"/>
  <c r="AB71" i="1" s="1"/>
  <c r="AA56" i="1"/>
  <c r="AB56" i="1" s="1"/>
  <c r="AA59" i="1"/>
  <c r="AB59" i="1" s="1"/>
  <c r="V50" i="1"/>
  <c r="AF50" i="1" s="1"/>
  <c r="AA50" i="1"/>
  <c r="AB50" i="1" s="1"/>
  <c r="V72" i="1"/>
  <c r="AF72" i="1" s="1"/>
  <c r="AA72" i="1"/>
  <c r="AB72" i="1" s="1"/>
  <c r="V52" i="1"/>
  <c r="AF52" i="1" s="1"/>
  <c r="AA52" i="1"/>
  <c r="AB52" i="1" s="1"/>
  <c r="V54" i="1"/>
  <c r="AF54" i="1" s="1"/>
  <c r="AA54" i="1"/>
  <c r="AB54" i="1" s="1"/>
  <c r="AA112" i="9"/>
  <c r="AB112" i="9" s="1"/>
  <c r="AA115" i="9"/>
  <c r="AB115" i="9" s="1"/>
  <c r="AB67" i="9"/>
  <c r="AA109" i="9"/>
  <c r="AB109" i="9" s="1"/>
  <c r="AA103" i="9"/>
  <c r="AB103" i="9" s="1"/>
  <c r="AA76" i="9"/>
  <c r="AB76" i="9" s="1"/>
  <c r="AA110" i="9"/>
  <c r="AB110" i="9" s="1"/>
  <c r="AA99" i="9"/>
  <c r="AB99" i="9" s="1"/>
  <c r="AA95" i="9"/>
  <c r="AB95" i="9" s="1"/>
  <c r="AA27" i="9"/>
  <c r="AB27" i="9" s="1"/>
  <c r="AA18" i="9"/>
  <c r="AB18" i="9" s="1"/>
  <c r="AA36" i="9"/>
  <c r="AB36" i="9" s="1"/>
  <c r="AA38" i="9"/>
  <c r="AB38" i="9" s="1"/>
  <c r="AA43" i="9"/>
  <c r="AB43" i="9" s="1"/>
  <c r="AA52" i="9"/>
  <c r="AB52" i="9" s="1"/>
  <c r="AA45" i="9"/>
  <c r="AB45" i="9" s="1"/>
  <c r="AA63" i="9"/>
  <c r="AB63" i="9" s="1"/>
  <c r="AA47" i="9"/>
  <c r="AB47" i="9" s="1"/>
  <c r="AA35" i="9"/>
  <c r="AB35" i="9" s="1"/>
  <c r="AA16" i="9"/>
  <c r="AB16" i="9" s="1"/>
  <c r="AB46" i="9"/>
  <c r="AA22" i="9"/>
  <c r="AB22" i="9" s="1"/>
  <c r="AE12" i="9"/>
  <c r="AA59" i="9"/>
  <c r="AB59" i="9" s="1"/>
  <c r="AA53" i="9"/>
  <c r="AB53" i="9" s="1"/>
  <c r="AA23" i="9"/>
  <c r="AB23" i="9" s="1"/>
  <c r="AA58" i="9"/>
  <c r="AB58" i="9" s="1"/>
  <c r="AB50" i="9"/>
  <c r="AA17" i="9"/>
  <c r="AB17" i="9" s="1"/>
  <c r="AA28" i="9"/>
  <c r="AB28" i="9" s="1"/>
  <c r="AA40" i="9"/>
  <c r="AB40" i="9" s="1"/>
  <c r="AA13" i="9"/>
  <c r="AB13" i="9" s="1"/>
  <c r="AA54" i="9"/>
  <c r="AB54" i="9" s="1"/>
  <c r="AA60" i="9"/>
  <c r="AB60" i="9" s="1"/>
  <c r="AA15" i="9"/>
  <c r="AB15" i="9" s="1"/>
  <c r="AA30" i="9"/>
  <c r="AB30" i="9" s="1"/>
  <c r="AA42" i="9"/>
  <c r="AB42" i="9" s="1"/>
  <c r="W12" i="9"/>
  <c r="X12" i="9" s="1"/>
  <c r="AA148" i="5"/>
  <c r="AB148" i="5" s="1"/>
  <c r="AA190" i="5"/>
  <c r="AB190" i="5" s="1"/>
  <c r="V114" i="5"/>
  <c r="AF114" i="5" s="1"/>
  <c r="AA114" i="5"/>
  <c r="AB114" i="5" s="1"/>
  <c r="AA164" i="5"/>
  <c r="AB164" i="5" s="1"/>
  <c r="AA175" i="5"/>
  <c r="AB175" i="5" s="1"/>
  <c r="V115" i="5"/>
  <c r="AF115" i="5" s="1"/>
  <c r="AA115" i="5"/>
  <c r="AB115" i="5" s="1"/>
  <c r="AA112" i="5"/>
  <c r="AB112" i="5" s="1"/>
  <c r="AA130" i="5"/>
  <c r="AB130" i="5" s="1"/>
  <c r="V139" i="5"/>
  <c r="AF139" i="5" s="1"/>
  <c r="AA139" i="5"/>
  <c r="AB139" i="5" s="1"/>
  <c r="AA159" i="5"/>
  <c r="AB159" i="5" s="1"/>
  <c r="AA158" i="5"/>
  <c r="AB158" i="5" s="1"/>
  <c r="AA131" i="5"/>
  <c r="AB131" i="5" s="1"/>
  <c r="AA156" i="5"/>
  <c r="AB156" i="5" s="1"/>
  <c r="V155" i="5"/>
  <c r="AF155" i="5" s="1"/>
  <c r="AA155" i="5"/>
  <c r="AB155" i="5" s="1"/>
  <c r="AA90" i="7"/>
  <c r="AB90" i="7" s="1"/>
  <c r="AA107" i="7"/>
  <c r="AB107" i="7" s="1"/>
  <c r="AA108" i="7"/>
  <c r="AB108" i="7" s="1"/>
  <c r="AA96" i="7"/>
  <c r="AB96" i="7" s="1"/>
  <c r="AA106" i="7"/>
  <c r="AB106" i="7" s="1"/>
  <c r="AF62" i="8"/>
  <c r="AB62" i="8"/>
  <c r="AF66" i="8"/>
  <c r="AB66" i="8"/>
  <c r="AA69" i="8"/>
  <c r="AB69" i="8" s="1"/>
  <c r="AA101" i="8"/>
  <c r="AB101" i="8" s="1"/>
  <c r="AF70" i="8"/>
  <c r="AB70" i="8"/>
  <c r="AA113" i="8"/>
  <c r="AB113" i="8" s="1"/>
  <c r="AA88" i="8"/>
  <c r="AB88" i="8" s="1"/>
  <c r="AA77" i="8"/>
  <c r="AB77" i="8" s="1"/>
  <c r="P64" i="8"/>
  <c r="O64" i="8"/>
  <c r="P63" i="8"/>
  <c r="O63" i="8"/>
  <c r="U53" i="8"/>
  <c r="T53" i="8"/>
  <c r="W53" i="8" s="1"/>
  <c r="X53" i="8" s="1"/>
  <c r="S53" i="8"/>
  <c r="R53" i="8"/>
  <c r="U52" i="8"/>
  <c r="T52" i="8"/>
  <c r="AE52" i="8" s="1"/>
  <c r="S52" i="8"/>
  <c r="R52" i="8"/>
  <c r="U51" i="8"/>
  <c r="T51" i="8"/>
  <c r="S51" i="8"/>
  <c r="R51" i="8"/>
  <c r="U50" i="8"/>
  <c r="V50" i="8" s="1"/>
  <c r="AF50" i="8" s="1"/>
  <c r="T50" i="8"/>
  <c r="W50" i="8" s="1"/>
  <c r="X50" i="8" s="1"/>
  <c r="S50" i="8"/>
  <c r="R50" i="8"/>
  <c r="U49" i="8"/>
  <c r="T49" i="8"/>
  <c r="W49" i="8" s="1"/>
  <c r="X49" i="8" s="1"/>
  <c r="S49" i="8"/>
  <c r="R49" i="8"/>
  <c r="U48" i="8"/>
  <c r="T48" i="8"/>
  <c r="AE48" i="8" s="1"/>
  <c r="S48" i="8"/>
  <c r="R48" i="8"/>
  <c r="U47" i="8"/>
  <c r="V47" i="8" s="1"/>
  <c r="AF47" i="8" s="1"/>
  <c r="T47" i="8"/>
  <c r="AE47" i="8" s="1"/>
  <c r="S47" i="8"/>
  <c r="R47" i="8"/>
  <c r="U46" i="8"/>
  <c r="T46" i="8"/>
  <c r="AE46" i="8" s="1"/>
  <c r="S46" i="8"/>
  <c r="R46" i="8"/>
  <c r="U45" i="8"/>
  <c r="V45" i="8" s="1"/>
  <c r="AF45" i="8" s="1"/>
  <c r="T45" i="8"/>
  <c r="S45" i="8"/>
  <c r="R45" i="8"/>
  <c r="U44" i="8"/>
  <c r="T44" i="8"/>
  <c r="W44" i="8" s="1"/>
  <c r="X44" i="8" s="1"/>
  <c r="S44" i="8"/>
  <c r="R44" i="8"/>
  <c r="U43" i="8"/>
  <c r="V43" i="8" s="1"/>
  <c r="AF43" i="8" s="1"/>
  <c r="T43" i="8"/>
  <c r="W43" i="8" s="1"/>
  <c r="X43" i="8" s="1"/>
  <c r="S43" i="8"/>
  <c r="R43" i="8"/>
  <c r="U42" i="8"/>
  <c r="V42" i="8" s="1"/>
  <c r="AF42" i="8" s="1"/>
  <c r="T42" i="8"/>
  <c r="Y42" i="8" s="1"/>
  <c r="S42" i="8"/>
  <c r="R42" i="8"/>
  <c r="U41" i="8"/>
  <c r="V41" i="8" s="1"/>
  <c r="AF41" i="8" s="1"/>
  <c r="T41" i="8"/>
  <c r="S41" i="8"/>
  <c r="R41" i="8"/>
  <c r="U40" i="8"/>
  <c r="T40" i="8"/>
  <c r="AE40" i="8" s="1"/>
  <c r="S40" i="8"/>
  <c r="R40" i="8"/>
  <c r="U39" i="8"/>
  <c r="V39" i="8" s="1"/>
  <c r="AF39" i="8" s="1"/>
  <c r="T39" i="8"/>
  <c r="S39" i="8"/>
  <c r="R39" i="8"/>
  <c r="U38" i="8"/>
  <c r="V38" i="8" s="1"/>
  <c r="AF38" i="8" s="1"/>
  <c r="T38" i="8"/>
  <c r="S38" i="8"/>
  <c r="R38" i="8"/>
  <c r="U37" i="8"/>
  <c r="V37" i="8" s="1"/>
  <c r="AF37" i="8" s="1"/>
  <c r="T37" i="8"/>
  <c r="S37" i="8"/>
  <c r="R37" i="8"/>
  <c r="U36" i="8"/>
  <c r="V36" i="8" s="1"/>
  <c r="AF36" i="8" s="1"/>
  <c r="T36" i="8"/>
  <c r="S36" i="8"/>
  <c r="R36" i="8"/>
  <c r="U35" i="8"/>
  <c r="V35" i="8" s="1"/>
  <c r="AF35" i="8" s="1"/>
  <c r="T35" i="8"/>
  <c r="S35" i="8"/>
  <c r="R35" i="8"/>
  <c r="U34" i="8"/>
  <c r="V34" i="8" s="1"/>
  <c r="AF34" i="8" s="1"/>
  <c r="T34" i="8"/>
  <c r="AE34" i="8" s="1"/>
  <c r="S34" i="8"/>
  <c r="R34" i="8"/>
  <c r="U33" i="8"/>
  <c r="V33" i="8" s="1"/>
  <c r="AF33" i="8" s="1"/>
  <c r="T33" i="8"/>
  <c r="AE33" i="8" s="1"/>
  <c r="S33" i="8"/>
  <c r="R33" i="8"/>
  <c r="U32" i="8"/>
  <c r="V32" i="8" s="1"/>
  <c r="AF32" i="8" s="1"/>
  <c r="T32" i="8"/>
  <c r="S32" i="8"/>
  <c r="R32" i="8"/>
  <c r="U31" i="8"/>
  <c r="V31" i="8" s="1"/>
  <c r="AF31" i="8" s="1"/>
  <c r="T31" i="8"/>
  <c r="AE31" i="8" s="1"/>
  <c r="S31" i="8"/>
  <c r="R31" i="8"/>
  <c r="U30" i="8"/>
  <c r="V30" i="8" s="1"/>
  <c r="AF30" i="8" s="1"/>
  <c r="T30" i="8"/>
  <c r="S30" i="8"/>
  <c r="R30" i="8"/>
  <c r="U29" i="8"/>
  <c r="V29" i="8" s="1"/>
  <c r="AF29" i="8" s="1"/>
  <c r="T29" i="8"/>
  <c r="W29" i="8" s="1"/>
  <c r="X29" i="8" s="1"/>
  <c r="S29" i="8"/>
  <c r="R29" i="8"/>
  <c r="U28" i="8"/>
  <c r="V28" i="8" s="1"/>
  <c r="AF28" i="8" s="1"/>
  <c r="T28" i="8"/>
  <c r="W28" i="8" s="1"/>
  <c r="X28" i="8" s="1"/>
  <c r="S28" i="8"/>
  <c r="R28" i="8"/>
  <c r="U27" i="8"/>
  <c r="T27" i="8"/>
  <c r="AE27" i="8" s="1"/>
  <c r="S27" i="8"/>
  <c r="R27" i="8"/>
  <c r="U26" i="8"/>
  <c r="V26" i="8" s="1"/>
  <c r="AF26" i="8" s="1"/>
  <c r="T26" i="8"/>
  <c r="S26" i="8"/>
  <c r="R26" i="8"/>
  <c r="U25" i="8"/>
  <c r="T25" i="8"/>
  <c r="AE25" i="8" s="1"/>
  <c r="S25" i="8"/>
  <c r="R25" i="8"/>
  <c r="U24" i="8"/>
  <c r="V24" i="8" s="1"/>
  <c r="AF24" i="8" s="1"/>
  <c r="T24" i="8"/>
  <c r="S24" i="8"/>
  <c r="R24" i="8"/>
  <c r="U23" i="8"/>
  <c r="T23" i="8"/>
  <c r="AE23" i="8" s="1"/>
  <c r="S23" i="8"/>
  <c r="R23" i="8"/>
  <c r="U22" i="8"/>
  <c r="V22" i="8" s="1"/>
  <c r="AF22" i="8" s="1"/>
  <c r="T22" i="8"/>
  <c r="W22" i="8" s="1"/>
  <c r="X22" i="8" s="1"/>
  <c r="S22" i="8"/>
  <c r="R22" i="8"/>
  <c r="U21" i="8"/>
  <c r="V21" i="8" s="1"/>
  <c r="AF21" i="8" s="1"/>
  <c r="T21" i="8"/>
  <c r="AE21" i="8" s="1"/>
  <c r="S21" i="8"/>
  <c r="R21" i="8"/>
  <c r="U20" i="8"/>
  <c r="V20" i="8" s="1"/>
  <c r="AF20" i="8" s="1"/>
  <c r="T20" i="8"/>
  <c r="AE20" i="8" s="1"/>
  <c r="S20" i="8"/>
  <c r="R20" i="8"/>
  <c r="U19" i="8"/>
  <c r="V19" i="8" s="1"/>
  <c r="AF19" i="8" s="1"/>
  <c r="T19" i="8"/>
  <c r="S19" i="8"/>
  <c r="R19" i="8"/>
  <c r="U18" i="8"/>
  <c r="V18" i="8" s="1"/>
  <c r="AF18" i="8" s="1"/>
  <c r="T18" i="8"/>
  <c r="S18" i="8"/>
  <c r="R18" i="8"/>
  <c r="U17" i="8"/>
  <c r="V17" i="8" s="1"/>
  <c r="AF17" i="8" s="1"/>
  <c r="T17" i="8"/>
  <c r="S17" i="8"/>
  <c r="R17" i="8"/>
  <c r="U16" i="8"/>
  <c r="V16" i="8" s="1"/>
  <c r="AF16" i="8" s="1"/>
  <c r="T16" i="8"/>
  <c r="S16" i="8"/>
  <c r="R16" i="8"/>
  <c r="U15" i="8"/>
  <c r="V15" i="8" s="1"/>
  <c r="AF15" i="8" s="1"/>
  <c r="T15" i="8"/>
  <c r="AE15" i="8" s="1"/>
  <c r="S15" i="8"/>
  <c r="R15" i="8"/>
  <c r="U14" i="8"/>
  <c r="V14" i="8" s="1"/>
  <c r="AF14" i="8" s="1"/>
  <c r="T14" i="8"/>
  <c r="W14" i="8" s="1"/>
  <c r="X14" i="8" s="1"/>
  <c r="S14" i="8"/>
  <c r="R14" i="8"/>
  <c r="U13" i="8"/>
  <c r="V13" i="8" s="1"/>
  <c r="AF13" i="8" s="1"/>
  <c r="T13" i="8"/>
  <c r="AE13" i="8" s="1"/>
  <c r="S13" i="8"/>
  <c r="R13" i="8"/>
  <c r="U12" i="8"/>
  <c r="V12" i="8" s="1"/>
  <c r="AF12" i="8" s="1"/>
  <c r="T12" i="8"/>
  <c r="S12" i="8"/>
  <c r="R12" i="8"/>
  <c r="U11" i="8"/>
  <c r="V11" i="8" s="1"/>
  <c r="AF11" i="8" s="1"/>
  <c r="T11" i="8"/>
  <c r="S11" i="8"/>
  <c r="R11" i="8"/>
  <c r="U64" i="7"/>
  <c r="V64" i="7" s="1"/>
  <c r="AF64" i="7" s="1"/>
  <c r="T64" i="7"/>
  <c r="S64" i="7"/>
  <c r="R64" i="7"/>
  <c r="P64" i="7"/>
  <c r="O64" i="7"/>
  <c r="U63" i="7"/>
  <c r="T63" i="7"/>
  <c r="S63" i="7"/>
  <c r="R63" i="7"/>
  <c r="P63" i="7"/>
  <c r="O63" i="7"/>
  <c r="U62" i="7"/>
  <c r="T62" i="7"/>
  <c r="AE62" i="7" s="1"/>
  <c r="S62" i="7"/>
  <c r="R62" i="7"/>
  <c r="U61" i="7"/>
  <c r="T61" i="7"/>
  <c r="AE61" i="7" s="1"/>
  <c r="S61" i="7"/>
  <c r="R61" i="7"/>
  <c r="U60" i="7"/>
  <c r="V60" i="7" s="1"/>
  <c r="AF60" i="7" s="1"/>
  <c r="T60" i="7"/>
  <c r="S60" i="7"/>
  <c r="R60" i="7"/>
  <c r="U59" i="7"/>
  <c r="V59" i="7" s="1"/>
  <c r="AF59" i="7" s="1"/>
  <c r="T59" i="7"/>
  <c r="S59" i="7"/>
  <c r="R59" i="7"/>
  <c r="U58" i="7"/>
  <c r="V58" i="7" s="1"/>
  <c r="AF58" i="7" s="1"/>
  <c r="T58" i="7"/>
  <c r="S58" i="7"/>
  <c r="R58" i="7"/>
  <c r="U57" i="7"/>
  <c r="V57" i="7" s="1"/>
  <c r="AF57" i="7" s="1"/>
  <c r="T57" i="7"/>
  <c r="S57" i="7"/>
  <c r="R57" i="7"/>
  <c r="U56" i="7"/>
  <c r="V56" i="7" s="1"/>
  <c r="AF56" i="7" s="1"/>
  <c r="T56" i="7"/>
  <c r="W56" i="7" s="1"/>
  <c r="X56" i="7" s="1"/>
  <c r="S56" i="7"/>
  <c r="R56" i="7"/>
  <c r="U55" i="7"/>
  <c r="T55" i="7"/>
  <c r="AE55" i="7" s="1"/>
  <c r="S55" i="7"/>
  <c r="R55" i="7"/>
  <c r="U54" i="7"/>
  <c r="T54" i="7"/>
  <c r="AE54" i="7" s="1"/>
  <c r="S54" i="7"/>
  <c r="R54" i="7"/>
  <c r="U53" i="7"/>
  <c r="V53" i="7" s="1"/>
  <c r="AF53" i="7" s="1"/>
  <c r="T53" i="7"/>
  <c r="S53" i="7"/>
  <c r="R53" i="7"/>
  <c r="U52" i="7"/>
  <c r="V52" i="7" s="1"/>
  <c r="AF52" i="7" s="1"/>
  <c r="T52" i="7"/>
  <c r="S52" i="7"/>
  <c r="R52" i="7"/>
  <c r="U51" i="7"/>
  <c r="V51" i="7" s="1"/>
  <c r="AF51" i="7" s="1"/>
  <c r="T51" i="7"/>
  <c r="W51" i="7" s="1"/>
  <c r="X51" i="7" s="1"/>
  <c r="S51" i="7"/>
  <c r="R51" i="7"/>
  <c r="U50" i="7"/>
  <c r="T50" i="7"/>
  <c r="AE50" i="7" s="1"/>
  <c r="S50" i="7"/>
  <c r="R50" i="7"/>
  <c r="U49" i="7"/>
  <c r="T49" i="7"/>
  <c r="AE49" i="7" s="1"/>
  <c r="S49" i="7"/>
  <c r="R49" i="7"/>
  <c r="U48" i="7"/>
  <c r="V48" i="7" s="1"/>
  <c r="AF48" i="7" s="1"/>
  <c r="T48" i="7"/>
  <c r="S48" i="7"/>
  <c r="R48" i="7"/>
  <c r="U47" i="7"/>
  <c r="V47" i="7" s="1"/>
  <c r="AF47" i="7" s="1"/>
  <c r="T47" i="7"/>
  <c r="S47" i="7"/>
  <c r="R47" i="7"/>
  <c r="U46" i="7"/>
  <c r="V46" i="7" s="1"/>
  <c r="AF46" i="7" s="1"/>
  <c r="T46" i="7"/>
  <c r="AE46" i="7" s="1"/>
  <c r="S46" i="7"/>
  <c r="R46" i="7"/>
  <c r="U45" i="7"/>
  <c r="T45" i="7"/>
  <c r="AE45" i="7" s="1"/>
  <c r="S45" i="7"/>
  <c r="R45" i="7"/>
  <c r="U44" i="7"/>
  <c r="T44" i="7"/>
  <c r="AE44" i="7" s="1"/>
  <c r="S44" i="7"/>
  <c r="R44" i="7"/>
  <c r="U43" i="7"/>
  <c r="T43" i="7"/>
  <c r="AE43" i="7" s="1"/>
  <c r="S43" i="7"/>
  <c r="R43" i="7"/>
  <c r="U42" i="7"/>
  <c r="T42" i="7"/>
  <c r="AE42" i="7" s="1"/>
  <c r="S42" i="7"/>
  <c r="R42" i="7"/>
  <c r="U41" i="7"/>
  <c r="V41" i="7" s="1"/>
  <c r="AF41" i="7" s="1"/>
  <c r="T41" i="7"/>
  <c r="W41" i="7" s="1"/>
  <c r="X41" i="7" s="1"/>
  <c r="S41" i="7"/>
  <c r="R41" i="7"/>
  <c r="U40" i="7"/>
  <c r="V40" i="7" s="1"/>
  <c r="AF40" i="7" s="1"/>
  <c r="T40" i="7"/>
  <c r="S40" i="7"/>
  <c r="R40" i="7"/>
  <c r="U39" i="7"/>
  <c r="V39" i="7" s="1"/>
  <c r="AF39" i="7" s="1"/>
  <c r="T39" i="7"/>
  <c r="S39" i="7"/>
  <c r="R39" i="7"/>
  <c r="U38" i="7"/>
  <c r="V38" i="7" s="1"/>
  <c r="AF38" i="7" s="1"/>
  <c r="T38" i="7"/>
  <c r="W38" i="7" s="1"/>
  <c r="X38" i="7" s="1"/>
  <c r="S38" i="7"/>
  <c r="R38" i="7"/>
  <c r="U37" i="7"/>
  <c r="V37" i="7" s="1"/>
  <c r="AF37" i="7" s="1"/>
  <c r="T37" i="7"/>
  <c r="S37" i="7"/>
  <c r="R37" i="7"/>
  <c r="U36" i="7"/>
  <c r="V36" i="7" s="1"/>
  <c r="AF36" i="7" s="1"/>
  <c r="T36" i="7"/>
  <c r="S36" i="7"/>
  <c r="R36" i="7"/>
  <c r="U35" i="7"/>
  <c r="V35" i="7" s="1"/>
  <c r="AF35" i="7" s="1"/>
  <c r="T35" i="7"/>
  <c r="AE35" i="7" s="1"/>
  <c r="S35" i="7"/>
  <c r="R35" i="7"/>
  <c r="U34" i="7"/>
  <c r="T34" i="7"/>
  <c r="W34" i="7" s="1"/>
  <c r="X34" i="7" s="1"/>
  <c r="S34" i="7"/>
  <c r="R34" i="7"/>
  <c r="U33" i="7"/>
  <c r="T33" i="7"/>
  <c r="W33" i="7" s="1"/>
  <c r="X33" i="7" s="1"/>
  <c r="S33" i="7"/>
  <c r="R33" i="7"/>
  <c r="U32" i="7"/>
  <c r="V32" i="7" s="1"/>
  <c r="AF32" i="7" s="1"/>
  <c r="T32" i="7"/>
  <c r="S32" i="7"/>
  <c r="R32" i="7"/>
  <c r="U31" i="7"/>
  <c r="T31" i="7"/>
  <c r="S31" i="7"/>
  <c r="R31" i="7"/>
  <c r="U30" i="7"/>
  <c r="T30" i="7"/>
  <c r="S30" i="7"/>
  <c r="R30" i="7"/>
  <c r="U29" i="7"/>
  <c r="V29" i="7" s="1"/>
  <c r="AF29" i="7" s="1"/>
  <c r="T29" i="7"/>
  <c r="S29" i="7"/>
  <c r="R29" i="7"/>
  <c r="U28" i="7"/>
  <c r="V28" i="7" s="1"/>
  <c r="AF28" i="7" s="1"/>
  <c r="T28" i="7"/>
  <c r="Y28" i="7" s="1"/>
  <c r="S28" i="7"/>
  <c r="R28" i="7"/>
  <c r="AE27" i="7"/>
  <c r="U27" i="7"/>
  <c r="T27" i="7"/>
  <c r="S27" i="7"/>
  <c r="R27" i="7"/>
  <c r="U26" i="7"/>
  <c r="T26" i="7"/>
  <c r="S26" i="7"/>
  <c r="R26" i="7"/>
  <c r="U25" i="7"/>
  <c r="T25" i="7"/>
  <c r="S25" i="7"/>
  <c r="R25" i="7"/>
  <c r="U24" i="7"/>
  <c r="V24" i="7" s="1"/>
  <c r="AF24" i="7" s="1"/>
  <c r="T24" i="7"/>
  <c r="S24" i="7"/>
  <c r="R24" i="7"/>
  <c r="U23" i="7"/>
  <c r="V23" i="7" s="1"/>
  <c r="AF23" i="7" s="1"/>
  <c r="T23" i="7"/>
  <c r="S23" i="7"/>
  <c r="R23" i="7"/>
  <c r="U22" i="7"/>
  <c r="V22" i="7" s="1"/>
  <c r="AF22" i="7" s="1"/>
  <c r="T22" i="7"/>
  <c r="S22" i="7"/>
  <c r="R22" i="7"/>
  <c r="U21" i="7"/>
  <c r="T21" i="7"/>
  <c r="AE21" i="7" s="1"/>
  <c r="S21" i="7"/>
  <c r="R21" i="7"/>
  <c r="U20" i="7"/>
  <c r="V20" i="7" s="1"/>
  <c r="AF20" i="7" s="1"/>
  <c r="T20" i="7"/>
  <c r="AE20" i="7" s="1"/>
  <c r="S20" i="7"/>
  <c r="R20" i="7"/>
  <c r="U19" i="7"/>
  <c r="T19" i="7"/>
  <c r="AE19" i="7" s="1"/>
  <c r="S19" i="7"/>
  <c r="R19" i="7"/>
  <c r="U18" i="7"/>
  <c r="V18" i="7" s="1"/>
  <c r="AF18" i="7" s="1"/>
  <c r="T18" i="7"/>
  <c r="AE18" i="7" s="1"/>
  <c r="S18" i="7"/>
  <c r="R18" i="7"/>
  <c r="U17" i="7"/>
  <c r="T17" i="7"/>
  <c r="AE17" i="7" s="1"/>
  <c r="S17" i="7"/>
  <c r="R17" i="7"/>
  <c r="U16" i="7"/>
  <c r="V16" i="7" s="1"/>
  <c r="AF16" i="7" s="1"/>
  <c r="T16" i="7"/>
  <c r="AE16" i="7" s="1"/>
  <c r="S16" i="7"/>
  <c r="R16" i="7"/>
  <c r="U15" i="7"/>
  <c r="V15" i="7" s="1"/>
  <c r="AF15" i="7" s="1"/>
  <c r="T15" i="7"/>
  <c r="S15" i="7"/>
  <c r="R15" i="7"/>
  <c r="U14" i="7"/>
  <c r="V14" i="7" s="1"/>
  <c r="AF14" i="7" s="1"/>
  <c r="T14" i="7"/>
  <c r="S14" i="7"/>
  <c r="R14" i="7"/>
  <c r="U13" i="7"/>
  <c r="V13" i="7" s="1"/>
  <c r="AF13" i="7" s="1"/>
  <c r="T13" i="7"/>
  <c r="W13" i="7" s="1"/>
  <c r="X13" i="7" s="1"/>
  <c r="S13" i="7"/>
  <c r="R13" i="7"/>
  <c r="U12" i="7"/>
  <c r="T12" i="7"/>
  <c r="W12" i="7" s="1"/>
  <c r="X12" i="7" s="1"/>
  <c r="S12" i="7"/>
  <c r="R12" i="7"/>
  <c r="U11" i="7"/>
  <c r="T11" i="7"/>
  <c r="W11" i="7" s="1"/>
  <c r="X11" i="7" s="1"/>
  <c r="S11" i="7"/>
  <c r="R11" i="7"/>
  <c r="P47" i="1"/>
  <c r="O47" i="1"/>
  <c r="P46" i="1"/>
  <c r="O46" i="1"/>
  <c r="R106" i="5"/>
  <c r="S106" i="5"/>
  <c r="T106" i="5"/>
  <c r="U106" i="5"/>
  <c r="V106" i="5" s="1"/>
  <c r="AF106" i="5" s="1"/>
  <c r="R107" i="5"/>
  <c r="S107" i="5"/>
  <c r="T107" i="5"/>
  <c r="U107" i="5"/>
  <c r="V107" i="5" s="1"/>
  <c r="AF107" i="5" s="1"/>
  <c r="P107" i="5"/>
  <c r="O107" i="5"/>
  <c r="P106" i="5"/>
  <c r="O106" i="5"/>
  <c r="Y106" i="5" l="1"/>
  <c r="Y107" i="5"/>
  <c r="AC107" i="5"/>
  <c r="Z107" i="5"/>
  <c r="W106" i="5"/>
  <c r="X106" i="5" s="1"/>
  <c r="AC106" i="5"/>
  <c r="AE11" i="7"/>
  <c r="Y36" i="7"/>
  <c r="AC13" i="7"/>
  <c r="Y37" i="7"/>
  <c r="Z13" i="7"/>
  <c r="AD14" i="7"/>
  <c r="AC29" i="7"/>
  <c r="AC59" i="7"/>
  <c r="W45" i="7"/>
  <c r="X45" i="7" s="1"/>
  <c r="Z52" i="7"/>
  <c r="AC53" i="7"/>
  <c r="AC60" i="7"/>
  <c r="AC25" i="7"/>
  <c r="Z57" i="7"/>
  <c r="AE34" i="7"/>
  <c r="Z24" i="7"/>
  <c r="W36" i="7"/>
  <c r="X36" i="7" s="1"/>
  <c r="AE33" i="7"/>
  <c r="Y42" i="7"/>
  <c r="W18" i="7"/>
  <c r="X18" i="7" s="1"/>
  <c r="W21" i="7"/>
  <c r="X21" i="7" s="1"/>
  <c r="Z23" i="7"/>
  <c r="Z42" i="7"/>
  <c r="Y63" i="7"/>
  <c r="Z12" i="7"/>
  <c r="AC30" i="7"/>
  <c r="AD42" i="7"/>
  <c r="Y64" i="7"/>
  <c r="AC31" i="7"/>
  <c r="AD26" i="7"/>
  <c r="AE12" i="7"/>
  <c r="W20" i="7"/>
  <c r="X20" i="7" s="1"/>
  <c r="Z64" i="7"/>
  <c r="AD27" i="7"/>
  <c r="AC58" i="7"/>
  <c r="Z28" i="7"/>
  <c r="AA28" i="7" s="1"/>
  <c r="AB28" i="7" s="1"/>
  <c r="V26" i="7"/>
  <c r="AF26" i="7" s="1"/>
  <c r="AC28" i="7"/>
  <c r="V30" i="7"/>
  <c r="AF30" i="7" s="1"/>
  <c r="V31" i="7"/>
  <c r="AF31" i="7" s="1"/>
  <c r="AC26" i="7"/>
  <c r="AD28" i="7"/>
  <c r="Y30" i="7"/>
  <c r="Z44" i="7"/>
  <c r="AD49" i="7"/>
  <c r="AD50" i="7"/>
  <c r="AD55" i="7"/>
  <c r="AC57" i="7"/>
  <c r="Y16" i="7"/>
  <c r="W17" i="7"/>
  <c r="X17" i="7" s="1"/>
  <c r="AC24" i="7"/>
  <c r="AE28" i="7"/>
  <c r="Y43" i="7"/>
  <c r="V44" i="7"/>
  <c r="AF44" i="7" s="1"/>
  <c r="W49" i="7"/>
  <c r="X49" i="7" s="1"/>
  <c r="V50" i="7"/>
  <c r="AF50" i="7" s="1"/>
  <c r="AD54" i="7"/>
  <c r="W55" i="7"/>
  <c r="X55" i="7" s="1"/>
  <c r="AD24" i="7"/>
  <c r="AC27" i="7"/>
  <c r="V43" i="7"/>
  <c r="AF43" i="7" s="1"/>
  <c r="W44" i="7"/>
  <c r="X44" i="7" s="1"/>
  <c r="Z49" i="7"/>
  <c r="W50" i="7"/>
  <c r="X50" i="7" s="1"/>
  <c r="W54" i="7"/>
  <c r="X54" i="7" s="1"/>
  <c r="Z55" i="7"/>
  <c r="AD16" i="7"/>
  <c r="W27" i="7"/>
  <c r="X27" i="7" s="1"/>
  <c r="W43" i="7"/>
  <c r="X43" i="7" s="1"/>
  <c r="Y44" i="7"/>
  <c r="AC49" i="7"/>
  <c r="Z50" i="7"/>
  <c r="Z54" i="7"/>
  <c r="Y13" i="7"/>
  <c r="Z25" i="7"/>
  <c r="AC41" i="7"/>
  <c r="Z43" i="7"/>
  <c r="AC50" i="7"/>
  <c r="AC52" i="7"/>
  <c r="V25" i="7"/>
  <c r="AF25" i="7" s="1"/>
  <c r="Z56" i="7"/>
  <c r="AD62" i="7"/>
  <c r="AD13" i="7"/>
  <c r="AD29" i="7"/>
  <c r="Y41" i="7"/>
  <c r="AC56" i="7"/>
  <c r="AD61" i="7"/>
  <c r="W62" i="7"/>
  <c r="X62" i="7" s="1"/>
  <c r="AE13" i="7"/>
  <c r="W19" i="7"/>
  <c r="X19" i="7" s="1"/>
  <c r="AC23" i="7"/>
  <c r="AD25" i="7"/>
  <c r="W28" i="7"/>
  <c r="X28" i="7" s="1"/>
  <c r="AE29" i="7"/>
  <c r="Z41" i="7"/>
  <c r="AC42" i="7"/>
  <c r="W61" i="7"/>
  <c r="X61" i="7" s="1"/>
  <c r="Z63" i="7"/>
  <c r="W64" i="7"/>
  <c r="X64" i="7" s="1"/>
  <c r="AD23" i="7"/>
  <c r="Z26" i="7"/>
  <c r="W42" i="7"/>
  <c r="X42" i="7" s="1"/>
  <c r="Z51" i="7"/>
  <c r="Z61" i="7"/>
  <c r="AE43" i="8"/>
  <c r="Z18" i="8"/>
  <c r="AD33" i="8"/>
  <c r="Z22" i="8"/>
  <c r="W33" i="8"/>
  <c r="X33" i="8" s="1"/>
  <c r="Z33" i="8"/>
  <c r="AE28" i="8"/>
  <c r="W21" i="8"/>
  <c r="X21" i="8" s="1"/>
  <c r="AC33" i="8"/>
  <c r="Y43" i="8"/>
  <c r="Z16" i="8"/>
  <c r="Z43" i="8"/>
  <c r="AA43" i="8" s="1"/>
  <c r="AB43" i="8" s="1"/>
  <c r="W31" i="8"/>
  <c r="X31" i="8" s="1"/>
  <c r="W13" i="8"/>
  <c r="X13" i="8" s="1"/>
  <c r="Y31" i="8"/>
  <c r="Y33" i="8"/>
  <c r="W25" i="8"/>
  <c r="X25" i="8" s="1"/>
  <c r="AC31" i="8"/>
  <c r="AE50" i="8"/>
  <c r="AD25" i="8"/>
  <c r="Z39" i="8"/>
  <c r="Y22" i="8"/>
  <c r="W34" i="8"/>
  <c r="X34" i="8" s="1"/>
  <c r="AD22" i="8"/>
  <c r="Z14" i="8"/>
  <c r="W23" i="8"/>
  <c r="X23" i="8" s="1"/>
  <c r="AA33" i="8"/>
  <c r="AB33" i="8" s="1"/>
  <c r="AC14" i="8"/>
  <c r="Y18" i="8"/>
  <c r="AA18" i="8" s="1"/>
  <c r="AB18" i="8" s="1"/>
  <c r="Z23" i="8"/>
  <c r="AC18" i="8"/>
  <c r="AC23" i="8"/>
  <c r="Y28" i="8"/>
  <c r="W15" i="8"/>
  <c r="X15" i="8" s="1"/>
  <c r="AD18" i="8"/>
  <c r="Z28" i="8"/>
  <c r="AC43" i="8"/>
  <c r="Z15" i="8"/>
  <c r="W27" i="8"/>
  <c r="X27" i="8" s="1"/>
  <c r="AD28" i="8"/>
  <c r="AD31" i="8"/>
  <c r="Y34" i="8"/>
  <c r="AD43" i="8"/>
  <c r="AC15" i="8"/>
  <c r="Z34" i="8"/>
  <c r="W46" i="8"/>
  <c r="X46" i="8" s="1"/>
  <c r="AC34" i="8"/>
  <c r="Y21" i="8"/>
  <c r="AD34" i="8"/>
  <c r="Y53" i="8"/>
  <c r="AC21" i="8"/>
  <c r="Z37" i="8"/>
  <c r="AE53" i="8"/>
  <c r="Y14" i="8"/>
  <c r="Z51" i="8"/>
  <c r="Z36" i="8"/>
  <c r="AE36" i="8"/>
  <c r="AD36" i="8"/>
  <c r="AC36" i="8"/>
  <c r="W36" i="8"/>
  <c r="X36" i="8" s="1"/>
  <c r="V27" i="8"/>
  <c r="AF27" i="8" s="1"/>
  <c r="Z27" i="8"/>
  <c r="Y27" i="8"/>
  <c r="W24" i="8"/>
  <c r="X24" i="8" s="1"/>
  <c r="AE24" i="8"/>
  <c r="AE26" i="8"/>
  <c r="Y26" i="8"/>
  <c r="AD26" i="8"/>
  <c r="W26" i="8"/>
  <c r="X26" i="8" s="1"/>
  <c r="Z26" i="8"/>
  <c r="AE19" i="8"/>
  <c r="AD19" i="8"/>
  <c r="AC19" i="8"/>
  <c r="W19" i="8"/>
  <c r="X19" i="8" s="1"/>
  <c r="V44" i="8"/>
  <c r="AF44" i="8" s="1"/>
  <c r="AD44" i="8"/>
  <c r="AC44" i="8"/>
  <c r="Y13" i="8"/>
  <c r="AE14" i="8"/>
  <c r="AD21" i="8"/>
  <c r="AD51" i="8"/>
  <c r="Z13" i="8"/>
  <c r="AD27" i="8"/>
  <c r="Z32" i="8"/>
  <c r="AD40" i="8"/>
  <c r="Z49" i="8"/>
  <c r="V51" i="8"/>
  <c r="AF51" i="8" s="1"/>
  <c r="AD13" i="8"/>
  <c r="Y15" i="8"/>
  <c r="AC16" i="8"/>
  <c r="Z20" i="8"/>
  <c r="W37" i="8"/>
  <c r="X37" i="8" s="1"/>
  <c r="W40" i="8"/>
  <c r="X40" i="8" s="1"/>
  <c r="AE51" i="8"/>
  <c r="AE18" i="8"/>
  <c r="AD16" i="8"/>
  <c r="Y37" i="8"/>
  <c r="Y39" i="8"/>
  <c r="AC40" i="8"/>
  <c r="AC49" i="8"/>
  <c r="AE16" i="8"/>
  <c r="Y23" i="8"/>
  <c r="AC37" i="8"/>
  <c r="AD49" i="8"/>
  <c r="AD37" i="8"/>
  <c r="AC39" i="8"/>
  <c r="AE49" i="8"/>
  <c r="Z21" i="8"/>
  <c r="AE37" i="8"/>
  <c r="AD39" i="8"/>
  <c r="AC50" i="8"/>
  <c r="AC13" i="8"/>
  <c r="W18" i="8"/>
  <c r="X18" i="8" s="1"/>
  <c r="AE17" i="8"/>
  <c r="AD17" i="8"/>
  <c r="AC17" i="8"/>
  <c r="Z17" i="8"/>
  <c r="Y17" i="8"/>
  <c r="W17" i="8"/>
  <c r="X17" i="8" s="1"/>
  <c r="AE11" i="8"/>
  <c r="AD11" i="8"/>
  <c r="AC11" i="8"/>
  <c r="Z11" i="8"/>
  <c r="Y11" i="8"/>
  <c r="W11" i="8"/>
  <c r="X11" i="8" s="1"/>
  <c r="AA22" i="8"/>
  <c r="AB22" i="8" s="1"/>
  <c r="Z38" i="8"/>
  <c r="AD38" i="8"/>
  <c r="AC38" i="8"/>
  <c r="Y38" i="8"/>
  <c r="W38" i="8"/>
  <c r="X38" i="8" s="1"/>
  <c r="AE38" i="8"/>
  <c r="AE12" i="8"/>
  <c r="AD12" i="8"/>
  <c r="AC12" i="8"/>
  <c r="Z12" i="8"/>
  <c r="Y12" i="8"/>
  <c r="W12" i="8"/>
  <c r="X12" i="8" s="1"/>
  <c r="W35" i="8"/>
  <c r="X35" i="8" s="1"/>
  <c r="AE35" i="8"/>
  <c r="AD35" i="8"/>
  <c r="AC35" i="8"/>
  <c r="Z35" i="8"/>
  <c r="AD46" i="8"/>
  <c r="AC46" i="8"/>
  <c r="Z46" i="8"/>
  <c r="Y46" i="8"/>
  <c r="AA46" i="8" s="1"/>
  <c r="AD14" i="8"/>
  <c r="AD15" i="8"/>
  <c r="AC22" i="8"/>
  <c r="AD23" i="8"/>
  <c r="Z30" i="8"/>
  <c r="AC30" i="8"/>
  <c r="W30" i="8"/>
  <c r="X30" i="8" s="1"/>
  <c r="V46" i="8"/>
  <c r="AF46" i="8" s="1"/>
  <c r="W20" i="8"/>
  <c r="X20" i="8" s="1"/>
  <c r="W32" i="8"/>
  <c r="X32" i="8" s="1"/>
  <c r="Y35" i="8"/>
  <c r="W16" i="8"/>
  <c r="X16" i="8" s="1"/>
  <c r="Z19" i="8"/>
  <c r="AE22" i="8"/>
  <c r="Y24" i="8"/>
  <c r="V25" i="8"/>
  <c r="AF25" i="8" s="1"/>
  <c r="AC25" i="8"/>
  <c r="AD41" i="8"/>
  <c r="AC41" i="8"/>
  <c r="W41" i="8"/>
  <c r="X41" i="8" s="1"/>
  <c r="AE41" i="8"/>
  <c r="Z41" i="8"/>
  <c r="Y20" i="8"/>
  <c r="Z24" i="8"/>
  <c r="Y30" i="8"/>
  <c r="AD32" i="8"/>
  <c r="AC32" i="8"/>
  <c r="AE32" i="8"/>
  <c r="Y32" i="8"/>
  <c r="Y16" i="8"/>
  <c r="AA16" i="8" s="1"/>
  <c r="AB16" i="8" s="1"/>
  <c r="V23" i="8"/>
  <c r="AF23" i="8" s="1"/>
  <c r="AD30" i="8"/>
  <c r="Y25" i="8"/>
  <c r="AE30" i="8"/>
  <c r="V40" i="8"/>
  <c r="AF40" i="8" s="1"/>
  <c r="Y41" i="8"/>
  <c r="AC20" i="8"/>
  <c r="AC24" i="8"/>
  <c r="Z25" i="8"/>
  <c r="Y19" i="8"/>
  <c r="AD20" i="8"/>
  <c r="AD24" i="8"/>
  <c r="AE29" i="8"/>
  <c r="AD29" i="8"/>
  <c r="AC29" i="8"/>
  <c r="Z29" i="8"/>
  <c r="Y29" i="8"/>
  <c r="AE39" i="8"/>
  <c r="AC26" i="8"/>
  <c r="AC27" i="8"/>
  <c r="AC28" i="8"/>
  <c r="W42" i="8"/>
  <c r="X42" i="8" s="1"/>
  <c r="AE42" i="8"/>
  <c r="AD42" i="8"/>
  <c r="AC42" i="8"/>
  <c r="Z42" i="8"/>
  <c r="AA42" i="8" s="1"/>
  <c r="AB42" i="8" s="1"/>
  <c r="AD52" i="8"/>
  <c r="Y52" i="8"/>
  <c r="Z31" i="8"/>
  <c r="W45" i="8"/>
  <c r="X45" i="8" s="1"/>
  <c r="AE45" i="8"/>
  <c r="AD45" i="8"/>
  <c r="AC45" i="8"/>
  <c r="Z45" i="8"/>
  <c r="Y45" i="8"/>
  <c r="AD48" i="8"/>
  <c r="AC48" i="8"/>
  <c r="Y48" i="8"/>
  <c r="V52" i="8"/>
  <c r="AF52" i="8" s="1"/>
  <c r="Y36" i="8"/>
  <c r="V48" i="8"/>
  <c r="AF48" i="8" s="1"/>
  <c r="W39" i="8"/>
  <c r="X39" i="8" s="1"/>
  <c r="Z40" i="8"/>
  <c r="Y40" i="8"/>
  <c r="AD47" i="8"/>
  <c r="AD50" i="8"/>
  <c r="AE44" i="8"/>
  <c r="AC47" i="8"/>
  <c r="Z47" i="8"/>
  <c r="V49" i="8"/>
  <c r="AF49" i="8" s="1"/>
  <c r="Y49" i="8"/>
  <c r="AC51" i="8"/>
  <c r="AD53" i="8"/>
  <c r="AC53" i="8"/>
  <c r="Z53" i="8"/>
  <c r="Y44" i="8"/>
  <c r="W47" i="8"/>
  <c r="X47" i="8" s="1"/>
  <c r="Y50" i="8"/>
  <c r="V53" i="8"/>
  <c r="AF53" i="8" s="1"/>
  <c r="Z44" i="8"/>
  <c r="Z50" i="8"/>
  <c r="Y47" i="8"/>
  <c r="Z48" i="8"/>
  <c r="W48" i="8"/>
  <c r="X48" i="8" s="1"/>
  <c r="AC52" i="8"/>
  <c r="Z52" i="8"/>
  <c r="W52" i="8"/>
  <c r="X52" i="8" s="1"/>
  <c r="W51" i="8"/>
  <c r="X51" i="8" s="1"/>
  <c r="Y51" i="8"/>
  <c r="AA51" i="8" s="1"/>
  <c r="AD17" i="7"/>
  <c r="AC17" i="7"/>
  <c r="Z17" i="7"/>
  <c r="Y17" i="7"/>
  <c r="AD11" i="7"/>
  <c r="AC11" i="7"/>
  <c r="Y11" i="7"/>
  <c r="Z15" i="7"/>
  <c r="Y15" i="7"/>
  <c r="W15" i="7"/>
  <c r="X15" i="7" s="1"/>
  <c r="AE15" i="7"/>
  <c r="V17" i="7"/>
  <c r="AF17" i="7" s="1"/>
  <c r="AD18" i="7"/>
  <c r="AC18" i="7"/>
  <c r="Z18" i="7"/>
  <c r="Y18" i="7"/>
  <c r="AC22" i="7"/>
  <c r="Z22" i="7"/>
  <c r="W22" i="7"/>
  <c r="X22" i="7" s="1"/>
  <c r="AD19" i="7"/>
  <c r="AC19" i="7"/>
  <c r="Z19" i="7"/>
  <c r="Y19" i="7"/>
  <c r="V11" i="7"/>
  <c r="AF11" i="7" s="1"/>
  <c r="V19" i="7"/>
  <c r="AF19" i="7" s="1"/>
  <c r="AD20" i="7"/>
  <c r="AC20" i="7"/>
  <c r="Z20" i="7"/>
  <c r="Y20" i="7"/>
  <c r="Y22" i="7"/>
  <c r="Z39" i="7"/>
  <c r="AE39" i="7"/>
  <c r="AD39" i="7"/>
  <c r="AC39" i="7"/>
  <c r="Y39" i="7"/>
  <c r="W39" i="7"/>
  <c r="X39" i="7" s="1"/>
  <c r="AD21" i="7"/>
  <c r="AC21" i="7"/>
  <c r="Z21" i="7"/>
  <c r="Y21" i="7"/>
  <c r="AD22" i="7"/>
  <c r="Z11" i="7"/>
  <c r="V21" i="7"/>
  <c r="AF21" i="7" s="1"/>
  <c r="AE22" i="7"/>
  <c r="AC15" i="7"/>
  <c r="Z14" i="7"/>
  <c r="Y14" i="7"/>
  <c r="W14" i="7"/>
  <c r="X14" i="7" s="1"/>
  <c r="AE14" i="7"/>
  <c r="AD12" i="7"/>
  <c r="AC12" i="7"/>
  <c r="Y12" i="7"/>
  <c r="AC16" i="7"/>
  <c r="Z16" i="7"/>
  <c r="W16" i="7"/>
  <c r="X16" i="7" s="1"/>
  <c r="AD33" i="7"/>
  <c r="Y33" i="7"/>
  <c r="V33" i="7"/>
  <c r="AF33" i="7" s="1"/>
  <c r="AC33" i="7"/>
  <c r="Z33" i="7"/>
  <c r="AC14" i="7"/>
  <c r="AD15" i="7"/>
  <c r="V12" i="7"/>
  <c r="AF12" i="7" s="1"/>
  <c r="W48" i="7"/>
  <c r="X48" i="7" s="1"/>
  <c r="AE48" i="7"/>
  <c r="AD48" i="7"/>
  <c r="AC48" i="7"/>
  <c r="Y48" i="7"/>
  <c r="Z48" i="7"/>
  <c r="Y45" i="7"/>
  <c r="V45" i="7"/>
  <c r="AF45" i="7" s="1"/>
  <c r="AD45" i="7"/>
  <c r="AC45" i="7"/>
  <c r="Z45" i="7"/>
  <c r="AC32" i="7"/>
  <c r="AE32" i="7"/>
  <c r="AD34" i="7"/>
  <c r="Y34" i="7"/>
  <c r="V34" i="7"/>
  <c r="AF34" i="7" s="1"/>
  <c r="Z47" i="7"/>
  <c r="Y47" i="7"/>
  <c r="AD47" i="7"/>
  <c r="W47" i="7"/>
  <c r="X47" i="7" s="1"/>
  <c r="AE47" i="7"/>
  <c r="AC47" i="7"/>
  <c r="AE23" i="7"/>
  <c r="AE24" i="7"/>
  <c r="AE25" i="7"/>
  <c r="AE26" i="7"/>
  <c r="V27" i="7"/>
  <c r="AF27" i="7" s="1"/>
  <c r="Z38" i="7"/>
  <c r="AE38" i="7"/>
  <c r="AD38" i="7"/>
  <c r="AC38" i="7"/>
  <c r="W32" i="7"/>
  <c r="X32" i="7" s="1"/>
  <c r="Z34" i="7"/>
  <c r="Y27" i="7"/>
  <c r="Z31" i="7"/>
  <c r="AE31" i="7"/>
  <c r="AD31" i="7"/>
  <c r="Y32" i="7"/>
  <c r="W35" i="7"/>
  <c r="X35" i="7" s="1"/>
  <c r="AD35" i="7"/>
  <c r="Z35" i="7"/>
  <c r="Y35" i="7"/>
  <c r="Z40" i="7"/>
  <c r="AE40" i="7"/>
  <c r="AD40" i="7"/>
  <c r="AC40" i="7"/>
  <c r="W23" i="7"/>
  <c r="X23" i="7" s="1"/>
  <c r="W24" i="7"/>
  <c r="X24" i="7" s="1"/>
  <c r="W25" i="7"/>
  <c r="X25" i="7" s="1"/>
  <c r="W26" i="7"/>
  <c r="X26" i="7" s="1"/>
  <c r="Z27" i="7"/>
  <c r="W29" i="7"/>
  <c r="X29" i="7" s="1"/>
  <c r="Z30" i="7"/>
  <c r="AA30" i="7" s="1"/>
  <c r="AE30" i="7"/>
  <c r="AD30" i="7"/>
  <c r="Z32" i="7"/>
  <c r="AC34" i="7"/>
  <c r="Z37" i="7"/>
  <c r="AA37" i="7" s="1"/>
  <c r="AB37" i="7" s="1"/>
  <c r="AE37" i="7"/>
  <c r="AD37" i="7"/>
  <c r="AC37" i="7"/>
  <c r="Y38" i="7"/>
  <c r="Y23" i="7"/>
  <c r="Y24" i="7"/>
  <c r="AA24" i="7" s="1"/>
  <c r="AB24" i="7" s="1"/>
  <c r="Y25" i="7"/>
  <c r="AA25" i="7" s="1"/>
  <c r="Y26" i="7"/>
  <c r="AA26" i="7" s="1"/>
  <c r="Y29" i="7"/>
  <c r="W31" i="7"/>
  <c r="X31" i="7" s="1"/>
  <c r="AD32" i="7"/>
  <c r="Z36" i="7"/>
  <c r="AA36" i="7" s="1"/>
  <c r="AB36" i="7" s="1"/>
  <c r="AE36" i="7"/>
  <c r="AD36" i="7"/>
  <c r="AC36" i="7"/>
  <c r="W40" i="7"/>
  <c r="X40" i="7" s="1"/>
  <c r="AC46" i="7"/>
  <c r="W46" i="7"/>
  <c r="X46" i="7" s="1"/>
  <c r="AD46" i="7"/>
  <c r="Z46" i="7"/>
  <c r="Y46" i="7"/>
  <c r="Z29" i="7"/>
  <c r="W30" i="7"/>
  <c r="X30" i="7" s="1"/>
  <c r="Y31" i="7"/>
  <c r="AC35" i="7"/>
  <c r="W37" i="7"/>
  <c r="X37" i="7" s="1"/>
  <c r="Y40" i="7"/>
  <c r="AD41" i="7"/>
  <c r="AE41" i="7"/>
  <c r="AC43" i="7"/>
  <c r="AD43" i="7"/>
  <c r="AC44" i="7"/>
  <c r="AD44" i="7"/>
  <c r="V42" i="7"/>
  <c r="AF42" i="7" s="1"/>
  <c r="AD53" i="7"/>
  <c r="AD58" i="7"/>
  <c r="AD59" i="7"/>
  <c r="AD60" i="7"/>
  <c r="AC63" i="7"/>
  <c r="V49" i="7"/>
  <c r="AF49" i="7" s="1"/>
  <c r="Y51" i="7"/>
  <c r="AE53" i="7"/>
  <c r="V54" i="7"/>
  <c r="AF54" i="7" s="1"/>
  <c r="V55" i="7"/>
  <c r="AF55" i="7" s="1"/>
  <c r="Y56" i="7"/>
  <c r="AE58" i="7"/>
  <c r="AE59" i="7"/>
  <c r="AE60" i="7"/>
  <c r="V61" i="7"/>
  <c r="AF61" i="7" s="1"/>
  <c r="V62" i="7"/>
  <c r="AF62" i="7" s="1"/>
  <c r="AD63" i="7"/>
  <c r="AE63" i="7"/>
  <c r="AD52" i="7"/>
  <c r="AD57" i="7"/>
  <c r="AC64" i="7"/>
  <c r="Y49" i="7"/>
  <c r="AA49" i="7" s="1"/>
  <c r="Y50" i="7"/>
  <c r="AE52" i="7"/>
  <c r="Y54" i="7"/>
  <c r="Y55" i="7"/>
  <c r="AA55" i="7" s="1"/>
  <c r="AE57" i="7"/>
  <c r="Y61" i="7"/>
  <c r="Y62" i="7"/>
  <c r="AD64" i="7"/>
  <c r="AC51" i="7"/>
  <c r="W53" i="7"/>
  <c r="X53" i="7" s="1"/>
  <c r="W58" i="7"/>
  <c r="X58" i="7" s="1"/>
  <c r="W59" i="7"/>
  <c r="X59" i="7" s="1"/>
  <c r="W60" i="7"/>
  <c r="X60" i="7" s="1"/>
  <c r="Z62" i="7"/>
  <c r="V63" i="7"/>
  <c r="AF63" i="7" s="1"/>
  <c r="AE64" i="7"/>
  <c r="AD51" i="7"/>
  <c r="AD56" i="7"/>
  <c r="W63" i="7"/>
  <c r="X63" i="7" s="1"/>
  <c r="AE51" i="7"/>
  <c r="Y53" i="7"/>
  <c r="AE56" i="7"/>
  <c r="Y58" i="7"/>
  <c r="Y59" i="7"/>
  <c r="Y60" i="7"/>
  <c r="W52" i="7"/>
  <c r="X52" i="7" s="1"/>
  <c r="Z53" i="7"/>
  <c r="AC54" i="7"/>
  <c r="AC55" i="7"/>
  <c r="W57" i="7"/>
  <c r="X57" i="7" s="1"/>
  <c r="Z58" i="7"/>
  <c r="Z59" i="7"/>
  <c r="Z60" i="7"/>
  <c r="AC61" i="7"/>
  <c r="AC62" i="7"/>
  <c r="Y52" i="7"/>
  <c r="AA52" i="7" s="1"/>
  <c r="AB52" i="7" s="1"/>
  <c r="Y57" i="7"/>
  <c r="W107" i="5"/>
  <c r="X107" i="5" s="1"/>
  <c r="AE106" i="5"/>
  <c r="AD106" i="5"/>
  <c r="AE107" i="5"/>
  <c r="AD107" i="5"/>
  <c r="Z106" i="5"/>
  <c r="AA106" i="5" l="1"/>
  <c r="AB106" i="5" s="1"/>
  <c r="AA107" i="5"/>
  <c r="AB107" i="5" s="1"/>
  <c r="AA23" i="7"/>
  <c r="AB23" i="7" s="1"/>
  <c r="AA38" i="7"/>
  <c r="AB38" i="7" s="1"/>
  <c r="AA13" i="7"/>
  <c r="AB13" i="7" s="1"/>
  <c r="AB26" i="7"/>
  <c r="AA54" i="7"/>
  <c r="AB54" i="7" s="1"/>
  <c r="AA57" i="7"/>
  <c r="AB57" i="7" s="1"/>
  <c r="AA61" i="7"/>
  <c r="AB61" i="7" s="1"/>
  <c r="AA31" i="7"/>
  <c r="AB31" i="7" s="1"/>
  <c r="AA21" i="7"/>
  <c r="AA63" i="7"/>
  <c r="AB63" i="7" s="1"/>
  <c r="AA42" i="7"/>
  <c r="AA17" i="7"/>
  <c r="AA56" i="7"/>
  <c r="AB56" i="7" s="1"/>
  <c r="AA41" i="7"/>
  <c r="AB41" i="7" s="1"/>
  <c r="AA20" i="7"/>
  <c r="AB20" i="7" s="1"/>
  <c r="AA51" i="7"/>
  <c r="AB51" i="7" s="1"/>
  <c r="AA44" i="7"/>
  <c r="AB44" i="7" s="1"/>
  <c r="AA64" i="7"/>
  <c r="AB64" i="7" s="1"/>
  <c r="AA43" i="7"/>
  <c r="AB43" i="7" s="1"/>
  <c r="AA16" i="7"/>
  <c r="AB16" i="7" s="1"/>
  <c r="AB21" i="7"/>
  <c r="AA12" i="7"/>
  <c r="AB12" i="7" s="1"/>
  <c r="AB42" i="7"/>
  <c r="AA48" i="7"/>
  <c r="AB48" i="7" s="1"/>
  <c r="AA18" i="7"/>
  <c r="AB18" i="7" s="1"/>
  <c r="AA50" i="7"/>
  <c r="AB50" i="7" s="1"/>
  <c r="AA35" i="7"/>
  <c r="AB35" i="7" s="1"/>
  <c r="AA33" i="7"/>
  <c r="AB33" i="7" s="1"/>
  <c r="AA40" i="7"/>
  <c r="AB40" i="7" s="1"/>
  <c r="AA15" i="7"/>
  <c r="AB15" i="7" s="1"/>
  <c r="AB30" i="7"/>
  <c r="AA59" i="7"/>
  <c r="AB59" i="7" s="1"/>
  <c r="AB17" i="7"/>
  <c r="AB25" i="7"/>
  <c r="AA22" i="7"/>
  <c r="AB22" i="7" s="1"/>
  <c r="AA11" i="7"/>
  <c r="AB11" i="7" s="1"/>
  <c r="AA46" i="7"/>
  <c r="AB46" i="7" s="1"/>
  <c r="AA32" i="7"/>
  <c r="AB32" i="7" s="1"/>
  <c r="AA47" i="7"/>
  <c r="AB47" i="7" s="1"/>
  <c r="AA47" i="8"/>
  <c r="AB47" i="8" s="1"/>
  <c r="AA20" i="8"/>
  <c r="AB20" i="8" s="1"/>
  <c r="AA23" i="8"/>
  <c r="AA39" i="8"/>
  <c r="AB39" i="8" s="1"/>
  <c r="AA27" i="8"/>
  <c r="AB27" i="8" s="1"/>
  <c r="AB51" i="8"/>
  <c r="AA45" i="8"/>
  <c r="AB45" i="8" s="1"/>
  <c r="AA53" i="8"/>
  <c r="AB53" i="8" s="1"/>
  <c r="AA36" i="8"/>
  <c r="AB36" i="8" s="1"/>
  <c r="AA35" i="8"/>
  <c r="AB35" i="8" s="1"/>
  <c r="AA19" i="8"/>
  <c r="AB19" i="8" s="1"/>
  <c r="AA31" i="8"/>
  <c r="AB31" i="8" s="1"/>
  <c r="AA28" i="8"/>
  <c r="AB28" i="8" s="1"/>
  <c r="AA37" i="8"/>
  <c r="AB37" i="8" s="1"/>
  <c r="AA49" i="8"/>
  <c r="AB49" i="8" s="1"/>
  <c r="AA29" i="8"/>
  <c r="AB29" i="8" s="1"/>
  <c r="AA12" i="8"/>
  <c r="AB12" i="8" s="1"/>
  <c r="AA32" i="8"/>
  <c r="AB32" i="8" s="1"/>
  <c r="AA21" i="8"/>
  <c r="AB21" i="8" s="1"/>
  <c r="AA11" i="8"/>
  <c r="AB11" i="8" s="1"/>
  <c r="AA34" i="8"/>
  <c r="AB34" i="8" s="1"/>
  <c r="AA15" i="8"/>
  <c r="AB15" i="8" s="1"/>
  <c r="AA14" i="8"/>
  <c r="AB14" i="8" s="1"/>
  <c r="AA44" i="8"/>
  <c r="AB44" i="8" s="1"/>
  <c r="AA24" i="8"/>
  <c r="AB24" i="8" s="1"/>
  <c r="AA38" i="8"/>
  <c r="AB38" i="8" s="1"/>
  <c r="AA26" i="8"/>
  <c r="AB26" i="8" s="1"/>
  <c r="AA25" i="8"/>
  <c r="AB25" i="8" s="1"/>
  <c r="AA17" i="8"/>
  <c r="AB17" i="8" s="1"/>
  <c r="AA13" i="8"/>
  <c r="AB13" i="8" s="1"/>
  <c r="AA50" i="8"/>
  <c r="AB50" i="8" s="1"/>
  <c r="AB46" i="8"/>
  <c r="AA40" i="8"/>
  <c r="AB40" i="8" s="1"/>
  <c r="AB23" i="8"/>
  <c r="AA48" i="8"/>
  <c r="AB48" i="8" s="1"/>
  <c r="AA41" i="8"/>
  <c r="AB41" i="8" s="1"/>
  <c r="AA52" i="8"/>
  <c r="AB52" i="8" s="1"/>
  <c r="AA30" i="8"/>
  <c r="AB30" i="8" s="1"/>
  <c r="AA14" i="7"/>
  <c r="AB14" i="7" s="1"/>
  <c r="AA45" i="7"/>
  <c r="AB45" i="7" s="1"/>
  <c r="AB49" i="7"/>
  <c r="AA60" i="7"/>
  <c r="AB60" i="7" s="1"/>
  <c r="AA53" i="7"/>
  <c r="AB53" i="7" s="1"/>
  <c r="AA29" i="7"/>
  <c r="AB29" i="7" s="1"/>
  <c r="AB55" i="7"/>
  <c r="AA27" i="7"/>
  <c r="AB27" i="7" s="1"/>
  <c r="AA62" i="7"/>
  <c r="AB62" i="7" s="1"/>
  <c r="AA34" i="7"/>
  <c r="AB34" i="7" s="1"/>
  <c r="AA39" i="7"/>
  <c r="AB39" i="7" s="1"/>
  <c r="AA58" i="7"/>
  <c r="AB58" i="7" s="1"/>
  <c r="AA19" i="7"/>
  <c r="AB19" i="7" s="1"/>
  <c r="R11" i="5"/>
  <c r="S11" i="5"/>
  <c r="T11" i="5"/>
  <c r="U11" i="5"/>
  <c r="V11" i="5" s="1"/>
  <c r="AF11" i="5" s="1"/>
  <c r="R12" i="5"/>
  <c r="S12" i="5"/>
  <c r="T12" i="5"/>
  <c r="U12" i="5"/>
  <c r="V12" i="5" s="1"/>
  <c r="AF12" i="5" s="1"/>
  <c r="R13" i="5"/>
  <c r="S13" i="5"/>
  <c r="T13" i="5"/>
  <c r="U13" i="5"/>
  <c r="V13" i="5"/>
  <c r="AF13" i="5" s="1"/>
  <c r="Z13" i="5"/>
  <c r="R14" i="5"/>
  <c r="S14" i="5"/>
  <c r="T14" i="5"/>
  <c r="W14" i="5" s="1"/>
  <c r="X14" i="5" s="1"/>
  <c r="U14" i="5"/>
  <c r="V14" i="5" s="1"/>
  <c r="AF14" i="5" s="1"/>
  <c r="R15" i="5"/>
  <c r="S15" i="5"/>
  <c r="T15" i="5"/>
  <c r="U15" i="5"/>
  <c r="V15" i="5" s="1"/>
  <c r="AF15" i="5" s="1"/>
  <c r="R16" i="5"/>
  <c r="S16" i="5"/>
  <c r="T16" i="5"/>
  <c r="U16" i="5"/>
  <c r="V16" i="5" s="1"/>
  <c r="AF16" i="5" s="1"/>
  <c r="R17" i="5"/>
  <c r="S17" i="5"/>
  <c r="T17" i="5"/>
  <c r="U17" i="5"/>
  <c r="V17" i="5" s="1"/>
  <c r="AF17" i="5" s="1"/>
  <c r="R18" i="5"/>
  <c r="S18" i="5"/>
  <c r="T18" i="5"/>
  <c r="W18" i="5" s="1"/>
  <c r="X18" i="5" s="1"/>
  <c r="U18" i="5"/>
  <c r="V18" i="5" s="1"/>
  <c r="AF18" i="5" s="1"/>
  <c r="R19" i="5"/>
  <c r="S19" i="5"/>
  <c r="T19" i="5"/>
  <c r="U19" i="5"/>
  <c r="V19" i="5" s="1"/>
  <c r="AF19" i="5" s="1"/>
  <c r="R20" i="5"/>
  <c r="S20" i="5"/>
  <c r="T20" i="5"/>
  <c r="U20" i="5"/>
  <c r="V20" i="5" s="1"/>
  <c r="AF20" i="5" s="1"/>
  <c r="R21" i="5"/>
  <c r="S21" i="5"/>
  <c r="T21" i="5"/>
  <c r="W21" i="5" s="1"/>
  <c r="X21" i="5" s="1"/>
  <c r="U21" i="5"/>
  <c r="V21" i="5" s="1"/>
  <c r="AF21" i="5" s="1"/>
  <c r="R22" i="5"/>
  <c r="S22" i="5"/>
  <c r="T22" i="5"/>
  <c r="W22" i="5" s="1"/>
  <c r="X22" i="5" s="1"/>
  <c r="U22" i="5"/>
  <c r="V22" i="5" s="1"/>
  <c r="AF22" i="5" s="1"/>
  <c r="R23" i="5"/>
  <c r="S23" i="5"/>
  <c r="T23" i="5"/>
  <c r="U23" i="5"/>
  <c r="V23" i="5" s="1"/>
  <c r="AF23" i="5" s="1"/>
  <c r="R24" i="5"/>
  <c r="S24" i="5"/>
  <c r="T24" i="5"/>
  <c r="AE24" i="5" s="1"/>
  <c r="U24" i="5"/>
  <c r="V24" i="5" s="1"/>
  <c r="AF24" i="5" s="1"/>
  <c r="R25" i="5"/>
  <c r="S25" i="5"/>
  <c r="T25" i="5"/>
  <c r="U25" i="5"/>
  <c r="V25" i="5" s="1"/>
  <c r="AF25" i="5" s="1"/>
  <c r="R26" i="5"/>
  <c r="S26" i="5"/>
  <c r="T26" i="5"/>
  <c r="W26" i="5" s="1"/>
  <c r="X26" i="5" s="1"/>
  <c r="U26" i="5"/>
  <c r="V26" i="5" s="1"/>
  <c r="AF26" i="5" s="1"/>
  <c r="R27" i="5"/>
  <c r="S27" i="5"/>
  <c r="T27" i="5"/>
  <c r="U27" i="5"/>
  <c r="V27" i="5" s="1"/>
  <c r="AF27" i="5" s="1"/>
  <c r="R28" i="5"/>
  <c r="S28" i="5"/>
  <c r="T28" i="5"/>
  <c r="W28" i="5" s="1"/>
  <c r="X28" i="5" s="1"/>
  <c r="U28" i="5"/>
  <c r="V28" i="5" s="1"/>
  <c r="AF28" i="5" s="1"/>
  <c r="R29" i="5"/>
  <c r="S29" i="5"/>
  <c r="T29" i="5"/>
  <c r="W29" i="5" s="1"/>
  <c r="X29" i="5" s="1"/>
  <c r="U29" i="5"/>
  <c r="V29" i="5" s="1"/>
  <c r="AF29" i="5" s="1"/>
  <c r="R30" i="5"/>
  <c r="S30" i="5"/>
  <c r="T30" i="5"/>
  <c r="W30" i="5" s="1"/>
  <c r="X30" i="5" s="1"/>
  <c r="U30" i="5"/>
  <c r="R31" i="5"/>
  <c r="S31" i="5"/>
  <c r="T31" i="5"/>
  <c r="W31" i="5" s="1"/>
  <c r="X31" i="5" s="1"/>
  <c r="U31" i="5"/>
  <c r="V31" i="5" s="1"/>
  <c r="AF31" i="5" s="1"/>
  <c r="R32" i="5"/>
  <c r="S32" i="5"/>
  <c r="T32" i="5"/>
  <c r="W32" i="5" s="1"/>
  <c r="X32" i="5" s="1"/>
  <c r="U32" i="5"/>
  <c r="R33" i="5"/>
  <c r="S33" i="5"/>
  <c r="T33" i="5"/>
  <c r="W33" i="5" s="1"/>
  <c r="X33" i="5" s="1"/>
  <c r="U33" i="5"/>
  <c r="V33" i="5" s="1"/>
  <c r="AF33" i="5" s="1"/>
  <c r="R34" i="5"/>
  <c r="S34" i="5"/>
  <c r="T34" i="5"/>
  <c r="W34" i="5" s="1"/>
  <c r="X34" i="5" s="1"/>
  <c r="U34" i="5"/>
  <c r="R35" i="5"/>
  <c r="S35" i="5"/>
  <c r="T35" i="5"/>
  <c r="W35" i="5" s="1"/>
  <c r="X35" i="5" s="1"/>
  <c r="U35" i="5"/>
  <c r="V35" i="5" s="1"/>
  <c r="AF35" i="5" s="1"/>
  <c r="R36" i="5"/>
  <c r="S36" i="5"/>
  <c r="T36" i="5"/>
  <c r="W36" i="5" s="1"/>
  <c r="X36" i="5" s="1"/>
  <c r="U36" i="5"/>
  <c r="V36" i="5" s="1"/>
  <c r="AF36" i="5" s="1"/>
  <c r="R37" i="5"/>
  <c r="S37" i="5"/>
  <c r="T37" i="5"/>
  <c r="W37" i="5" s="1"/>
  <c r="X37" i="5" s="1"/>
  <c r="U37" i="5"/>
  <c r="V37" i="5" s="1"/>
  <c r="AF37" i="5" s="1"/>
  <c r="R38" i="5"/>
  <c r="S38" i="5"/>
  <c r="T38" i="5"/>
  <c r="AE38" i="5" s="1"/>
  <c r="U38" i="5"/>
  <c r="R39" i="5"/>
  <c r="S39" i="5"/>
  <c r="T39" i="5"/>
  <c r="U39" i="5"/>
  <c r="V39" i="5" s="1"/>
  <c r="AF39" i="5" s="1"/>
  <c r="R40" i="5"/>
  <c r="S40" i="5"/>
  <c r="T40" i="5"/>
  <c r="AE40" i="5" s="1"/>
  <c r="U40" i="5"/>
  <c r="V40" i="5" s="1"/>
  <c r="AF40" i="5" s="1"/>
  <c r="R41" i="5"/>
  <c r="S41" i="5"/>
  <c r="T41" i="5"/>
  <c r="W41" i="5" s="1"/>
  <c r="X41" i="5" s="1"/>
  <c r="U41" i="5"/>
  <c r="V41" i="5" s="1"/>
  <c r="AF41" i="5" s="1"/>
  <c r="R42" i="5"/>
  <c r="S42" i="5"/>
  <c r="T42" i="5"/>
  <c r="U42" i="5"/>
  <c r="R43" i="5"/>
  <c r="S43" i="5"/>
  <c r="T43" i="5"/>
  <c r="U43" i="5"/>
  <c r="R44" i="5"/>
  <c r="S44" i="5"/>
  <c r="T44" i="5"/>
  <c r="W44" i="5" s="1"/>
  <c r="X44" i="5" s="1"/>
  <c r="U44" i="5"/>
  <c r="R45" i="5"/>
  <c r="S45" i="5"/>
  <c r="T45" i="5"/>
  <c r="W45" i="5" s="1"/>
  <c r="X45" i="5" s="1"/>
  <c r="U45" i="5"/>
  <c r="V45" i="5" s="1"/>
  <c r="AF45" i="5" s="1"/>
  <c r="R46" i="5"/>
  <c r="S46" i="5"/>
  <c r="T46" i="5"/>
  <c r="W46" i="5" s="1"/>
  <c r="X46" i="5" s="1"/>
  <c r="U46" i="5"/>
  <c r="V46" i="5" s="1"/>
  <c r="AF46" i="5" s="1"/>
  <c r="Z46" i="5"/>
  <c r="R47" i="5"/>
  <c r="S47" i="5"/>
  <c r="T47" i="5"/>
  <c r="W47" i="5" s="1"/>
  <c r="X47" i="5" s="1"/>
  <c r="U47" i="5"/>
  <c r="R48" i="5"/>
  <c r="S48" i="5"/>
  <c r="T48" i="5"/>
  <c r="AE48" i="5" s="1"/>
  <c r="U48" i="5"/>
  <c r="V48" i="5" s="1"/>
  <c r="AF48" i="5" s="1"/>
  <c r="R49" i="5"/>
  <c r="S49" i="5"/>
  <c r="T49" i="5"/>
  <c r="AE49" i="5" s="1"/>
  <c r="U49" i="5"/>
  <c r="V49" i="5" s="1"/>
  <c r="AF49" i="5" s="1"/>
  <c r="R50" i="5"/>
  <c r="S50" i="5"/>
  <c r="T50" i="5"/>
  <c r="W50" i="5" s="1"/>
  <c r="X50" i="5" s="1"/>
  <c r="U50" i="5"/>
  <c r="V50" i="5" s="1"/>
  <c r="AF50" i="5" s="1"/>
  <c r="R51" i="5"/>
  <c r="S51" i="5"/>
  <c r="T51" i="5"/>
  <c r="U51" i="5"/>
  <c r="V51" i="5" s="1"/>
  <c r="AF51" i="5" s="1"/>
  <c r="R52" i="5"/>
  <c r="S52" i="5"/>
  <c r="T52" i="5"/>
  <c r="U52" i="5"/>
  <c r="V52" i="5" s="1"/>
  <c r="AF52" i="5" s="1"/>
  <c r="R53" i="5"/>
  <c r="S53" i="5"/>
  <c r="T53" i="5"/>
  <c r="W53" i="5" s="1"/>
  <c r="X53" i="5" s="1"/>
  <c r="U53" i="5"/>
  <c r="V53" i="5" s="1"/>
  <c r="AF53" i="5" s="1"/>
  <c r="R54" i="5"/>
  <c r="S54" i="5"/>
  <c r="T54" i="5"/>
  <c r="AE54" i="5" s="1"/>
  <c r="U54" i="5"/>
  <c r="V54" i="5" s="1"/>
  <c r="AF54" i="5" s="1"/>
  <c r="R55" i="5"/>
  <c r="S55" i="5"/>
  <c r="T55" i="5"/>
  <c r="W55" i="5" s="1"/>
  <c r="X55" i="5" s="1"/>
  <c r="U55" i="5"/>
  <c r="V55" i="5" s="1"/>
  <c r="AF55" i="5" s="1"/>
  <c r="R56" i="5"/>
  <c r="S56" i="5"/>
  <c r="T56" i="5"/>
  <c r="W56" i="5" s="1"/>
  <c r="X56" i="5" s="1"/>
  <c r="U56" i="5"/>
  <c r="R57" i="5"/>
  <c r="S57" i="5"/>
  <c r="T57" i="5"/>
  <c r="W57" i="5" s="1"/>
  <c r="X57" i="5" s="1"/>
  <c r="U57" i="5"/>
  <c r="V57" i="5" s="1"/>
  <c r="AF57" i="5" s="1"/>
  <c r="R58" i="5"/>
  <c r="S58" i="5"/>
  <c r="T58" i="5"/>
  <c r="U58" i="5"/>
  <c r="V58" i="5" s="1"/>
  <c r="AF58" i="5" s="1"/>
  <c r="R59" i="5"/>
  <c r="S59" i="5"/>
  <c r="T59" i="5"/>
  <c r="W59" i="5" s="1"/>
  <c r="X59" i="5" s="1"/>
  <c r="U59" i="5"/>
  <c r="V59" i="5" s="1"/>
  <c r="AF59" i="5" s="1"/>
  <c r="R60" i="5"/>
  <c r="S60" i="5"/>
  <c r="T60" i="5"/>
  <c r="AE60" i="5" s="1"/>
  <c r="U60" i="5"/>
  <c r="V60" i="5" s="1"/>
  <c r="AF60" i="5" s="1"/>
  <c r="R61" i="5"/>
  <c r="S61" i="5"/>
  <c r="T61" i="5"/>
  <c r="U61" i="5"/>
  <c r="V61" i="5" s="1"/>
  <c r="AF61" i="5" s="1"/>
  <c r="R62" i="5"/>
  <c r="S62" i="5"/>
  <c r="T62" i="5"/>
  <c r="U62" i="5"/>
  <c r="V62" i="5" s="1"/>
  <c r="AF62" i="5" s="1"/>
  <c r="R63" i="5"/>
  <c r="S63" i="5"/>
  <c r="T63" i="5"/>
  <c r="W63" i="5" s="1"/>
  <c r="X63" i="5" s="1"/>
  <c r="U63" i="5"/>
  <c r="V63" i="5" s="1"/>
  <c r="AF63" i="5" s="1"/>
  <c r="R64" i="5"/>
  <c r="S64" i="5"/>
  <c r="T64" i="5"/>
  <c r="W64" i="5" s="1"/>
  <c r="X64" i="5" s="1"/>
  <c r="U64" i="5"/>
  <c r="V64" i="5" s="1"/>
  <c r="AF64" i="5" s="1"/>
  <c r="R65" i="5"/>
  <c r="S65" i="5"/>
  <c r="T65" i="5"/>
  <c r="W65" i="5" s="1"/>
  <c r="X65" i="5" s="1"/>
  <c r="U65" i="5"/>
  <c r="V65" i="5" s="1"/>
  <c r="AF65" i="5" s="1"/>
  <c r="R66" i="5"/>
  <c r="S66" i="5"/>
  <c r="T66" i="5"/>
  <c r="W66" i="5" s="1"/>
  <c r="X66" i="5" s="1"/>
  <c r="U66" i="5"/>
  <c r="V66" i="5" s="1"/>
  <c r="AF66" i="5" s="1"/>
  <c r="R67" i="5"/>
  <c r="S67" i="5"/>
  <c r="T67" i="5"/>
  <c r="W67" i="5" s="1"/>
  <c r="X67" i="5" s="1"/>
  <c r="U67" i="5"/>
  <c r="V67" i="5" s="1"/>
  <c r="AF67" i="5" s="1"/>
  <c r="R68" i="5"/>
  <c r="S68" i="5"/>
  <c r="T68" i="5"/>
  <c r="W68" i="5" s="1"/>
  <c r="X68" i="5" s="1"/>
  <c r="U68" i="5"/>
  <c r="V68" i="5" s="1"/>
  <c r="AF68" i="5" s="1"/>
  <c r="R69" i="5"/>
  <c r="S69" i="5"/>
  <c r="T69" i="5"/>
  <c r="U69" i="5"/>
  <c r="V69" i="5" s="1"/>
  <c r="AF69" i="5" s="1"/>
  <c r="R70" i="5"/>
  <c r="S70" i="5"/>
  <c r="T70" i="5"/>
  <c r="U70" i="5"/>
  <c r="V70" i="5" s="1"/>
  <c r="AF70" i="5" s="1"/>
  <c r="R71" i="5"/>
  <c r="S71" i="5"/>
  <c r="T71" i="5"/>
  <c r="U71" i="5"/>
  <c r="V71" i="5" s="1"/>
  <c r="AF71" i="5" s="1"/>
  <c r="R72" i="5"/>
  <c r="S72" i="5"/>
  <c r="T72" i="5"/>
  <c r="U72" i="5"/>
  <c r="V72" i="5" s="1"/>
  <c r="AF72" i="5" s="1"/>
  <c r="R73" i="5"/>
  <c r="S73" i="5"/>
  <c r="T73" i="5"/>
  <c r="W73" i="5" s="1"/>
  <c r="X73" i="5" s="1"/>
  <c r="U73" i="5"/>
  <c r="R74" i="5"/>
  <c r="S74" i="5"/>
  <c r="T74" i="5"/>
  <c r="W74" i="5" s="1"/>
  <c r="X74" i="5" s="1"/>
  <c r="U74" i="5"/>
  <c r="V74" i="5" s="1"/>
  <c r="AF74" i="5" s="1"/>
  <c r="R75" i="5"/>
  <c r="S75" i="5"/>
  <c r="T75" i="5"/>
  <c r="AE75" i="5" s="1"/>
  <c r="U75" i="5"/>
  <c r="V75" i="5" s="1"/>
  <c r="AF75" i="5" s="1"/>
  <c r="R76" i="5"/>
  <c r="S76" i="5"/>
  <c r="T76" i="5"/>
  <c r="W76" i="5" s="1"/>
  <c r="X76" i="5" s="1"/>
  <c r="U76" i="5"/>
  <c r="V76" i="5" s="1"/>
  <c r="AF76" i="5" s="1"/>
  <c r="R77" i="5"/>
  <c r="S77" i="5"/>
  <c r="T77" i="5"/>
  <c r="AE77" i="5" s="1"/>
  <c r="U77" i="5"/>
  <c r="R78" i="5"/>
  <c r="S78" i="5"/>
  <c r="T78" i="5"/>
  <c r="W78" i="5" s="1"/>
  <c r="X78" i="5" s="1"/>
  <c r="U78" i="5"/>
  <c r="R79" i="5"/>
  <c r="S79" i="5"/>
  <c r="T79" i="5"/>
  <c r="W79" i="5" s="1"/>
  <c r="X79" i="5" s="1"/>
  <c r="U79" i="5"/>
  <c r="V79" i="5" s="1"/>
  <c r="AF79" i="5" s="1"/>
  <c r="R80" i="5"/>
  <c r="S80" i="5"/>
  <c r="T80" i="5"/>
  <c r="W80" i="5" s="1"/>
  <c r="X80" i="5" s="1"/>
  <c r="U80" i="5"/>
  <c r="V80" i="5" s="1"/>
  <c r="AF80" i="5" s="1"/>
  <c r="R81" i="5"/>
  <c r="S81" i="5"/>
  <c r="T81" i="5"/>
  <c r="AE81" i="5" s="1"/>
  <c r="U81" i="5"/>
  <c r="V81" i="5" s="1"/>
  <c r="AF81" i="5" s="1"/>
  <c r="R82" i="5"/>
  <c r="S82" i="5"/>
  <c r="T82" i="5"/>
  <c r="W82" i="5" s="1"/>
  <c r="X82" i="5" s="1"/>
  <c r="U82" i="5"/>
  <c r="V82" i="5" s="1"/>
  <c r="AF82" i="5" s="1"/>
  <c r="R83" i="5"/>
  <c r="S83" i="5"/>
  <c r="T83" i="5"/>
  <c r="W83" i="5" s="1"/>
  <c r="X83" i="5" s="1"/>
  <c r="U83" i="5"/>
  <c r="V83" i="5" s="1"/>
  <c r="AF83" i="5" s="1"/>
  <c r="R84" i="5"/>
  <c r="S84" i="5"/>
  <c r="T84" i="5"/>
  <c r="W84" i="5" s="1"/>
  <c r="X84" i="5" s="1"/>
  <c r="U84" i="5"/>
  <c r="V84" i="5" s="1"/>
  <c r="AF84" i="5" s="1"/>
  <c r="R85" i="5"/>
  <c r="S85" i="5"/>
  <c r="T85" i="5"/>
  <c r="W85" i="5" s="1"/>
  <c r="X85" i="5" s="1"/>
  <c r="U85" i="5"/>
  <c r="V85" i="5" s="1"/>
  <c r="AF85" i="5" s="1"/>
  <c r="R86" i="5"/>
  <c r="S86" i="5"/>
  <c r="T86" i="5"/>
  <c r="W86" i="5" s="1"/>
  <c r="X86" i="5" s="1"/>
  <c r="U86" i="5"/>
  <c r="V86" i="5" s="1"/>
  <c r="AF86" i="5" s="1"/>
  <c r="R87" i="5"/>
  <c r="S87" i="5"/>
  <c r="T87" i="5"/>
  <c r="AE87" i="5" s="1"/>
  <c r="U87" i="5"/>
  <c r="V87" i="5" s="1"/>
  <c r="AF87" i="5" s="1"/>
  <c r="R88" i="5"/>
  <c r="S88" i="5"/>
  <c r="T88" i="5"/>
  <c r="W88" i="5" s="1"/>
  <c r="X88" i="5" s="1"/>
  <c r="U88" i="5"/>
  <c r="V88" i="5" s="1"/>
  <c r="AF88" i="5" s="1"/>
  <c r="R89" i="5"/>
  <c r="S89" i="5"/>
  <c r="T89" i="5"/>
  <c r="U89" i="5"/>
  <c r="V89" i="5" s="1"/>
  <c r="AF89" i="5" s="1"/>
  <c r="R90" i="5"/>
  <c r="S90" i="5"/>
  <c r="T90" i="5"/>
  <c r="U90" i="5"/>
  <c r="V90" i="5" s="1"/>
  <c r="AF90" i="5" s="1"/>
  <c r="R91" i="5"/>
  <c r="S91" i="5"/>
  <c r="T91" i="5"/>
  <c r="W91" i="5" s="1"/>
  <c r="X91" i="5" s="1"/>
  <c r="U91" i="5"/>
  <c r="V91" i="5" s="1"/>
  <c r="AF91" i="5" s="1"/>
  <c r="R92" i="5"/>
  <c r="S92" i="5"/>
  <c r="T92" i="5"/>
  <c r="W92" i="5" s="1"/>
  <c r="X92" i="5" s="1"/>
  <c r="U92" i="5"/>
  <c r="V92" i="5" s="1"/>
  <c r="AF92" i="5" s="1"/>
  <c r="R93" i="5"/>
  <c r="S93" i="5"/>
  <c r="T93" i="5"/>
  <c r="U93" i="5"/>
  <c r="V93" i="5" s="1"/>
  <c r="AF93" i="5" s="1"/>
  <c r="R94" i="5"/>
  <c r="S94" i="5"/>
  <c r="T94" i="5"/>
  <c r="AE94" i="5" s="1"/>
  <c r="U94" i="5"/>
  <c r="V94" i="5" s="1"/>
  <c r="AF94" i="5" s="1"/>
  <c r="R95" i="5"/>
  <c r="S95" i="5"/>
  <c r="T95" i="5"/>
  <c r="U95" i="5"/>
  <c r="V95" i="5" s="1"/>
  <c r="AF95" i="5" s="1"/>
  <c r="R96" i="5"/>
  <c r="S96" i="5"/>
  <c r="T96" i="5"/>
  <c r="W96" i="5" s="1"/>
  <c r="X96" i="5" s="1"/>
  <c r="U96" i="5"/>
  <c r="V96" i="5" s="1"/>
  <c r="AF96" i="5" s="1"/>
  <c r="R97" i="5"/>
  <c r="S97" i="5"/>
  <c r="T97" i="5"/>
  <c r="W97" i="5" s="1"/>
  <c r="X97" i="5" s="1"/>
  <c r="U97" i="5"/>
  <c r="R98" i="5"/>
  <c r="S98" i="5"/>
  <c r="T98" i="5"/>
  <c r="U98" i="5"/>
  <c r="V98" i="5" s="1"/>
  <c r="AF98" i="5" s="1"/>
  <c r="R99" i="5"/>
  <c r="S99" i="5"/>
  <c r="T99" i="5"/>
  <c r="W99" i="5" s="1"/>
  <c r="X99" i="5" s="1"/>
  <c r="U99" i="5"/>
  <c r="R100" i="5"/>
  <c r="S100" i="5"/>
  <c r="T100" i="5"/>
  <c r="U100" i="5"/>
  <c r="V100" i="5" s="1"/>
  <c r="AF100" i="5" s="1"/>
  <c r="R101" i="5"/>
  <c r="S101" i="5"/>
  <c r="T101" i="5"/>
  <c r="U101" i="5"/>
  <c r="V101" i="5" s="1"/>
  <c r="AF101" i="5" s="1"/>
  <c r="R102" i="5"/>
  <c r="S102" i="5"/>
  <c r="T102" i="5"/>
  <c r="W102" i="5" s="1"/>
  <c r="X102" i="5" s="1"/>
  <c r="U102" i="5"/>
  <c r="V102" i="5" s="1"/>
  <c r="AF102" i="5" s="1"/>
  <c r="R103" i="5"/>
  <c r="S103" i="5"/>
  <c r="T103" i="5"/>
  <c r="W103" i="5" s="1"/>
  <c r="X103" i="5" s="1"/>
  <c r="U103" i="5"/>
  <c r="V103" i="5" s="1"/>
  <c r="AF103" i="5" s="1"/>
  <c r="R104" i="5"/>
  <c r="S104" i="5"/>
  <c r="T104" i="5"/>
  <c r="W104" i="5" s="1"/>
  <c r="X104" i="5" s="1"/>
  <c r="U104" i="5"/>
  <c r="V104" i="5" s="1"/>
  <c r="AF104" i="5" s="1"/>
  <c r="R105" i="5"/>
  <c r="S105" i="5"/>
  <c r="T105" i="5"/>
  <c r="W105" i="5" s="1"/>
  <c r="X105" i="5" s="1"/>
  <c r="U105" i="5"/>
  <c r="V105" i="5" s="1"/>
  <c r="AF105" i="5" s="1"/>
  <c r="R16" i="1"/>
  <c r="S16" i="1"/>
  <c r="T16" i="1"/>
  <c r="W16" i="1" s="1"/>
  <c r="X16" i="1" s="1"/>
  <c r="U16" i="1"/>
  <c r="V16" i="1" s="1"/>
  <c r="AF16" i="1" s="1"/>
  <c r="AH16" i="1"/>
  <c r="R17" i="1"/>
  <c r="S17" i="1"/>
  <c r="T17" i="1"/>
  <c r="W17" i="1" s="1"/>
  <c r="X17" i="1" s="1"/>
  <c r="U17" i="1"/>
  <c r="V17" i="1" s="1"/>
  <c r="AF17" i="1" s="1"/>
  <c r="AH17" i="1"/>
  <c r="R18" i="1"/>
  <c r="S18" i="1"/>
  <c r="T18" i="1"/>
  <c r="U18" i="1"/>
  <c r="V18" i="1" s="1"/>
  <c r="AF18" i="1" s="1"/>
  <c r="AH18" i="1"/>
  <c r="R19" i="1"/>
  <c r="S19" i="1"/>
  <c r="T19" i="1"/>
  <c r="U19" i="1"/>
  <c r="V19" i="1" s="1"/>
  <c r="AF19" i="1" s="1"/>
  <c r="AH19" i="1"/>
  <c r="R20" i="1"/>
  <c r="S20" i="1"/>
  <c r="T20" i="1"/>
  <c r="U20" i="1"/>
  <c r="V20" i="1" s="1"/>
  <c r="AF20" i="1" s="1"/>
  <c r="AH20" i="1"/>
  <c r="R21" i="1"/>
  <c r="S21" i="1"/>
  <c r="T21" i="1"/>
  <c r="W21" i="1" s="1"/>
  <c r="X21" i="1" s="1"/>
  <c r="U21" i="1"/>
  <c r="V21" i="1" s="1"/>
  <c r="AF21" i="1" s="1"/>
  <c r="AH21" i="1"/>
  <c r="R22" i="1"/>
  <c r="S22" i="1"/>
  <c r="T22" i="1"/>
  <c r="U22" i="1"/>
  <c r="V22" i="1" s="1"/>
  <c r="AF22" i="1" s="1"/>
  <c r="AH22" i="1"/>
  <c r="R23" i="1"/>
  <c r="S23" i="1"/>
  <c r="T23" i="1"/>
  <c r="U23" i="1"/>
  <c r="V23" i="1" s="1"/>
  <c r="AF23" i="1" s="1"/>
  <c r="AH23" i="1"/>
  <c r="R24" i="1"/>
  <c r="S24" i="1"/>
  <c r="T24" i="1"/>
  <c r="U24" i="1"/>
  <c r="V24" i="1" s="1"/>
  <c r="AF24" i="1" s="1"/>
  <c r="AH24" i="1"/>
  <c r="R25" i="1"/>
  <c r="S25" i="1"/>
  <c r="T25" i="1"/>
  <c r="U25" i="1"/>
  <c r="V25" i="1" s="1"/>
  <c r="AF25" i="1" s="1"/>
  <c r="AH25" i="1"/>
  <c r="R26" i="1"/>
  <c r="S26" i="1"/>
  <c r="T26" i="1"/>
  <c r="U26" i="1"/>
  <c r="V26" i="1" s="1"/>
  <c r="AF26" i="1" s="1"/>
  <c r="AH26" i="1"/>
  <c r="R27" i="1"/>
  <c r="S27" i="1"/>
  <c r="T27" i="1"/>
  <c r="W27" i="1" s="1"/>
  <c r="X27" i="1" s="1"/>
  <c r="U27" i="1"/>
  <c r="V27" i="1" s="1"/>
  <c r="AF27" i="1" s="1"/>
  <c r="AH27" i="1"/>
  <c r="R28" i="1"/>
  <c r="S28" i="1"/>
  <c r="T28" i="1"/>
  <c r="W28" i="1" s="1"/>
  <c r="X28" i="1" s="1"/>
  <c r="U28" i="1"/>
  <c r="V28" i="1" s="1"/>
  <c r="AH28" i="1"/>
  <c r="R29" i="1"/>
  <c r="S29" i="1"/>
  <c r="T29" i="1"/>
  <c r="U29" i="1"/>
  <c r="V29" i="1" s="1"/>
  <c r="AF29" i="1" s="1"/>
  <c r="AH29" i="1"/>
  <c r="R30" i="1"/>
  <c r="S30" i="1"/>
  <c r="T30" i="1"/>
  <c r="W30" i="1" s="1"/>
  <c r="X30" i="1" s="1"/>
  <c r="U30" i="1"/>
  <c r="AH30" i="1"/>
  <c r="R31" i="1"/>
  <c r="S31" i="1"/>
  <c r="T31" i="1"/>
  <c r="W31" i="1" s="1"/>
  <c r="X31" i="1" s="1"/>
  <c r="U31" i="1"/>
  <c r="V31" i="1" s="1"/>
  <c r="AH31" i="1"/>
  <c r="R32" i="1"/>
  <c r="S32" i="1"/>
  <c r="T32" i="1"/>
  <c r="U32" i="1"/>
  <c r="V32" i="1" s="1"/>
  <c r="AF32" i="1" s="1"/>
  <c r="AH32" i="1"/>
  <c r="R33" i="1"/>
  <c r="S33" i="1"/>
  <c r="T33" i="1"/>
  <c r="W33" i="1" s="1"/>
  <c r="X33" i="1" s="1"/>
  <c r="U33" i="1"/>
  <c r="V33" i="1" s="1"/>
  <c r="AF33" i="1" s="1"/>
  <c r="AH33" i="1"/>
  <c r="R34" i="1"/>
  <c r="S34" i="1"/>
  <c r="T34" i="1"/>
  <c r="AE34" i="1" s="1"/>
  <c r="U34" i="1"/>
  <c r="V34" i="1" s="1"/>
  <c r="AF34" i="1" s="1"/>
  <c r="AH34" i="1"/>
  <c r="R35" i="1"/>
  <c r="S35" i="1"/>
  <c r="T35" i="1"/>
  <c r="W35" i="1" s="1"/>
  <c r="X35" i="1" s="1"/>
  <c r="U35" i="1"/>
  <c r="V35" i="1" s="1"/>
  <c r="AF35" i="1" s="1"/>
  <c r="AH35" i="1"/>
  <c r="R36" i="1"/>
  <c r="S36" i="1"/>
  <c r="T36" i="1"/>
  <c r="W36" i="1" s="1"/>
  <c r="X36" i="1" s="1"/>
  <c r="U36" i="1"/>
  <c r="V36" i="1" s="1"/>
  <c r="AF36" i="1" s="1"/>
  <c r="AH36" i="1"/>
  <c r="R37" i="1"/>
  <c r="S37" i="1"/>
  <c r="T37" i="1"/>
  <c r="U37" i="1"/>
  <c r="V37" i="1" s="1"/>
  <c r="AF37" i="1" s="1"/>
  <c r="AH37" i="1"/>
  <c r="R38" i="1"/>
  <c r="S38" i="1"/>
  <c r="T38" i="1"/>
  <c r="U38" i="1"/>
  <c r="V38" i="1" s="1"/>
  <c r="AF38" i="1" s="1"/>
  <c r="AH38" i="1"/>
  <c r="R39" i="1"/>
  <c r="S39" i="1"/>
  <c r="T39" i="1"/>
  <c r="W39" i="1" s="1"/>
  <c r="X39" i="1" s="1"/>
  <c r="U39" i="1"/>
  <c r="V39" i="1" s="1"/>
  <c r="AF39" i="1" s="1"/>
  <c r="AH39" i="1"/>
  <c r="R40" i="1"/>
  <c r="S40" i="1"/>
  <c r="T40" i="1"/>
  <c r="W40" i="1" s="1"/>
  <c r="X40" i="1" s="1"/>
  <c r="U40" i="1"/>
  <c r="V40" i="1" s="1"/>
  <c r="AF40" i="1" s="1"/>
  <c r="AH40" i="1"/>
  <c r="R41" i="1"/>
  <c r="S41" i="1"/>
  <c r="T41" i="1"/>
  <c r="U41" i="1"/>
  <c r="V41" i="1" s="1"/>
  <c r="AF41" i="1" s="1"/>
  <c r="AH41" i="1"/>
  <c r="R42" i="1"/>
  <c r="S42" i="1"/>
  <c r="T42" i="1"/>
  <c r="W42" i="1" s="1"/>
  <c r="X42" i="1" s="1"/>
  <c r="U42" i="1"/>
  <c r="V42" i="1" s="1"/>
  <c r="AF42" i="1" s="1"/>
  <c r="AH42" i="1"/>
  <c r="R43" i="1"/>
  <c r="S43" i="1"/>
  <c r="T43" i="1"/>
  <c r="W43" i="1" s="1"/>
  <c r="X43" i="1" s="1"/>
  <c r="U43" i="1"/>
  <c r="V43" i="1" s="1"/>
  <c r="AF43" i="1" s="1"/>
  <c r="AH43" i="1"/>
  <c r="R44" i="1"/>
  <c r="S44" i="1"/>
  <c r="T44" i="1"/>
  <c r="W44" i="1" s="1"/>
  <c r="X44" i="1" s="1"/>
  <c r="U44" i="1"/>
  <c r="V44" i="1" s="1"/>
  <c r="AF44" i="1" s="1"/>
  <c r="AH44" i="1"/>
  <c r="R45" i="1"/>
  <c r="S45" i="1"/>
  <c r="T45" i="1"/>
  <c r="W45" i="1" s="1"/>
  <c r="X45" i="1" s="1"/>
  <c r="U45" i="1"/>
  <c r="V45" i="1" s="1"/>
  <c r="AF45" i="1" s="1"/>
  <c r="AH45" i="1"/>
  <c r="R46" i="1"/>
  <c r="S46" i="1"/>
  <c r="T46" i="1"/>
  <c r="W46" i="1" s="1"/>
  <c r="X46" i="1" s="1"/>
  <c r="U46" i="1"/>
  <c r="V46" i="1" s="1"/>
  <c r="AF46" i="1" s="1"/>
  <c r="AH46" i="1"/>
  <c r="R47" i="1"/>
  <c r="S47" i="1"/>
  <c r="T47" i="1"/>
  <c r="W47" i="1" s="1"/>
  <c r="X47" i="1" s="1"/>
  <c r="U47" i="1"/>
  <c r="V47" i="1" s="1"/>
  <c r="AF47" i="1" s="1"/>
  <c r="AH47" i="1"/>
  <c r="R11" i="1"/>
  <c r="S11" i="1"/>
  <c r="T11" i="1"/>
  <c r="U11" i="1"/>
  <c r="V11" i="1" s="1"/>
  <c r="AF11" i="1" s="1"/>
  <c r="AH11" i="1"/>
  <c r="R12" i="1"/>
  <c r="S12" i="1"/>
  <c r="T12" i="1"/>
  <c r="W12" i="1" s="1"/>
  <c r="X12" i="1" s="1"/>
  <c r="U12" i="1"/>
  <c r="V12" i="1" s="1"/>
  <c r="AF12" i="1" s="1"/>
  <c r="AH12" i="1"/>
  <c r="R13" i="1"/>
  <c r="S13" i="1"/>
  <c r="T13" i="1"/>
  <c r="W13" i="1" s="1"/>
  <c r="X13" i="1" s="1"/>
  <c r="U13" i="1"/>
  <c r="V13" i="1" s="1"/>
  <c r="AF13" i="1" s="1"/>
  <c r="AH13" i="1"/>
  <c r="R14" i="1"/>
  <c r="S14" i="1"/>
  <c r="T14" i="1"/>
  <c r="U14" i="1"/>
  <c r="V14" i="1" s="1"/>
  <c r="AF14" i="1" s="1"/>
  <c r="AH14" i="1"/>
  <c r="R15" i="1"/>
  <c r="S15" i="1"/>
  <c r="T15" i="1"/>
  <c r="W15" i="1" s="1"/>
  <c r="X15" i="1" s="1"/>
  <c r="U15" i="1"/>
  <c r="V15" i="1" s="1"/>
  <c r="AF15" i="1" s="1"/>
  <c r="AH15" i="1"/>
  <c r="Y91" i="5" l="1"/>
  <c r="Y46" i="5"/>
  <c r="Y23" i="5"/>
  <c r="Z27" i="5"/>
  <c r="Y72" i="5"/>
  <c r="W38" i="5"/>
  <c r="X38" i="5" s="1"/>
  <c r="AC14" i="5"/>
  <c r="Y87" i="5"/>
  <c r="AD34" i="5"/>
  <c r="Y73" i="5"/>
  <c r="AD96" i="5"/>
  <c r="Y96" i="5"/>
  <c r="AD78" i="5"/>
  <c r="V73" i="5"/>
  <c r="AF73" i="5" s="1"/>
  <c r="Z69" i="5"/>
  <c r="W94" i="5"/>
  <c r="X94" i="5" s="1"/>
  <c r="AD33" i="5"/>
  <c r="AC22" i="5"/>
  <c r="AC33" i="5"/>
  <c r="AD30" i="5"/>
  <c r="Y100" i="5"/>
  <c r="W87" i="5"/>
  <c r="X87" i="5" s="1"/>
  <c r="Z72" i="5"/>
  <c r="AD32" i="5"/>
  <c r="Z91" i="5"/>
  <c r="AA91" i="5" s="1"/>
  <c r="AB91" i="5" s="1"/>
  <c r="AE53" i="5"/>
  <c r="Y44" i="5"/>
  <c r="AD38" i="5"/>
  <c r="Y12" i="5"/>
  <c r="Z82" i="5"/>
  <c r="W72" i="5"/>
  <c r="X72" i="5" s="1"/>
  <c r="AD100" i="5"/>
  <c r="Z33" i="5"/>
  <c r="AE30" i="5"/>
  <c r="AE97" i="5"/>
  <c r="V78" i="5"/>
  <c r="AF78" i="5" s="1"/>
  <c r="W48" i="5"/>
  <c r="X48" i="5" s="1"/>
  <c r="AC30" i="5"/>
  <c r="W27" i="5"/>
  <c r="X27" i="5" s="1"/>
  <c r="AE102" i="5"/>
  <c r="AC81" i="5"/>
  <c r="V30" i="5"/>
  <c r="AF30" i="5" s="1"/>
  <c r="Y19" i="5"/>
  <c r="Y69" i="5"/>
  <c r="Y33" i="5"/>
  <c r="AC18" i="5"/>
  <c r="Z14" i="5"/>
  <c r="AC102" i="5"/>
  <c r="Y93" i="5"/>
  <c r="Z38" i="5"/>
  <c r="Y14" i="5"/>
  <c r="Z77" i="5"/>
  <c r="Y38" i="5"/>
  <c r="AC58" i="5"/>
  <c r="AC42" i="5"/>
  <c r="AC75" i="5"/>
  <c r="Z54" i="5"/>
  <c r="Y49" i="5"/>
  <c r="AE46" i="5"/>
  <c r="AE44" i="5"/>
  <c r="Z75" i="5"/>
  <c r="Z65" i="5"/>
  <c r="Y54" i="5"/>
  <c r="AD46" i="5"/>
  <c r="AD81" i="5"/>
  <c r="W75" i="5"/>
  <c r="X75" i="5" s="1"/>
  <c r="Y65" i="5"/>
  <c r="W54" i="5"/>
  <c r="X54" i="5" s="1"/>
  <c r="AC46" i="5"/>
  <c r="AE33" i="5"/>
  <c r="AC52" i="5"/>
  <c r="Z17" i="5"/>
  <c r="Z97" i="5"/>
  <c r="AE63" i="5"/>
  <c r="AC59" i="5"/>
  <c r="Y53" i="5"/>
  <c r="W42" i="5"/>
  <c r="X42" i="5" s="1"/>
  <c r="W40" i="5"/>
  <c r="X40" i="5" s="1"/>
  <c r="Z29" i="5"/>
  <c r="W23" i="5"/>
  <c r="X23" i="5" s="1"/>
  <c r="Y45" i="5"/>
  <c r="AC63" i="5"/>
  <c r="W60" i="5"/>
  <c r="X60" i="5" s="1"/>
  <c r="W58" i="5"/>
  <c r="X58" i="5" s="1"/>
  <c r="AD51" i="5"/>
  <c r="Y42" i="5"/>
  <c r="Y29" i="5"/>
  <c r="V77" i="5"/>
  <c r="AF77" i="5" s="1"/>
  <c r="Y20" i="5"/>
  <c r="AE34" i="5"/>
  <c r="AE66" i="5"/>
  <c r="AE64" i="5"/>
  <c r="AD37" i="5"/>
  <c r="Y36" i="5"/>
  <c r="AC34" i="5"/>
  <c r="AD31" i="5"/>
  <c r="AD86" i="5"/>
  <c r="Z84" i="5"/>
  <c r="AD66" i="5"/>
  <c r="AC64" i="5"/>
  <c r="AD41" i="5"/>
  <c r="AC37" i="5"/>
  <c r="Z34" i="5"/>
  <c r="AC31" i="5"/>
  <c r="AD24" i="5"/>
  <c r="AE84" i="5"/>
  <c r="Y94" i="5"/>
  <c r="AE104" i="5"/>
  <c r="Z100" i="5"/>
  <c r="AC86" i="5"/>
  <c r="Y84" i="5"/>
  <c r="AE78" i="5"/>
  <c r="AE74" i="5"/>
  <c r="Z73" i="5"/>
  <c r="Y68" i="5"/>
  <c r="AC66" i="5"/>
  <c r="AD53" i="5"/>
  <c r="Z52" i="5"/>
  <c r="AC41" i="5"/>
  <c r="Z37" i="5"/>
  <c r="Y34" i="5"/>
  <c r="Z31" i="5"/>
  <c r="AC24" i="5"/>
  <c r="AC20" i="5"/>
  <c r="AE86" i="5"/>
  <c r="AD87" i="5"/>
  <c r="Z86" i="5"/>
  <c r="AE82" i="5"/>
  <c r="AC74" i="5"/>
  <c r="Z66" i="5"/>
  <c r="Z59" i="5"/>
  <c r="AC53" i="5"/>
  <c r="Y52" i="5"/>
  <c r="Z41" i="5"/>
  <c r="Y37" i="5"/>
  <c r="Z35" i="5"/>
  <c r="Y31" i="5"/>
  <c r="W24" i="5"/>
  <c r="X24" i="5" s="1"/>
  <c r="W20" i="5"/>
  <c r="X20" i="5" s="1"/>
  <c r="AC104" i="5"/>
  <c r="AC87" i="5"/>
  <c r="Y86" i="5"/>
  <c r="AD82" i="5"/>
  <c r="Y66" i="5"/>
  <c r="Z64" i="5"/>
  <c r="Y61" i="5"/>
  <c r="Y59" i="5"/>
  <c r="Z53" i="5"/>
  <c r="W52" i="5"/>
  <c r="X52" i="5" s="1"/>
  <c r="AD47" i="5"/>
  <c r="AC38" i="5"/>
  <c r="Y35" i="5"/>
  <c r="Y17" i="5"/>
  <c r="Y38" i="1"/>
  <c r="Y37" i="1"/>
  <c r="AD11" i="1"/>
  <c r="AD30" i="1"/>
  <c r="W38" i="1"/>
  <c r="X38" i="1" s="1"/>
  <c r="Z25" i="1"/>
  <c r="AC14" i="1"/>
  <c r="Z32" i="1"/>
  <c r="W25" i="1"/>
  <c r="X25" i="1" s="1"/>
  <c r="W34" i="1"/>
  <c r="X34" i="1" s="1"/>
  <c r="Y21" i="1"/>
  <c r="AC47" i="1"/>
  <c r="AD47" i="1"/>
  <c r="Z47" i="1"/>
  <c r="Y47" i="1"/>
  <c r="AC46" i="1"/>
  <c r="Z46" i="1"/>
  <c r="Y46" i="1"/>
  <c r="Y16" i="1"/>
  <c r="AE32" i="1"/>
  <c r="Z21" i="1"/>
  <c r="Z11" i="1"/>
  <c r="Y11" i="1"/>
  <c r="Z19" i="1"/>
  <c r="AC32" i="1"/>
  <c r="Y31" i="1"/>
  <c r="Z28" i="1"/>
  <c r="Z13" i="1"/>
  <c r="Y44" i="1"/>
  <c r="AD41" i="1"/>
  <c r="Z33" i="1"/>
  <c r="AD32" i="1"/>
  <c r="Z29" i="1"/>
  <c r="Z24" i="1"/>
  <c r="AD14" i="1"/>
  <c r="AC37" i="1"/>
  <c r="Z31" i="1"/>
  <c r="AD22" i="1"/>
  <c r="W11" i="1"/>
  <c r="X11" i="1" s="1"/>
  <c r="W41" i="1"/>
  <c r="X41" i="1" s="1"/>
  <c r="W37" i="1"/>
  <c r="X37" i="1" s="1"/>
  <c r="Y28" i="1"/>
  <c r="AD17" i="1"/>
  <c r="Z14" i="1"/>
  <c r="Y14" i="1"/>
  <c r="AA14" i="1" s="1"/>
  <c r="AB14" i="1" s="1"/>
  <c r="AD44" i="1"/>
  <c r="Y40" i="1"/>
  <c r="AD38" i="1"/>
  <c r="AD31" i="1"/>
  <c r="AE30" i="1"/>
  <c r="Z16" i="1"/>
  <c r="W14" i="1"/>
  <c r="X14" i="1" s="1"/>
  <c r="Y13" i="1"/>
  <c r="Y41" i="1"/>
  <c r="Y30" i="1"/>
  <c r="Y27" i="1"/>
  <c r="Y25" i="1"/>
  <c r="AE19" i="1"/>
  <c r="AE43" i="1"/>
  <c r="AC22" i="1"/>
  <c r="AD19" i="1"/>
  <c r="AD43" i="1"/>
  <c r="AC39" i="1"/>
  <c r="Y33" i="1"/>
  <c r="AD28" i="1"/>
  <c r="AE24" i="1"/>
  <c r="Y19" i="1"/>
  <c r="AC17" i="1"/>
  <c r="AC43" i="1"/>
  <c r="AD24" i="1"/>
  <c r="Y43" i="1"/>
  <c r="Z27" i="1"/>
  <c r="AD25" i="1"/>
  <c r="Y24" i="1"/>
  <c r="Z22" i="1"/>
  <c r="W19" i="1"/>
  <c r="X19" i="1" s="1"/>
  <c r="AC44" i="1"/>
  <c r="AC33" i="1"/>
  <c r="AC29" i="1"/>
  <c r="W24" i="1"/>
  <c r="X24" i="1" s="1"/>
  <c r="Y22" i="1"/>
  <c r="Z17" i="1"/>
  <c r="Z44" i="1"/>
  <c r="Z38" i="1"/>
  <c r="AA38" i="1" s="1"/>
  <c r="AB38" i="1" s="1"/>
  <c r="W22" i="1"/>
  <c r="X22" i="1" s="1"/>
  <c r="AD21" i="1"/>
  <c r="Y17" i="1"/>
  <c r="AD39" i="1"/>
  <c r="AF28" i="1"/>
  <c r="AC31" i="1"/>
  <c r="AE27" i="1"/>
  <c r="AE37" i="1"/>
  <c r="AD27" i="1"/>
  <c r="AC25" i="1"/>
  <c r="AE13" i="1"/>
  <c r="AD37" i="1"/>
  <c r="AE33" i="1"/>
  <c r="AE16" i="1"/>
  <c r="AD13" i="1"/>
  <c r="AC11" i="1"/>
  <c r="AD33" i="1"/>
  <c r="AD16" i="1"/>
  <c r="AD45" i="1"/>
  <c r="AC38" i="1"/>
  <c r="AC45" i="1"/>
  <c r="AC41" i="1"/>
  <c r="AF31" i="1"/>
  <c r="AC28" i="1"/>
  <c r="AE21" i="1"/>
  <c r="Z98" i="5"/>
  <c r="AC82" i="5"/>
  <c r="W81" i="5"/>
  <c r="X81" i="5" s="1"/>
  <c r="AD74" i="5"/>
  <c r="AD64" i="5"/>
  <c r="Y63" i="5"/>
  <c r="Y62" i="5"/>
  <c r="AD16" i="5"/>
  <c r="AC12" i="5"/>
  <c r="AC101" i="5"/>
  <c r="W100" i="5"/>
  <c r="X100" i="5" s="1"/>
  <c r="AD36" i="5"/>
  <c r="W12" i="5"/>
  <c r="X12" i="5" s="1"/>
  <c r="AE92" i="5"/>
  <c r="Y82" i="5"/>
  <c r="AC80" i="5"/>
  <c r="Z74" i="5"/>
  <c r="AE67" i="5"/>
  <c r="AD104" i="5"/>
  <c r="AD102" i="5"/>
  <c r="AD92" i="5"/>
  <c r="Y74" i="5"/>
  <c r="AC67" i="5"/>
  <c r="AD60" i="5"/>
  <c r="AA46" i="5"/>
  <c r="AB46" i="5" s="1"/>
  <c r="V38" i="5"/>
  <c r="AF38" i="5" s="1"/>
  <c r="AE32" i="5"/>
  <c r="Y27" i="5"/>
  <c r="AA27" i="5" s="1"/>
  <c r="AB27" i="5" s="1"/>
  <c r="Y18" i="5"/>
  <c r="Z90" i="5"/>
  <c r="AC92" i="5"/>
  <c r="AE56" i="5"/>
  <c r="AE50" i="5"/>
  <c r="AE36" i="5"/>
  <c r="AC32" i="5"/>
  <c r="AD94" i="5"/>
  <c r="AE93" i="5"/>
  <c r="Z92" i="5"/>
  <c r="AD90" i="5"/>
  <c r="AD76" i="5"/>
  <c r="Z56" i="5"/>
  <c r="AD50" i="5"/>
  <c r="AC36" i="5"/>
  <c r="AE28" i="5"/>
  <c r="Z104" i="5"/>
  <c r="Z102" i="5"/>
  <c r="AD98" i="5"/>
  <c r="AC94" i="5"/>
  <c r="Y92" i="5"/>
  <c r="Y90" i="5"/>
  <c r="AE80" i="5"/>
  <c r="AD77" i="5"/>
  <c r="Z76" i="5"/>
  <c r="AD75" i="5"/>
  <c r="AE72" i="5"/>
  <c r="Z68" i="5"/>
  <c r="Z67" i="5"/>
  <c r="Y64" i="5"/>
  <c r="Y56" i="5"/>
  <c r="AC50" i="5"/>
  <c r="V47" i="5"/>
  <c r="AF47" i="5" s="1"/>
  <c r="AE35" i="5"/>
  <c r="V34" i="5"/>
  <c r="AF34" i="5" s="1"/>
  <c r="Z32" i="5"/>
  <c r="AD28" i="5"/>
  <c r="AC16" i="5"/>
  <c r="AD14" i="5"/>
  <c r="Z103" i="5"/>
  <c r="AD80" i="5"/>
  <c r="AC77" i="5"/>
  <c r="Y76" i="5"/>
  <c r="AD72" i="5"/>
  <c r="Y67" i="5"/>
  <c r="AE52" i="5"/>
  <c r="Y50" i="5"/>
  <c r="AD35" i="5"/>
  <c r="Y32" i="5"/>
  <c r="AD29" i="5"/>
  <c r="AC28" i="5"/>
  <c r="AE23" i="5"/>
  <c r="Z16" i="5"/>
  <c r="Z105" i="5"/>
  <c r="Y104" i="5"/>
  <c r="Y102" i="5"/>
  <c r="Z101" i="5"/>
  <c r="Z94" i="5"/>
  <c r="Z93" i="5"/>
  <c r="AA93" i="5" s="1"/>
  <c r="AB93" i="5" s="1"/>
  <c r="Y105" i="5"/>
  <c r="Y103" i="5"/>
  <c r="Y101" i="5"/>
  <c r="W90" i="5"/>
  <c r="X90" i="5" s="1"/>
  <c r="Y88" i="5"/>
  <c r="AE85" i="5"/>
  <c r="Z80" i="5"/>
  <c r="Y77" i="5"/>
  <c r="AC72" i="5"/>
  <c r="AE59" i="5"/>
  <c r="AD55" i="5"/>
  <c r="AD52" i="5"/>
  <c r="AE51" i="5"/>
  <c r="AE42" i="5"/>
  <c r="Z36" i="5"/>
  <c r="AC35" i="5"/>
  <c r="AC29" i="5"/>
  <c r="Z23" i="5"/>
  <c r="AA23" i="5" s="1"/>
  <c r="AB23" i="5" s="1"/>
  <c r="Y16" i="5"/>
  <c r="AC93" i="5"/>
  <c r="Y98" i="5"/>
  <c r="Z88" i="5"/>
  <c r="W101" i="5"/>
  <c r="X101" i="5" s="1"/>
  <c r="W98" i="5"/>
  <c r="X98" i="5" s="1"/>
  <c r="Z96" i="5"/>
  <c r="W93" i="5"/>
  <c r="X93" i="5" s="1"/>
  <c r="AC91" i="5"/>
  <c r="Y80" i="5"/>
  <c r="W77" i="5"/>
  <c r="X77" i="5" s="1"/>
  <c r="W62" i="5"/>
  <c r="X62" i="5" s="1"/>
  <c r="AC56" i="5"/>
  <c r="AC54" i="5"/>
  <c r="AE37" i="5"/>
  <c r="V32" i="5"/>
  <c r="AF32" i="5" s="1"/>
  <c r="W16" i="5"/>
  <c r="X16" i="5" s="1"/>
  <c r="AC11" i="5"/>
  <c r="AD11" i="5"/>
  <c r="W11" i="5"/>
  <c r="X11" i="5" s="1"/>
  <c r="Y11" i="5"/>
  <c r="Z11" i="5"/>
  <c r="AE11" i="5"/>
  <c r="AC19" i="5"/>
  <c r="AD19" i="5"/>
  <c r="W19" i="5"/>
  <c r="X19" i="5" s="1"/>
  <c r="Z19" i="5"/>
  <c r="AE19" i="5"/>
  <c r="AC105" i="5"/>
  <c r="AD71" i="5"/>
  <c r="Z71" i="5"/>
  <c r="W71" i="5"/>
  <c r="X71" i="5" s="1"/>
  <c r="Y71" i="5"/>
  <c r="AC71" i="5"/>
  <c r="AE71" i="5"/>
  <c r="V97" i="5"/>
  <c r="AF97" i="5" s="1"/>
  <c r="Y97" i="5"/>
  <c r="Y85" i="5"/>
  <c r="Z85" i="5"/>
  <c r="AC85" i="5"/>
  <c r="AD85" i="5"/>
  <c r="AC99" i="5"/>
  <c r="AC103" i="5"/>
  <c r="W95" i="5"/>
  <c r="X95" i="5" s="1"/>
  <c r="Y95" i="5"/>
  <c r="Z95" i="5"/>
  <c r="AC95" i="5"/>
  <c r="AD95" i="5"/>
  <c r="AE95" i="5"/>
  <c r="Z89" i="5"/>
  <c r="W89" i="5"/>
  <c r="X89" i="5" s="1"/>
  <c r="Y89" i="5"/>
  <c r="AC89" i="5"/>
  <c r="AD89" i="5"/>
  <c r="AE89" i="5"/>
  <c r="V99" i="5"/>
  <c r="AF99" i="5" s="1"/>
  <c r="Y99" i="5"/>
  <c r="AC97" i="5"/>
  <c r="Z99" i="5"/>
  <c r="AC70" i="5"/>
  <c r="AD70" i="5"/>
  <c r="W70" i="5"/>
  <c r="X70" i="5" s="1"/>
  <c r="Y70" i="5"/>
  <c r="Z70" i="5"/>
  <c r="AE70" i="5"/>
  <c r="V43" i="5"/>
  <c r="AF43" i="5" s="1"/>
  <c r="Y43" i="5"/>
  <c r="Z43" i="5"/>
  <c r="Y79" i="5"/>
  <c r="Z79" i="5"/>
  <c r="AD61" i="5"/>
  <c r="W61" i="5"/>
  <c r="X61" i="5" s="1"/>
  <c r="Z87" i="5"/>
  <c r="AC78" i="5"/>
  <c r="Y75" i="5"/>
  <c r="AD57" i="5"/>
  <c r="AE57" i="5"/>
  <c r="Z57" i="5"/>
  <c r="V56" i="5"/>
  <c r="AF56" i="5" s="1"/>
  <c r="Y83" i="5"/>
  <c r="Z83" i="5"/>
  <c r="AD69" i="5"/>
  <c r="W69" i="5"/>
  <c r="X69" i="5" s="1"/>
  <c r="AE62" i="5"/>
  <c r="Y58" i="5"/>
  <c r="Z58" i="5"/>
  <c r="Y55" i="5"/>
  <c r="Z55" i="5"/>
  <c r="AC55" i="5"/>
  <c r="AC51" i="5"/>
  <c r="Z51" i="5"/>
  <c r="W51" i="5"/>
  <c r="X51" i="5" s="1"/>
  <c r="Y51" i="5"/>
  <c r="W39" i="5"/>
  <c r="X39" i="5" s="1"/>
  <c r="AE39" i="5"/>
  <c r="Y39" i="5"/>
  <c r="Z39" i="5"/>
  <c r="AC39" i="5"/>
  <c r="AD39" i="5"/>
  <c r="AE100" i="5"/>
  <c r="AE98" i="5"/>
  <c r="AE96" i="5"/>
  <c r="AE90" i="5"/>
  <c r="AE79" i="5"/>
  <c r="AD62" i="5"/>
  <c r="AC49" i="5"/>
  <c r="W49" i="5"/>
  <c r="X49" i="5" s="1"/>
  <c r="Z49" i="5"/>
  <c r="AD49" i="5"/>
  <c r="Z48" i="5"/>
  <c r="AC48" i="5"/>
  <c r="AD48" i="5"/>
  <c r="Y48" i="5"/>
  <c r="AC44" i="5"/>
  <c r="Z44" i="5"/>
  <c r="AD44" i="5"/>
  <c r="V44" i="5"/>
  <c r="AF44" i="5" s="1"/>
  <c r="AD79" i="5"/>
  <c r="AC62" i="5"/>
  <c r="AE61" i="5"/>
  <c r="AC100" i="5"/>
  <c r="AC98" i="5"/>
  <c r="AC96" i="5"/>
  <c r="AC90" i="5"/>
  <c r="AD84" i="5"/>
  <c r="AE83" i="5"/>
  <c r="AC79" i="5"/>
  <c r="AC76" i="5"/>
  <c r="AC61" i="5"/>
  <c r="AC60" i="5"/>
  <c r="AE91" i="5"/>
  <c r="AE88" i="5"/>
  <c r="AC84" i="5"/>
  <c r="AD83" i="5"/>
  <c r="AE69" i="5"/>
  <c r="AE68" i="5"/>
  <c r="AD65" i="5"/>
  <c r="AC65" i="5"/>
  <c r="AE65" i="5"/>
  <c r="Z62" i="5"/>
  <c r="AC57" i="5"/>
  <c r="AE105" i="5"/>
  <c r="AE103" i="5"/>
  <c r="AE101" i="5"/>
  <c r="AE99" i="5"/>
  <c r="AD105" i="5"/>
  <c r="AD103" i="5"/>
  <c r="AD101" i="5"/>
  <c r="AD99" i="5"/>
  <c r="AD97" i="5"/>
  <c r="AD93" i="5"/>
  <c r="AD91" i="5"/>
  <c r="AD88" i="5"/>
  <c r="AC83" i="5"/>
  <c r="Y81" i="5"/>
  <c r="Z81" i="5"/>
  <c r="Z78" i="5"/>
  <c r="AC69" i="5"/>
  <c r="AD68" i="5"/>
  <c r="Z60" i="5"/>
  <c r="AE58" i="5"/>
  <c r="AD56" i="5"/>
  <c r="AC88" i="5"/>
  <c r="Y78" i="5"/>
  <c r="AE76" i="5"/>
  <c r="AD73" i="5"/>
  <c r="AC73" i="5"/>
  <c r="AE73" i="5"/>
  <c r="AC68" i="5"/>
  <c r="AD63" i="5"/>
  <c r="Z63" i="5"/>
  <c r="Z61" i="5"/>
  <c r="Y60" i="5"/>
  <c r="AD58" i="5"/>
  <c r="Y57" i="5"/>
  <c r="AE55" i="5"/>
  <c r="AD40" i="5"/>
  <c r="AC40" i="5"/>
  <c r="Y40" i="5"/>
  <c r="Z40" i="5"/>
  <c r="AC47" i="5"/>
  <c r="AE47" i="5"/>
  <c r="Z42" i="5"/>
  <c r="Y41" i="5"/>
  <c r="AC45" i="5"/>
  <c r="Z45" i="5"/>
  <c r="AA45" i="5" s="1"/>
  <c r="AB45" i="5" s="1"/>
  <c r="W43" i="5"/>
  <c r="X43" i="5" s="1"/>
  <c r="AE43" i="5"/>
  <c r="V42" i="5"/>
  <c r="AF42" i="5" s="1"/>
  <c r="AC25" i="5"/>
  <c r="AD25" i="5"/>
  <c r="W25" i="5"/>
  <c r="X25" i="5" s="1"/>
  <c r="Y25" i="5"/>
  <c r="Z25" i="5"/>
  <c r="AE25" i="5"/>
  <c r="AC21" i="5"/>
  <c r="AD21" i="5"/>
  <c r="Y21" i="5"/>
  <c r="Z21" i="5"/>
  <c r="AE21" i="5"/>
  <c r="W15" i="5"/>
  <c r="X15" i="5" s="1"/>
  <c r="AC15" i="5"/>
  <c r="AD15" i="5"/>
  <c r="AE15" i="5"/>
  <c r="Y15" i="5"/>
  <c r="Z15" i="5"/>
  <c r="AD43" i="5"/>
  <c r="Z47" i="5"/>
  <c r="AE45" i="5"/>
  <c r="AC43" i="5"/>
  <c r="AD54" i="5"/>
  <c r="Y47" i="5"/>
  <c r="AD45" i="5"/>
  <c r="AD67" i="5"/>
  <c r="AD59" i="5"/>
  <c r="AD42" i="5"/>
  <c r="AE41" i="5"/>
  <c r="Y26" i="5"/>
  <c r="Z26" i="5"/>
  <c r="AC13" i="5"/>
  <c r="AD13" i="5"/>
  <c r="W13" i="5"/>
  <c r="X13" i="5" s="1"/>
  <c r="Y13" i="5"/>
  <c r="AA13" i="5" s="1"/>
  <c r="AB13" i="5" s="1"/>
  <c r="AC27" i="5"/>
  <c r="AD27" i="5"/>
  <c r="Y22" i="5"/>
  <c r="Z22" i="5"/>
  <c r="W17" i="5"/>
  <c r="X17" i="5" s="1"/>
  <c r="AC17" i="5"/>
  <c r="AD17" i="5"/>
  <c r="AE17" i="5"/>
  <c r="Y30" i="5"/>
  <c r="Z30" i="5"/>
  <c r="Y28" i="5"/>
  <c r="Z28" i="5"/>
  <c r="AE26" i="5"/>
  <c r="AC23" i="5"/>
  <c r="AD23" i="5"/>
  <c r="AD26" i="5"/>
  <c r="AC26" i="5"/>
  <c r="Y24" i="5"/>
  <c r="Z24" i="5"/>
  <c r="AE22" i="5"/>
  <c r="Z50" i="5"/>
  <c r="AE31" i="5"/>
  <c r="AE29" i="5"/>
  <c r="AE27" i="5"/>
  <c r="AD22" i="5"/>
  <c r="AE13" i="5"/>
  <c r="AE20" i="5"/>
  <c r="AE18" i="5"/>
  <c r="AE12" i="5"/>
  <c r="AD20" i="5"/>
  <c r="AD18" i="5"/>
  <c r="AD12" i="5"/>
  <c r="Z20" i="5"/>
  <c r="Z18" i="5"/>
  <c r="Z12" i="5"/>
  <c r="AA12" i="5" s="1"/>
  <c r="AB12" i="5" s="1"/>
  <c r="AE16" i="5"/>
  <c r="AE14" i="5"/>
  <c r="W23" i="1"/>
  <c r="X23" i="1" s="1"/>
  <c r="Y23" i="1"/>
  <c r="Z23" i="1"/>
  <c r="AC23" i="1"/>
  <c r="AD23" i="1"/>
  <c r="AE23" i="1"/>
  <c r="W20" i="1"/>
  <c r="X20" i="1" s="1"/>
  <c r="Y20" i="1"/>
  <c r="Z20" i="1"/>
  <c r="AC20" i="1"/>
  <c r="AD20" i="1"/>
  <c r="AE20" i="1"/>
  <c r="AD35" i="1"/>
  <c r="V30" i="1"/>
  <c r="AF30" i="1" s="1"/>
  <c r="Z26" i="1"/>
  <c r="Z45" i="1"/>
  <c r="Z39" i="1"/>
  <c r="W29" i="1"/>
  <c r="X29" i="1" s="1"/>
  <c r="Y29" i="1"/>
  <c r="AE47" i="1"/>
  <c r="Y45" i="1"/>
  <c r="AE42" i="1"/>
  <c r="Z40" i="1"/>
  <c r="Y39" i="1"/>
  <c r="AE36" i="1"/>
  <c r="AC35" i="1"/>
  <c r="Z30" i="1"/>
  <c r="W26" i="1"/>
  <c r="X26" i="1" s="1"/>
  <c r="Y26" i="1"/>
  <c r="AC26" i="1"/>
  <c r="AD26" i="1"/>
  <c r="AE26" i="1"/>
  <c r="W18" i="1"/>
  <c r="X18" i="1" s="1"/>
  <c r="Y18" i="1"/>
  <c r="Z18" i="1"/>
  <c r="AC18" i="1"/>
  <c r="AD18" i="1"/>
  <c r="AE18" i="1"/>
  <c r="AD42" i="1"/>
  <c r="AD36" i="1"/>
  <c r="AD34" i="1"/>
  <c r="Z34" i="1"/>
  <c r="AC42" i="1"/>
  <c r="AC36" i="1"/>
  <c r="AC34" i="1"/>
  <c r="Z35" i="1"/>
  <c r="Y34" i="1"/>
  <c r="W32" i="1"/>
  <c r="X32" i="1" s="1"/>
  <c r="Y32" i="1"/>
  <c r="Z41" i="1"/>
  <c r="AA41" i="1" s="1"/>
  <c r="AB41" i="1" s="1"/>
  <c r="AE40" i="1"/>
  <c r="Y35" i="1"/>
  <c r="AD46" i="1"/>
  <c r="AE46" i="1"/>
  <c r="Z42" i="1"/>
  <c r="AD40" i="1"/>
  <c r="Z36" i="1"/>
  <c r="AE29" i="1"/>
  <c r="AE45" i="1"/>
  <c r="Z43" i="1"/>
  <c r="Y42" i="1"/>
  <c r="AC40" i="1"/>
  <c r="AE39" i="1"/>
  <c r="Z37" i="1"/>
  <c r="AA37" i="1" s="1"/>
  <c r="AB37" i="1" s="1"/>
  <c r="Y36" i="1"/>
  <c r="AD29" i="1"/>
  <c r="AC30" i="1"/>
  <c r="AC27" i="1"/>
  <c r="AC24" i="1"/>
  <c r="AC21" i="1"/>
  <c r="AC19" i="1"/>
  <c r="AC16" i="1"/>
  <c r="AE44" i="1"/>
  <c r="AE41" i="1"/>
  <c r="AE38" i="1"/>
  <c r="AE35" i="1"/>
  <c r="AE31" i="1"/>
  <c r="AE28" i="1"/>
  <c r="AE25" i="1"/>
  <c r="AE22" i="1"/>
  <c r="AE17" i="1"/>
  <c r="AE15" i="1"/>
  <c r="AE12" i="1"/>
  <c r="AD15" i="1"/>
  <c r="AD12" i="1"/>
  <c r="AC15" i="1"/>
  <c r="AC12" i="1"/>
  <c r="Z15" i="1"/>
  <c r="Z12" i="1"/>
  <c r="Y15" i="1"/>
  <c r="AC13" i="1"/>
  <c r="Y12" i="1"/>
  <c r="AE14" i="1"/>
  <c r="AE11" i="1"/>
  <c r="AA21" i="1" l="1"/>
  <c r="AB21" i="1" s="1"/>
  <c r="AA43" i="1"/>
  <c r="AB43" i="1" s="1"/>
  <c r="AA25" i="1"/>
  <c r="AB25" i="1" s="1"/>
  <c r="AA29" i="1"/>
  <c r="AB29" i="1" s="1"/>
  <c r="AA94" i="5"/>
  <c r="AB94" i="5" s="1"/>
  <c r="AA73" i="5"/>
  <c r="AA68" i="5"/>
  <c r="AB68" i="5" s="1"/>
  <c r="AA59" i="5"/>
  <c r="AB59" i="5" s="1"/>
  <c r="AA100" i="5"/>
  <c r="AB100" i="5" s="1"/>
  <c r="AA75" i="5"/>
  <c r="AB75" i="5" s="1"/>
  <c r="AA36" i="5"/>
  <c r="AB36" i="5" s="1"/>
  <c r="AA72" i="5"/>
  <c r="AB72" i="5" s="1"/>
  <c r="AA87" i="5"/>
  <c r="AB87" i="5" s="1"/>
  <c r="AA102" i="5"/>
  <c r="AB102" i="5" s="1"/>
  <c r="AA96" i="5"/>
  <c r="AB96" i="5" s="1"/>
  <c r="AA53" i="5"/>
  <c r="AB53" i="5" s="1"/>
  <c r="AA44" i="5"/>
  <c r="AB44" i="5" s="1"/>
  <c r="AA103" i="5"/>
  <c r="AB103" i="5" s="1"/>
  <c r="AB73" i="5"/>
  <c r="AA69" i="5"/>
  <c r="AB69" i="5" s="1"/>
  <c r="AA90" i="5"/>
  <c r="AB90" i="5" s="1"/>
  <c r="AA51" i="5"/>
  <c r="AB51" i="5" s="1"/>
  <c r="AA17" i="5"/>
  <c r="AB17" i="5" s="1"/>
  <c r="AA19" i="5"/>
  <c r="AB19" i="5" s="1"/>
  <c r="AA49" i="5"/>
  <c r="AB49" i="5" s="1"/>
  <c r="AA82" i="5"/>
  <c r="AB82" i="5" s="1"/>
  <c r="AA54" i="5"/>
  <c r="AB54" i="5" s="1"/>
  <c r="AA97" i="5"/>
  <c r="AB97" i="5" s="1"/>
  <c r="AA62" i="5"/>
  <c r="AB62" i="5" s="1"/>
  <c r="AA33" i="5"/>
  <c r="AB33" i="5" s="1"/>
  <c r="AA14" i="5"/>
  <c r="AB14" i="5" s="1"/>
  <c r="AA18" i="5"/>
  <c r="AB18" i="5" s="1"/>
  <c r="AA104" i="5"/>
  <c r="AB104" i="5" s="1"/>
  <c r="AA20" i="5"/>
  <c r="AB20" i="5" s="1"/>
  <c r="AA63" i="5"/>
  <c r="AB63" i="5" s="1"/>
  <c r="AA41" i="5"/>
  <c r="AB41" i="5" s="1"/>
  <c r="AA42" i="5"/>
  <c r="AB42" i="5" s="1"/>
  <c r="AA66" i="5"/>
  <c r="AB66" i="5" s="1"/>
  <c r="AA52" i="5"/>
  <c r="AB52" i="5" s="1"/>
  <c r="AA84" i="5"/>
  <c r="AB84" i="5" s="1"/>
  <c r="AA29" i="5"/>
  <c r="AB29" i="5" s="1"/>
  <c r="AA64" i="5"/>
  <c r="AB64" i="5" s="1"/>
  <c r="AA38" i="5"/>
  <c r="AB38" i="5" s="1"/>
  <c r="AA61" i="5"/>
  <c r="AB61" i="5" s="1"/>
  <c r="AA57" i="5"/>
  <c r="AB57" i="5" s="1"/>
  <c r="AA32" i="5"/>
  <c r="AB32" i="5" s="1"/>
  <c r="AA65" i="5"/>
  <c r="AB65" i="5" s="1"/>
  <c r="AA50" i="5"/>
  <c r="AB50" i="5" s="1"/>
  <c r="AA34" i="5"/>
  <c r="AB34" i="5" s="1"/>
  <c r="AA60" i="5"/>
  <c r="AB60" i="5" s="1"/>
  <c r="AA80" i="5"/>
  <c r="AB80" i="5" s="1"/>
  <c r="AA77" i="5"/>
  <c r="AB77" i="5" s="1"/>
  <c r="AA83" i="5"/>
  <c r="AB83" i="5" s="1"/>
  <c r="AA37" i="5"/>
  <c r="AB37" i="5" s="1"/>
  <c r="AA98" i="5"/>
  <c r="AB98" i="5" s="1"/>
  <c r="AA35" i="5"/>
  <c r="AB35" i="5" s="1"/>
  <c r="AA56" i="5"/>
  <c r="AB56" i="5" s="1"/>
  <c r="AA86" i="5"/>
  <c r="AB86" i="5" s="1"/>
  <c r="AA28" i="5"/>
  <c r="AB28" i="5" s="1"/>
  <c r="AA43" i="5"/>
  <c r="AB43" i="5" s="1"/>
  <c r="AA105" i="5"/>
  <c r="AB105" i="5" s="1"/>
  <c r="AA31" i="5"/>
  <c r="AB31" i="5" s="1"/>
  <c r="AA74" i="5"/>
  <c r="AB74" i="5" s="1"/>
  <c r="AA19" i="1"/>
  <c r="AB19" i="1" s="1"/>
  <c r="AA46" i="1"/>
  <c r="AB46" i="1" s="1"/>
  <c r="AA34" i="1"/>
  <c r="AB34" i="1" s="1"/>
  <c r="AA40" i="1"/>
  <c r="AB40" i="1" s="1"/>
  <c r="AA47" i="1"/>
  <c r="AB47" i="1" s="1"/>
  <c r="AA32" i="1"/>
  <c r="AB32" i="1" s="1"/>
  <c r="AA11" i="1"/>
  <c r="AB11" i="1" s="1"/>
  <c r="AA30" i="1"/>
  <c r="AB30" i="1" s="1"/>
  <c r="AA36" i="1"/>
  <c r="AB36" i="1" s="1"/>
  <c r="AA16" i="1"/>
  <c r="AB16" i="1" s="1"/>
  <c r="AA17" i="1"/>
  <c r="AB17" i="1" s="1"/>
  <c r="AA13" i="1"/>
  <c r="AB13" i="1" s="1"/>
  <c r="AA45" i="1"/>
  <c r="AB45" i="1" s="1"/>
  <c r="AA44" i="1"/>
  <c r="AB44" i="1" s="1"/>
  <c r="AA33" i="1"/>
  <c r="AB33" i="1" s="1"/>
  <c r="AA28" i="1"/>
  <c r="AB28" i="1" s="1"/>
  <c r="AA31" i="1"/>
  <c r="AB31" i="1" s="1"/>
  <c r="AA18" i="1"/>
  <c r="AB18" i="1" s="1"/>
  <c r="AA24" i="1"/>
  <c r="AB24" i="1" s="1"/>
  <c r="AA27" i="1"/>
  <c r="AB27" i="1" s="1"/>
  <c r="AA35" i="1"/>
  <c r="AB35" i="1" s="1"/>
  <c r="AA20" i="1"/>
  <c r="AB20" i="1" s="1"/>
  <c r="AA22" i="1"/>
  <c r="AB22" i="1" s="1"/>
  <c r="AA26" i="1"/>
  <c r="AB26" i="1" s="1"/>
  <c r="AA30" i="5"/>
  <c r="AB30" i="5" s="1"/>
  <c r="AA76" i="5"/>
  <c r="AB76" i="5" s="1"/>
  <c r="AA101" i="5"/>
  <c r="AB101" i="5" s="1"/>
  <c r="AA21" i="5"/>
  <c r="AB21" i="5" s="1"/>
  <c r="AA58" i="5"/>
  <c r="AB58" i="5" s="1"/>
  <c r="AA16" i="5"/>
  <c r="AB16" i="5" s="1"/>
  <c r="AA99" i="5"/>
  <c r="AA92" i="5"/>
  <c r="AB92" i="5" s="1"/>
  <c r="AA88" i="5"/>
  <c r="AB88" i="5" s="1"/>
  <c r="AA67" i="5"/>
  <c r="AB67" i="5" s="1"/>
  <c r="AA25" i="5"/>
  <c r="AB25" i="5" s="1"/>
  <c r="AA70" i="5"/>
  <c r="AB70" i="5" s="1"/>
  <c r="AB99" i="5"/>
  <c r="AA89" i="5"/>
  <c r="AB89" i="5" s="1"/>
  <c r="AA95" i="5"/>
  <c r="AB95" i="5" s="1"/>
  <c r="AA39" i="5"/>
  <c r="AB39" i="5" s="1"/>
  <c r="AA78" i="5"/>
  <c r="AB78" i="5" s="1"/>
  <c r="AA81" i="5"/>
  <c r="AB81" i="5" s="1"/>
  <c r="AA24" i="5"/>
  <c r="AB24" i="5" s="1"/>
  <c r="AA55" i="5"/>
  <c r="AB55" i="5" s="1"/>
  <c r="AA79" i="5"/>
  <c r="AB79" i="5" s="1"/>
  <c r="AA47" i="5"/>
  <c r="AB47" i="5" s="1"/>
  <c r="AA85" i="5"/>
  <c r="AB85" i="5" s="1"/>
  <c r="AA71" i="5"/>
  <c r="AB71" i="5" s="1"/>
  <c r="AA11" i="5"/>
  <c r="AB11" i="5" s="1"/>
  <c r="AA48" i="5"/>
  <c r="AB48" i="5" s="1"/>
  <c r="AA22" i="5"/>
  <c r="AB22" i="5" s="1"/>
  <c r="AA26" i="5"/>
  <c r="AB26" i="5" s="1"/>
  <c r="AA15" i="5"/>
  <c r="AB15" i="5" s="1"/>
  <c r="AA40" i="5"/>
  <c r="AB40" i="5" s="1"/>
  <c r="AA42" i="1"/>
  <c r="AB42" i="1" s="1"/>
  <c r="AA23" i="1"/>
  <c r="AB23" i="1" s="1"/>
  <c r="AA39" i="1"/>
  <c r="AB39" i="1" s="1"/>
  <c r="AA12" i="1"/>
  <c r="AB12" i="1" s="1"/>
  <c r="AA15" i="1"/>
  <c r="AB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Y2" authorId="0" shapeId="0" xr:uid="{564871E5-3C50-9B40-BEF7-0C54680CCE9D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M10" authorId="0" shapeId="0" xr:uid="{2930D0BE-B997-3B46-BD86-CC3E5A35491C}">
      <text>
        <r>
          <rPr>
            <b/>
            <sz val="9"/>
            <color rgb="FF000000"/>
            <rFont val="Calibri"/>
            <family val="2"/>
          </rPr>
          <t xml:space="preserve">HG = Height Gauge
</t>
        </r>
        <r>
          <rPr>
            <b/>
            <sz val="9"/>
            <color rgb="FF000000"/>
            <rFont val="Calibri"/>
            <family val="2"/>
          </rPr>
          <t xml:space="preserve">MIC = Micrometer
</t>
        </r>
        <r>
          <rPr>
            <b/>
            <sz val="9"/>
            <color rgb="FF000000"/>
            <rFont val="Calibri"/>
            <family val="2"/>
          </rPr>
          <t xml:space="preserve">CMM = Coordinate Measuring Machine
</t>
        </r>
        <r>
          <rPr>
            <b/>
            <sz val="9"/>
            <color rgb="FF000000"/>
            <rFont val="Calibri"/>
            <family val="2"/>
          </rPr>
          <t xml:space="preserve">OMM = Optical CMM
</t>
        </r>
        <r>
          <rPr>
            <b/>
            <sz val="9"/>
            <color rgb="FF000000"/>
            <rFont val="Calibri"/>
            <family val="2"/>
          </rPr>
          <t xml:space="preserve">TG = Thickness Gauge
</t>
        </r>
        <r>
          <rPr>
            <b/>
            <sz val="9"/>
            <color rgb="FF000000"/>
            <rFont val="Calibri"/>
            <family val="2"/>
          </rPr>
          <t xml:space="preserve">HT = Hardness Tester
</t>
        </r>
        <r>
          <rPr>
            <b/>
            <sz val="9"/>
            <color rgb="FF000000"/>
            <rFont val="Calibri"/>
            <family val="2"/>
          </rPr>
          <t xml:space="preserve">PG = Plug Gauge
</t>
        </r>
        <r>
          <rPr>
            <b/>
            <sz val="9"/>
            <color rgb="FF000000"/>
            <rFont val="Calibri"/>
            <family val="2"/>
          </rPr>
          <t xml:space="preserve">FT = Force Tester
</t>
        </r>
        <r>
          <rPr>
            <b/>
            <sz val="9"/>
            <color rgb="FF000000"/>
            <rFont val="Calibri"/>
            <family val="2"/>
          </rPr>
          <t xml:space="preserve">DC = Dial/Digital Caliper
</t>
        </r>
        <r>
          <rPr>
            <b/>
            <sz val="9"/>
            <color rgb="FF000000"/>
            <rFont val="Calibri"/>
            <family val="2"/>
          </rPr>
          <t xml:space="preserve">P = Protractor
</t>
        </r>
        <r>
          <rPr>
            <b/>
            <sz val="9"/>
            <color rgb="FF000000"/>
            <rFont val="Calibri"/>
            <family val="2"/>
          </rPr>
          <t>OC = Optical Comparotor</t>
        </r>
      </text>
    </comment>
    <comment ref="X10" authorId="1" shapeId="0" xr:uid="{7F843C2C-78BF-2645-A6EF-B78A12701C9F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General Process accuracy Index Level setting as below:
</t>
        </r>
        <r>
          <rPr>
            <sz val="9"/>
            <color rgb="FF000000"/>
            <rFont val="Calibri"/>
            <family val="2"/>
          </rPr>
          <t xml:space="preserve">Level A: |Ca|&lt;=12.5%
</t>
        </r>
        <r>
          <rPr>
            <sz val="9"/>
            <color rgb="FF000000"/>
            <rFont val="Calibri"/>
            <family val="2"/>
          </rPr>
          <t xml:space="preserve">Level B: 12.5%&lt;|Ca|&lt;=25%
</t>
        </r>
        <r>
          <rPr>
            <sz val="9"/>
            <color rgb="FF000000"/>
            <rFont val="Calibri"/>
            <family val="2"/>
          </rPr>
          <t xml:space="preserve">Level C: 25%&lt;|Ca|&lt;=50%
</t>
        </r>
        <r>
          <rPr>
            <sz val="9"/>
            <color rgb="FF000000"/>
            <rFont val="Calibri"/>
            <family val="2"/>
          </rPr>
          <t>Level D: |Ca|&gt;50%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Y2" authorId="0" shapeId="0" xr:uid="{BFF3D471-0C7A-094D-9A6B-13B651EE0626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M10" authorId="0" shapeId="0" xr:uid="{54638DE0-6E9C-0744-BD80-486B6AADEDA3}">
      <text>
        <r>
          <rPr>
            <b/>
            <sz val="9"/>
            <color rgb="FF000000"/>
            <rFont val="Calibri"/>
            <family val="2"/>
          </rPr>
          <t xml:space="preserve">HG = Height Gauge
</t>
        </r>
        <r>
          <rPr>
            <b/>
            <sz val="9"/>
            <color rgb="FF000000"/>
            <rFont val="Calibri"/>
            <family val="2"/>
          </rPr>
          <t xml:space="preserve">MIC = Micrometer
</t>
        </r>
        <r>
          <rPr>
            <b/>
            <sz val="9"/>
            <color rgb="FF000000"/>
            <rFont val="Calibri"/>
            <family val="2"/>
          </rPr>
          <t xml:space="preserve">CMM = Coordinate Measuring Machine
</t>
        </r>
        <r>
          <rPr>
            <b/>
            <sz val="9"/>
            <color rgb="FF000000"/>
            <rFont val="Calibri"/>
            <family val="2"/>
          </rPr>
          <t xml:space="preserve">OMM = Optical CMM
</t>
        </r>
        <r>
          <rPr>
            <b/>
            <sz val="9"/>
            <color rgb="FF000000"/>
            <rFont val="Calibri"/>
            <family val="2"/>
          </rPr>
          <t xml:space="preserve">TG = Thickness Gauge
</t>
        </r>
        <r>
          <rPr>
            <b/>
            <sz val="9"/>
            <color rgb="FF000000"/>
            <rFont val="Calibri"/>
            <family val="2"/>
          </rPr>
          <t xml:space="preserve">HT = Hardness Tester
</t>
        </r>
        <r>
          <rPr>
            <b/>
            <sz val="9"/>
            <color rgb="FF000000"/>
            <rFont val="Calibri"/>
            <family val="2"/>
          </rPr>
          <t xml:space="preserve">PG = Plug Gauge
</t>
        </r>
        <r>
          <rPr>
            <b/>
            <sz val="9"/>
            <color rgb="FF000000"/>
            <rFont val="Calibri"/>
            <family val="2"/>
          </rPr>
          <t xml:space="preserve">FT = Force Tester
</t>
        </r>
        <r>
          <rPr>
            <b/>
            <sz val="9"/>
            <color rgb="FF000000"/>
            <rFont val="Calibri"/>
            <family val="2"/>
          </rPr>
          <t xml:space="preserve">DC = Dial/Digital Caliper
</t>
        </r>
        <r>
          <rPr>
            <b/>
            <sz val="9"/>
            <color rgb="FF000000"/>
            <rFont val="Calibri"/>
            <family val="2"/>
          </rPr>
          <t xml:space="preserve">P = Protractor
</t>
        </r>
        <r>
          <rPr>
            <b/>
            <sz val="9"/>
            <color rgb="FF000000"/>
            <rFont val="Calibri"/>
            <family val="2"/>
          </rPr>
          <t>OC = Optical Comparotor</t>
        </r>
      </text>
    </comment>
    <comment ref="X10" authorId="1" shapeId="0" xr:uid="{B0F1F356-4F35-C54A-B0F1-543623990907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General Process accuracy Index Level setting as below:
</t>
        </r>
        <r>
          <rPr>
            <sz val="9"/>
            <color rgb="FF000000"/>
            <rFont val="Calibri"/>
            <family val="2"/>
          </rPr>
          <t xml:space="preserve">Level A: |Ca|&lt;=12.5%
</t>
        </r>
        <r>
          <rPr>
            <sz val="9"/>
            <color rgb="FF000000"/>
            <rFont val="Calibri"/>
            <family val="2"/>
          </rPr>
          <t xml:space="preserve">Level B: 12.5%&lt;|Ca|&lt;=25%
</t>
        </r>
        <r>
          <rPr>
            <sz val="9"/>
            <color rgb="FF000000"/>
            <rFont val="Calibri"/>
            <family val="2"/>
          </rPr>
          <t xml:space="preserve">Level C: 25%&lt;|Ca|&lt;=50%
</t>
        </r>
        <r>
          <rPr>
            <sz val="9"/>
            <color rgb="FF000000"/>
            <rFont val="Calibri"/>
            <family val="2"/>
          </rPr>
          <t>Level D: |Ca|&gt;50%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Y2" authorId="0" shapeId="0" xr:uid="{455FC668-D98B-9148-BDAB-3F7E12D0EA59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M10" authorId="0" shapeId="0" xr:uid="{A6114414-0E5C-A549-ABB9-C88087C336FA}">
      <text>
        <r>
          <rPr>
            <b/>
            <sz val="9"/>
            <color rgb="FF000000"/>
            <rFont val="Calibri"/>
            <family val="2"/>
          </rPr>
          <t xml:space="preserve">HG = Height Gauge
</t>
        </r>
        <r>
          <rPr>
            <b/>
            <sz val="9"/>
            <color rgb="FF000000"/>
            <rFont val="Calibri"/>
            <family val="2"/>
          </rPr>
          <t xml:space="preserve">MIC = Micrometer
</t>
        </r>
        <r>
          <rPr>
            <b/>
            <sz val="9"/>
            <color rgb="FF000000"/>
            <rFont val="Calibri"/>
            <family val="2"/>
          </rPr>
          <t xml:space="preserve">CMM = Coordinate Measuring Machine
</t>
        </r>
        <r>
          <rPr>
            <b/>
            <sz val="9"/>
            <color rgb="FF000000"/>
            <rFont val="Calibri"/>
            <family val="2"/>
          </rPr>
          <t xml:space="preserve">OMM = Optical CMM
</t>
        </r>
        <r>
          <rPr>
            <b/>
            <sz val="9"/>
            <color rgb="FF000000"/>
            <rFont val="Calibri"/>
            <family val="2"/>
          </rPr>
          <t xml:space="preserve">TG = Thickness Gauge
</t>
        </r>
        <r>
          <rPr>
            <b/>
            <sz val="9"/>
            <color rgb="FF000000"/>
            <rFont val="Calibri"/>
            <family val="2"/>
          </rPr>
          <t xml:space="preserve">HT = Hardness Tester
</t>
        </r>
        <r>
          <rPr>
            <b/>
            <sz val="9"/>
            <color rgb="FF000000"/>
            <rFont val="Calibri"/>
            <family val="2"/>
          </rPr>
          <t xml:space="preserve">PG = Plug Gauge
</t>
        </r>
        <r>
          <rPr>
            <b/>
            <sz val="9"/>
            <color rgb="FF000000"/>
            <rFont val="Calibri"/>
            <family val="2"/>
          </rPr>
          <t xml:space="preserve">FT = Force Tester
</t>
        </r>
        <r>
          <rPr>
            <b/>
            <sz val="9"/>
            <color rgb="FF000000"/>
            <rFont val="Calibri"/>
            <family val="2"/>
          </rPr>
          <t xml:space="preserve">DC = Dial/Digital Caliper
</t>
        </r>
        <r>
          <rPr>
            <b/>
            <sz val="9"/>
            <color rgb="FF000000"/>
            <rFont val="Calibri"/>
            <family val="2"/>
          </rPr>
          <t xml:space="preserve">P = Protractor
</t>
        </r>
        <r>
          <rPr>
            <b/>
            <sz val="9"/>
            <color rgb="FF000000"/>
            <rFont val="Calibri"/>
            <family val="2"/>
          </rPr>
          <t>OC = Optical Comparotor</t>
        </r>
      </text>
    </comment>
    <comment ref="X10" authorId="1" shapeId="0" xr:uid="{1C483B5A-7A3F-6745-AD1E-CC760BEDE648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General Process accuracy Index Level setting as below:
</t>
        </r>
        <r>
          <rPr>
            <sz val="9"/>
            <color rgb="FF000000"/>
            <rFont val="Calibri"/>
            <family val="2"/>
          </rPr>
          <t xml:space="preserve">Level A: |Ca|&lt;=12.5%
</t>
        </r>
        <r>
          <rPr>
            <sz val="9"/>
            <color rgb="FF000000"/>
            <rFont val="Calibri"/>
            <family val="2"/>
          </rPr>
          <t xml:space="preserve">Level B: 12.5%&lt;|Ca|&lt;=25%
</t>
        </r>
        <r>
          <rPr>
            <sz val="9"/>
            <color rgb="FF000000"/>
            <rFont val="Calibri"/>
            <family val="2"/>
          </rPr>
          <t xml:space="preserve">Level C: 25%&lt;|Ca|&lt;=50%
</t>
        </r>
        <r>
          <rPr>
            <sz val="9"/>
            <color rgb="FF000000"/>
            <rFont val="Calibri"/>
            <family val="2"/>
          </rPr>
          <t>Level D: |Ca|&gt;50%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Y2" authorId="0" shapeId="0" xr:uid="{91762422-5D30-E549-8E65-F1E3FD1F2569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M10" authorId="0" shapeId="0" xr:uid="{02D22CE0-4B66-F347-846C-7EE7CE248ECC}">
      <text>
        <r>
          <rPr>
            <b/>
            <sz val="9"/>
            <color rgb="FF000000"/>
            <rFont val="Calibri"/>
            <family val="2"/>
          </rPr>
          <t xml:space="preserve">HG = Height Gauge
</t>
        </r>
        <r>
          <rPr>
            <b/>
            <sz val="9"/>
            <color rgb="FF000000"/>
            <rFont val="Calibri"/>
            <family val="2"/>
          </rPr>
          <t xml:space="preserve">MIC = Micrometer
</t>
        </r>
        <r>
          <rPr>
            <b/>
            <sz val="9"/>
            <color rgb="FF000000"/>
            <rFont val="Calibri"/>
            <family val="2"/>
          </rPr>
          <t xml:space="preserve">CMM = Coordinate Measuring Machine
</t>
        </r>
        <r>
          <rPr>
            <b/>
            <sz val="9"/>
            <color rgb="FF000000"/>
            <rFont val="Calibri"/>
            <family val="2"/>
          </rPr>
          <t xml:space="preserve">OMM = Optical CMM
</t>
        </r>
        <r>
          <rPr>
            <b/>
            <sz val="9"/>
            <color rgb="FF000000"/>
            <rFont val="Calibri"/>
            <family val="2"/>
          </rPr>
          <t xml:space="preserve">TG = Thickness Gauge
</t>
        </r>
        <r>
          <rPr>
            <b/>
            <sz val="9"/>
            <color rgb="FF000000"/>
            <rFont val="Calibri"/>
            <family val="2"/>
          </rPr>
          <t xml:space="preserve">HT = Hardness Tester
</t>
        </r>
        <r>
          <rPr>
            <b/>
            <sz val="9"/>
            <color rgb="FF000000"/>
            <rFont val="Calibri"/>
            <family val="2"/>
          </rPr>
          <t xml:space="preserve">PG = Plug Gauge
</t>
        </r>
        <r>
          <rPr>
            <b/>
            <sz val="9"/>
            <color rgb="FF000000"/>
            <rFont val="Calibri"/>
            <family val="2"/>
          </rPr>
          <t xml:space="preserve">FT = Force Tester
</t>
        </r>
        <r>
          <rPr>
            <b/>
            <sz val="9"/>
            <color rgb="FF000000"/>
            <rFont val="Calibri"/>
            <family val="2"/>
          </rPr>
          <t xml:space="preserve">DC = Dial/Digital Caliper
</t>
        </r>
        <r>
          <rPr>
            <b/>
            <sz val="9"/>
            <color rgb="FF000000"/>
            <rFont val="Calibri"/>
            <family val="2"/>
          </rPr>
          <t xml:space="preserve">P = Protractor
</t>
        </r>
        <r>
          <rPr>
            <b/>
            <sz val="9"/>
            <color rgb="FF000000"/>
            <rFont val="Calibri"/>
            <family val="2"/>
          </rPr>
          <t>OC = Optical Comparotor</t>
        </r>
      </text>
    </comment>
    <comment ref="X10" authorId="1" shapeId="0" xr:uid="{0464D7CB-A647-384C-AA2C-F9B898B8C18B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General Process accuracy Index Level setting as below:
</t>
        </r>
        <r>
          <rPr>
            <sz val="9"/>
            <color rgb="FF000000"/>
            <rFont val="Calibri"/>
            <family val="2"/>
          </rPr>
          <t xml:space="preserve">Level A: |Ca|&lt;=12.5%
</t>
        </r>
        <r>
          <rPr>
            <sz val="9"/>
            <color rgb="FF000000"/>
            <rFont val="Calibri"/>
            <family val="2"/>
          </rPr>
          <t xml:space="preserve">Level B: 12.5%&lt;|Ca|&lt;=25%
</t>
        </r>
        <r>
          <rPr>
            <sz val="9"/>
            <color rgb="FF000000"/>
            <rFont val="Calibri"/>
            <family val="2"/>
          </rPr>
          <t xml:space="preserve">Level C: 25%&lt;|Ca|&lt;=50%
</t>
        </r>
        <r>
          <rPr>
            <sz val="9"/>
            <color rgb="FF000000"/>
            <rFont val="Calibri"/>
            <family val="2"/>
          </rPr>
          <t>Level D: |Ca|&gt;50%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Y2" authorId="0" shapeId="0" xr:uid="{00000000-0006-0000-00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M10" authorId="0" shapeId="0" xr:uid="{00000000-0006-0000-0000-000002000000}">
      <text>
        <r>
          <rPr>
            <b/>
            <sz val="9"/>
            <color rgb="FF000000"/>
            <rFont val="Calibri"/>
            <family val="2"/>
          </rPr>
          <t xml:space="preserve">HG = Height Gauge
</t>
        </r>
        <r>
          <rPr>
            <b/>
            <sz val="9"/>
            <color rgb="FF000000"/>
            <rFont val="Calibri"/>
            <family val="2"/>
          </rPr>
          <t xml:space="preserve">MIC = Micrometer
</t>
        </r>
        <r>
          <rPr>
            <b/>
            <sz val="9"/>
            <color rgb="FF000000"/>
            <rFont val="Calibri"/>
            <family val="2"/>
          </rPr>
          <t xml:space="preserve">CMM = Coordinate Measuring Machine
</t>
        </r>
        <r>
          <rPr>
            <b/>
            <sz val="9"/>
            <color rgb="FF000000"/>
            <rFont val="Calibri"/>
            <family val="2"/>
          </rPr>
          <t xml:space="preserve">OMM = Optical CMM
</t>
        </r>
        <r>
          <rPr>
            <b/>
            <sz val="9"/>
            <color rgb="FF000000"/>
            <rFont val="Calibri"/>
            <family val="2"/>
          </rPr>
          <t xml:space="preserve">TG = Thickness Gauge
</t>
        </r>
        <r>
          <rPr>
            <b/>
            <sz val="9"/>
            <color rgb="FF000000"/>
            <rFont val="Calibri"/>
            <family val="2"/>
          </rPr>
          <t xml:space="preserve">HT = Hardness Tester
</t>
        </r>
        <r>
          <rPr>
            <b/>
            <sz val="9"/>
            <color rgb="FF000000"/>
            <rFont val="Calibri"/>
            <family val="2"/>
          </rPr>
          <t xml:space="preserve">PG = Plug Gauge
</t>
        </r>
        <r>
          <rPr>
            <b/>
            <sz val="9"/>
            <color rgb="FF000000"/>
            <rFont val="Calibri"/>
            <family val="2"/>
          </rPr>
          <t xml:space="preserve">FT = Force Tester
</t>
        </r>
        <r>
          <rPr>
            <b/>
            <sz val="9"/>
            <color rgb="FF000000"/>
            <rFont val="Calibri"/>
            <family val="2"/>
          </rPr>
          <t xml:space="preserve">DC = Dial/Digital Caliper
</t>
        </r>
        <r>
          <rPr>
            <b/>
            <sz val="9"/>
            <color rgb="FF000000"/>
            <rFont val="Calibri"/>
            <family val="2"/>
          </rPr>
          <t xml:space="preserve">P = Protractor
</t>
        </r>
        <r>
          <rPr>
            <b/>
            <sz val="9"/>
            <color rgb="FF000000"/>
            <rFont val="Calibri"/>
            <family val="2"/>
          </rPr>
          <t>OC = Optical Comparotor</t>
        </r>
      </text>
    </comment>
    <comment ref="X10" authorId="1" shapeId="0" xr:uid="{00000000-0006-0000-0000-000003000000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General Process accuracy Index Level setting as below:
</t>
        </r>
        <r>
          <rPr>
            <sz val="9"/>
            <color rgb="FF000000"/>
            <rFont val="Calibri"/>
            <family val="2"/>
          </rPr>
          <t xml:space="preserve">Level A: |Ca|&lt;=12.5%
</t>
        </r>
        <r>
          <rPr>
            <sz val="9"/>
            <color rgb="FF000000"/>
            <rFont val="Calibri"/>
            <family val="2"/>
          </rPr>
          <t xml:space="preserve">Level B: 12.5%&lt;|Ca|&lt;=25%
</t>
        </r>
        <r>
          <rPr>
            <sz val="9"/>
            <color rgb="FF000000"/>
            <rFont val="Calibri"/>
            <family val="2"/>
          </rPr>
          <t xml:space="preserve">Level C: 25%&lt;|Ca|&lt;=50%
</t>
        </r>
        <r>
          <rPr>
            <sz val="9"/>
            <color rgb="FF000000"/>
            <rFont val="Calibri"/>
            <family val="2"/>
          </rPr>
          <t>Level D: |Ca|&gt;50%</t>
        </r>
      </text>
    </comment>
  </commentList>
</comments>
</file>

<file path=xl/sharedStrings.xml><?xml version="1.0" encoding="utf-8"?>
<sst xmlns="http://schemas.openxmlformats.org/spreadsheetml/2006/main" count="7528" uniqueCount="249">
  <si>
    <t>Mean</t>
  </si>
  <si>
    <t>USL</t>
  </si>
  <si>
    <t>LSL</t>
  </si>
  <si>
    <t>Maximum</t>
  </si>
  <si>
    <t>Minimum</t>
  </si>
  <si>
    <t>Std Dev</t>
  </si>
  <si>
    <t>Cp</t>
  </si>
  <si>
    <t>UCPK</t>
    <phoneticPr fontId="4" type="noConversion"/>
  </si>
  <si>
    <t>LCPK</t>
    <phoneticPr fontId="4" type="noConversion"/>
  </si>
  <si>
    <t>Cpk</t>
  </si>
  <si>
    <t>OMM</t>
  </si>
  <si>
    <t>Instructions</t>
  </si>
  <si>
    <t>Part Number :</t>
  </si>
  <si>
    <t>Supplier :</t>
  </si>
  <si>
    <t>Part Description :</t>
  </si>
  <si>
    <t>Inspector :</t>
  </si>
  <si>
    <t>Revision :</t>
  </si>
  <si>
    <t>DRAWING SPECIFICATIONS</t>
  </si>
  <si>
    <t>Inspection Method</t>
  </si>
  <si>
    <t>Nominal</t>
  </si>
  <si>
    <t>FAI#</t>
  </si>
  <si>
    <t>Normality Test</t>
  </si>
  <si>
    <t>Normality Result</t>
  </si>
  <si>
    <t>CALCULATED RESULTS</t>
  </si>
  <si>
    <t xml:space="preserve">     MEASURED DATA</t>
  </si>
  <si>
    <t>Dimension Type</t>
  </si>
  <si>
    <t>record of positions of data blocks</t>
  </si>
  <si>
    <t>list of inspection methods</t>
  </si>
  <si>
    <t>HG</t>
  </si>
  <si>
    <t>MIC</t>
  </si>
  <si>
    <t>CMM</t>
  </si>
  <si>
    <t>TG</t>
  </si>
  <si>
    <t>HT</t>
  </si>
  <si>
    <t>PG</t>
  </si>
  <si>
    <t>FT</t>
  </si>
  <si>
    <t>DC</t>
  </si>
  <si>
    <t>P</t>
  </si>
  <si>
    <t>OC</t>
  </si>
  <si>
    <t>Other</t>
  </si>
  <si>
    <t>list of dimension types</t>
  </si>
  <si>
    <t>GD&amp;T</t>
  </si>
  <si>
    <t>MIN</t>
  </si>
  <si>
    <t>MAX</t>
  </si>
  <si>
    <t>Tolerance</t>
  </si>
  <si>
    <t>Date :</t>
  </si>
  <si>
    <t>left</t>
  </si>
  <si>
    <t>top</t>
  </si>
  <si>
    <t>Enhanced Cpk Data Sheet - Enclosures MD</t>
  </si>
  <si>
    <t>CMM/OMM Program version :</t>
  </si>
  <si>
    <t>Notes/Comments :</t>
  </si>
  <si>
    <t>Yield</t>
  </si>
  <si>
    <t>+Tol =&gt; Cpk*</t>
  </si>
  <si>
    <t>-Tol =&gt; Cpk*</t>
  </si>
  <si>
    <t>(USL for one sided spec)</t>
  </si>
  <si>
    <t>(LSL for one sided spec)</t>
  </si>
  <si>
    <t>Mean Shift</t>
  </si>
  <si>
    <t>Cp* =</t>
  </si>
  <si>
    <t>Tol Range
=&gt; Cp*</t>
  </si>
  <si>
    <t>Notes</t>
  </si>
  <si>
    <t>DO NOT DELETE COLUMNS</t>
  </si>
  <si>
    <t>TOL+</t>
  </si>
  <si>
    <t>TOL-</t>
  </si>
  <si>
    <t>Target Cpk</t>
  </si>
  <si>
    <t>Tolerance needed to hit target Cpk</t>
  </si>
  <si>
    <t>100% Gauged</t>
  </si>
  <si>
    <t>list for 100% gauging</t>
  </si>
  <si>
    <t>Yes</t>
  </si>
  <si>
    <t>No</t>
  </si>
  <si>
    <t>Tool # / Build / DOE Name :</t>
  </si>
  <si>
    <t>G</t>
  </si>
  <si>
    <t>C</t>
  </si>
  <si>
    <t>E</t>
  </si>
  <si>
    <t>D</t>
  </si>
  <si>
    <t>Ca</t>
  </si>
  <si>
    <t>Ca Level</t>
  </si>
  <si>
    <t>Rev 4.3</t>
  </si>
  <si>
    <t>F-1</t>
  </si>
  <si>
    <t>F-2</t>
  </si>
  <si>
    <t>L</t>
  </si>
  <si>
    <t>M</t>
  </si>
  <si>
    <t>Q</t>
  </si>
  <si>
    <t>N-1</t>
  </si>
  <si>
    <t>N-2</t>
  </si>
  <si>
    <t>N-3</t>
  </si>
  <si>
    <t>N-4</t>
  </si>
  <si>
    <t>N-5</t>
  </si>
  <si>
    <t>O-1</t>
  </si>
  <si>
    <t>O-2</t>
  </si>
  <si>
    <t>O-3</t>
  </si>
  <si>
    <t>O-4</t>
  </si>
  <si>
    <t>O-5</t>
  </si>
  <si>
    <t>R</t>
  </si>
  <si>
    <t>S</t>
  </si>
  <si>
    <t>APN+Rev</t>
  </si>
  <si>
    <t>Build</t>
  </si>
  <si>
    <t>Vendor</t>
  </si>
  <si>
    <t>SPC#</t>
  </si>
  <si>
    <t>Description
(Drawing required test item)</t>
  </si>
  <si>
    <t>Batch#</t>
  </si>
  <si>
    <t>APN</t>
  </si>
  <si>
    <t>Description</t>
  </si>
  <si>
    <t>Size</t>
  </si>
  <si>
    <t>Assy Type</t>
  </si>
  <si>
    <t>Test type</t>
  </si>
  <si>
    <t>Test description</t>
  </si>
  <si>
    <t>Spec Status by Build</t>
  </si>
  <si>
    <t>Next step</t>
  </si>
  <si>
    <t>Latest Status</t>
  </si>
  <si>
    <t>Date</t>
  </si>
  <si>
    <t>Type</t>
  </si>
  <si>
    <t>Spec type</t>
  </si>
  <si>
    <t>P1</t>
  </si>
  <si>
    <t>P2</t>
  </si>
  <si>
    <t>EVT</t>
  </si>
  <si>
    <t>DVT</t>
  </si>
  <si>
    <t>Can combine to assy parts sheet update</t>
  </si>
  <si>
    <t>4</t>
  </si>
  <si>
    <t>Magnetic Moment</t>
  </si>
  <si>
    <t>5</t>
  </si>
  <si>
    <t>Drawing Note13:  99.5% yield control</t>
  </si>
  <si>
    <t>A</t>
  </si>
  <si>
    <t>1</t>
  </si>
  <si>
    <t>Length</t>
  </si>
  <si>
    <t>B</t>
  </si>
  <si>
    <t>2</t>
  </si>
  <si>
    <t>Width</t>
  </si>
  <si>
    <t>3-1</t>
  </si>
  <si>
    <t>Thickness</t>
  </si>
  <si>
    <t>3-2</t>
  </si>
  <si>
    <t>160-05757(1)</t>
  </si>
  <si>
    <t>160-05761(2)</t>
  </si>
  <si>
    <t>160-05762(3)</t>
  </si>
  <si>
    <t>160-05765(4)</t>
  </si>
  <si>
    <t>160-05760(5)</t>
  </si>
  <si>
    <t>160-05758(6)</t>
  </si>
  <si>
    <t>160-05764(7)</t>
  </si>
  <si>
    <t>160-05759(8)</t>
  </si>
  <si>
    <t>160-05763(9)</t>
  </si>
  <si>
    <t>160-05549(10)</t>
  </si>
  <si>
    <t>160-05550(11)</t>
  </si>
  <si>
    <t>160-05551(12)</t>
  </si>
  <si>
    <t>160-05552(13)</t>
  </si>
  <si>
    <t>160-05553(14)</t>
  </si>
  <si>
    <t>160-05554(15)</t>
  </si>
  <si>
    <t>160-05555(16)</t>
  </si>
  <si>
    <t>160-05556(17)</t>
  </si>
  <si>
    <t>160-05766(18)</t>
  </si>
  <si>
    <t>160-05767(19)</t>
  </si>
  <si>
    <t>160-05746(20)</t>
  </si>
  <si>
    <t>160-05741(21)</t>
  </si>
  <si>
    <t>160-05747(22)</t>
  </si>
  <si>
    <t>160-05740(23)</t>
  </si>
  <si>
    <t>160-05745(24)</t>
  </si>
  <si>
    <t>160-05742(25)</t>
  </si>
  <si>
    <t>160-05737(26)</t>
  </si>
  <si>
    <t>160-05743(27)</t>
  </si>
  <si>
    <t>160-05738(28)</t>
  </si>
  <si>
    <t>160-05739(29)</t>
  </si>
  <si>
    <t>160-05570(30)</t>
  </si>
  <si>
    <t>160-05571(31)</t>
  </si>
  <si>
    <t>160-05748(32)</t>
  </si>
  <si>
    <t>160-05744(33)</t>
  </si>
  <si>
    <t>160-05751(34)</t>
  </si>
  <si>
    <t>160-05577(35)</t>
  </si>
  <si>
    <t>160-05578(36)</t>
  </si>
  <si>
    <t>160-05579(37)</t>
  </si>
  <si>
    <t>160-05580(38)</t>
  </si>
  <si>
    <t>160-05583(39)</t>
  </si>
  <si>
    <t>160-05584(40)</t>
  </si>
  <si>
    <t>160-05585(41)</t>
  </si>
  <si>
    <t>160-05586(42)</t>
  </si>
  <si>
    <t>160-05587(43)</t>
  </si>
  <si>
    <t>160-05589(44)</t>
  </si>
  <si>
    <t>160-05590(45)</t>
  </si>
  <si>
    <t>160-05750(46)</t>
  </si>
  <si>
    <t>160-05592(47)</t>
  </si>
  <si>
    <t>160-05593(48)</t>
  </si>
  <si>
    <t>160-05752(49)</t>
  </si>
  <si>
    <t>160-05557(51)</t>
  </si>
  <si>
    <t>160-05755(52)</t>
  </si>
  <si>
    <t>160-05756(53)</t>
  </si>
  <si>
    <t>MGS</t>
    <phoneticPr fontId="32" type="noConversion"/>
  </si>
  <si>
    <t>P1</t>
    <phoneticPr fontId="32" type="noConversion"/>
  </si>
  <si>
    <t>Magsound</t>
    <phoneticPr fontId="32" type="noConversion"/>
  </si>
  <si>
    <t>P magnet-PP</t>
    <phoneticPr fontId="32" type="noConversion"/>
  </si>
  <si>
    <t>160-05757(1#)</t>
  </si>
  <si>
    <t>160-05761(2#)</t>
  </si>
  <si>
    <t>160-05755(52#)</t>
  </si>
  <si>
    <t>160-05756(53#)</t>
  </si>
  <si>
    <t>PP</t>
  </si>
  <si>
    <t>Magnet Property Test</t>
  </si>
  <si>
    <t>MM</t>
  </si>
  <si>
    <t>YGA for spec relief</t>
  </si>
  <si>
    <t>3.78 - 4.44</t>
  </si>
  <si>
    <t>2.59 - 3.04</t>
  </si>
  <si>
    <t>2.04 - 2.4</t>
  </si>
  <si>
    <t>2.32 - 2.72</t>
  </si>
  <si>
    <t>Closed</t>
  </si>
  <si>
    <t>Define spec</t>
  </si>
  <si>
    <t>Magnetic Orientation</t>
  </si>
  <si>
    <t>160-05783(54)</t>
    <phoneticPr fontId="32" type="noConversion"/>
  </si>
  <si>
    <t>160-05782(55)</t>
    <phoneticPr fontId="32" type="noConversion"/>
  </si>
  <si>
    <t>3/18 PD release new 2D,  CPK can meet 1.33 base on new spec.</t>
    <phoneticPr fontId="32" type="noConversion"/>
  </si>
  <si>
    <t>160-05846(1)</t>
  </si>
  <si>
    <t>160-05847(2)</t>
  </si>
  <si>
    <t>160-05849(3)</t>
  </si>
  <si>
    <t>160-05851(4)</t>
  </si>
  <si>
    <t>160-05844(5)</t>
  </si>
  <si>
    <t>160-05852(6)</t>
  </si>
  <si>
    <t>160-05850(7)</t>
  </si>
  <si>
    <t>160-05848(8)</t>
  </si>
  <si>
    <t>160-05845(9)</t>
  </si>
  <si>
    <t>160-05842(18)</t>
  </si>
  <si>
    <t>160-05843(19)</t>
  </si>
  <si>
    <t>160-05861(20)</t>
  </si>
  <si>
    <t>160-05857(21)</t>
  </si>
  <si>
    <t>160-05858(22)</t>
  </si>
  <si>
    <t>160-05859(23)</t>
  </si>
  <si>
    <t>160-05860(24)</t>
  </si>
  <si>
    <t>160-05855(25)</t>
  </si>
  <si>
    <t>160-05856(26)</t>
  </si>
  <si>
    <t>160-05853(27)</t>
  </si>
  <si>
    <t>160-05854(28)</t>
  </si>
  <si>
    <t>160-05841(29)</t>
  </si>
  <si>
    <t>160-06041(34)</t>
  </si>
  <si>
    <t>160-05578(35)</t>
  </si>
  <si>
    <t>160-05579(36)</t>
  </si>
  <si>
    <t>160-05580(37)</t>
  </si>
  <si>
    <t>160-05583(38)</t>
  </si>
  <si>
    <t>160-05584(39)</t>
  </si>
  <si>
    <t>160-05585(40)</t>
  </si>
  <si>
    <t>160-05586(41)</t>
  </si>
  <si>
    <t>160-05587(42)</t>
  </si>
  <si>
    <t>160-05589(43)</t>
  </si>
  <si>
    <t>160-05590(44)</t>
  </si>
  <si>
    <t>160-05750(45)</t>
  </si>
  <si>
    <t>160-05592(46)</t>
  </si>
  <si>
    <t>160-05593(47)</t>
  </si>
  <si>
    <t>160-05752(48)</t>
  </si>
  <si>
    <t>160-05557(49)</t>
  </si>
  <si>
    <t>160-05755(50)</t>
  </si>
  <si>
    <t>160-05756(51)</t>
  </si>
  <si>
    <t>EVT</t>
    <phoneticPr fontId="32" type="noConversion"/>
  </si>
  <si>
    <t>3</t>
  </si>
  <si>
    <t>3-3</t>
  </si>
  <si>
    <t>TBD</t>
  </si>
  <si>
    <t>160-06672(34)</t>
  </si>
  <si>
    <t>160-06671(35)</t>
  </si>
  <si>
    <t>DVT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</si>
</sst>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m/d"/>
    <numFmt numFmtId="178" formatCode="0.000_ "/>
    <numFmt numFmtId="179" formatCode="0.0%"/>
    <numFmt numFmtId="180" formatCode="#,##0.0000"/>
    <numFmt numFmtId="181" formatCode="0.000%"/>
    <numFmt numFmtId="182" formatCode="yyyy\-mm\-dd;@"/>
  </numFmts>
  <fonts count="36"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u/>
      <sz val="12"/>
      <color theme="10"/>
      <name val="宋体"/>
      <family val="2"/>
      <scheme val="minor"/>
    </font>
    <font>
      <u/>
      <sz val="12"/>
      <color theme="11"/>
      <name val="宋体"/>
      <family val="2"/>
      <scheme val="minor"/>
    </font>
    <font>
      <sz val="12"/>
      <name val="Times New Roman"/>
      <family val="1"/>
    </font>
    <font>
      <sz val="10"/>
      <color theme="1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sz val="9"/>
      <color indexed="81"/>
      <name val="Calibri"/>
      <family val="2"/>
    </font>
    <font>
      <b/>
      <sz val="11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10"/>
      <color theme="1"/>
      <name val="宋体"/>
      <family val="2"/>
      <scheme val="minor"/>
    </font>
    <font>
      <sz val="12"/>
      <color theme="1"/>
      <name val="Arial"/>
      <family val="2"/>
    </font>
    <font>
      <sz val="12"/>
      <name val="宋体"/>
      <family val="3"/>
      <charset val="134"/>
    </font>
    <font>
      <sz val="12"/>
      <name val="____"/>
      <family val="2"/>
    </font>
    <font>
      <sz val="10"/>
      <color indexed="8"/>
      <name val="Arial"/>
      <family val="2"/>
    </font>
    <font>
      <b/>
      <sz val="12"/>
      <color theme="1"/>
      <name val="宋体"/>
      <family val="2"/>
      <charset val="204"/>
      <scheme val="minor"/>
    </font>
    <font>
      <sz val="9"/>
      <color rgb="FFFF0000"/>
      <name val="Arial"/>
      <family val="2"/>
    </font>
    <font>
      <sz val="10"/>
      <color rgb="FF000000"/>
      <name val="宋体"/>
      <family val="2"/>
      <scheme val="minor"/>
    </font>
    <font>
      <b/>
      <i/>
      <sz val="10"/>
      <color theme="1"/>
      <name val="宋体"/>
      <family val="2"/>
      <scheme val="minor"/>
    </font>
    <font>
      <b/>
      <i/>
      <sz val="10"/>
      <color theme="1"/>
      <name val="Arial"/>
      <family val="2"/>
    </font>
    <font>
      <b/>
      <sz val="9"/>
      <color rgb="FF000000"/>
      <name val="Calibri"/>
      <family val="2"/>
    </font>
    <font>
      <b/>
      <i/>
      <sz val="12"/>
      <color theme="1"/>
      <name val="宋体"/>
      <family val="2"/>
      <scheme val="minor"/>
    </font>
    <font>
      <sz val="9"/>
      <color rgb="FF000000"/>
      <name val="Calibri"/>
      <family val="2"/>
    </font>
    <font>
      <sz val="12"/>
      <color rgb="FF000000"/>
      <name val="Lucida Grande"/>
      <family val="2"/>
    </font>
    <font>
      <sz val="9"/>
      <name val="宋体"/>
      <family val="3"/>
      <charset val="134"/>
      <scheme val="minor"/>
    </font>
    <font>
      <sz val="10"/>
      <color rgb="FF000000"/>
      <name val="Arial"/>
      <family val="2"/>
    </font>
    <font>
      <sz val="9"/>
      <color theme="1"/>
      <name val="宋体"/>
      <family val="3"/>
      <charset val="134"/>
      <scheme val="minor"/>
    </font>
    <font>
      <b/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506">
    <xf numFmtId="0" fontId="0" fillId="0" borderId="0"/>
    <xf numFmtId="0" fontId="7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/>
    <xf numFmtId="9" fontId="20" fillId="0" borderId="0" applyFont="0" applyFill="0" applyBorder="0" applyAlignment="0" applyProtection="0"/>
    <xf numFmtId="0" fontId="21" fillId="0" borderId="0"/>
    <xf numFmtId="179" fontId="2" fillId="0" borderId="0" applyFill="0" applyBorder="0" applyAlignment="0"/>
    <xf numFmtId="180" fontId="2" fillId="0" borderId="0" applyFill="0" applyBorder="0" applyAlignment="0"/>
    <xf numFmtId="0" fontId="6" fillId="0" borderId="10" applyNumberFormat="0" applyAlignment="0" applyProtection="0">
      <alignment horizontal="left" vertical="center"/>
    </xf>
    <xf numFmtId="0" fontId="6" fillId="0" borderId="6">
      <alignment horizontal="left" vertical="center"/>
    </xf>
    <xf numFmtId="180" fontId="2" fillId="0" borderId="0" applyFill="0" applyBorder="0" applyAlignment="0"/>
    <xf numFmtId="0" fontId="7" fillId="0" borderId="0"/>
    <xf numFmtId="180" fontId="2" fillId="0" borderId="0" applyFill="0" applyBorder="0" applyAlignment="0"/>
    <xf numFmtId="49" fontId="22" fillId="0" borderId="0" applyFill="0" applyBorder="0" applyAlignment="0"/>
    <xf numFmtId="180" fontId="2" fillId="0" borderId="0" applyFill="0" applyBorder="0" applyAlignmen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65">
    <xf numFmtId="0" fontId="0" fillId="0" borderId="0" xfId="0"/>
    <xf numFmtId="0" fontId="2" fillId="2" borderId="0" xfId="0" applyFont="1" applyFill="1" applyProtection="1">
      <protection locked="0"/>
    </xf>
    <xf numFmtId="176" fontId="11" fillId="0" borderId="4" xfId="0" applyNumberFormat="1" applyFont="1" applyBorder="1" applyAlignment="1">
      <alignment horizontal="center"/>
    </xf>
    <xf numFmtId="178" fontId="2" fillId="2" borderId="4" xfId="7" applyNumberFormat="1" applyFont="1" applyFill="1" applyBorder="1" applyAlignment="1">
      <alignment horizontal="center"/>
    </xf>
    <xf numFmtId="178" fontId="2" fillId="2" borderId="4" xfId="1" applyNumberFormat="1" applyFont="1" applyFill="1" applyBorder="1" applyAlignment="1">
      <alignment horizontal="center"/>
    </xf>
    <xf numFmtId="176" fontId="2" fillId="2" borderId="4" xfId="1" applyNumberFormat="1" applyFont="1" applyFill="1" applyBorder="1" applyAlignment="1">
      <alignment horizontal="center"/>
    </xf>
    <xf numFmtId="179" fontId="2" fillId="2" borderId="1" xfId="2" applyNumberFormat="1" applyFont="1" applyFill="1" applyBorder="1" applyAlignment="1" applyProtection="1">
      <alignment horizontal="center"/>
    </xf>
    <xf numFmtId="0" fontId="0" fillId="3" borderId="0" xfId="0" applyFill="1"/>
    <xf numFmtId="0" fontId="2" fillId="2" borderId="0" xfId="0" applyFont="1" applyFill="1"/>
    <xf numFmtId="0" fontId="13" fillId="2" borderId="0" xfId="0" applyFont="1" applyFill="1"/>
    <xf numFmtId="0" fontId="2" fillId="2" borderId="0" xfId="0" applyFont="1" applyFill="1" applyAlignment="1">
      <alignment horizontal="center"/>
    </xf>
    <xf numFmtId="0" fontId="12" fillId="2" borderId="0" xfId="0" applyFont="1" applyFill="1"/>
    <xf numFmtId="14" fontId="3" fillId="4" borderId="4" xfId="0" applyNumberFormat="1" applyFont="1" applyFill="1" applyBorder="1" applyProtection="1">
      <protection locked="0"/>
    </xf>
    <xf numFmtId="176" fontId="3" fillId="4" borderId="4" xfId="0" applyNumberFormat="1" applyFont="1" applyFill="1" applyBorder="1" applyAlignment="1" applyProtection="1">
      <alignment horizontal="center"/>
      <protection locked="0"/>
    </xf>
    <xf numFmtId="176" fontId="2" fillId="4" borderId="4" xfId="7" applyNumberFormat="1" applyFont="1" applyFill="1" applyBorder="1" applyAlignment="1" applyProtection="1">
      <alignment horizontal="center" wrapText="1"/>
      <protection locked="0"/>
    </xf>
    <xf numFmtId="49" fontId="2" fillId="4" borderId="4" xfId="7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2" borderId="4" xfId="7" applyFont="1" applyFill="1" applyBorder="1" applyAlignment="1" applyProtection="1">
      <alignment horizontal="center"/>
      <protection locked="0"/>
    </xf>
    <xf numFmtId="0" fontId="18" fillId="6" borderId="0" xfId="0" applyFont="1" applyFill="1"/>
    <xf numFmtId="0" fontId="19" fillId="0" borderId="0" xfId="0" applyFont="1"/>
    <xf numFmtId="0" fontId="15" fillId="5" borderId="9" xfId="0" applyFont="1" applyFill="1" applyBorder="1"/>
    <xf numFmtId="0" fontId="17" fillId="6" borderId="5" xfId="0" applyFont="1" applyFill="1" applyBorder="1"/>
    <xf numFmtId="0" fontId="18" fillId="6" borderId="5" xfId="0" applyFont="1" applyFill="1" applyBorder="1"/>
    <xf numFmtId="176" fontId="2" fillId="2" borderId="4" xfId="7" applyNumberFormat="1" applyFont="1" applyFill="1" applyBorder="1" applyAlignment="1" applyProtection="1">
      <alignment horizontal="center"/>
      <protection locked="0"/>
    </xf>
    <xf numFmtId="176" fontId="11" fillId="0" borderId="1" xfId="0" applyNumberFormat="1" applyFont="1" applyBorder="1" applyAlignment="1">
      <alignment horizontal="center"/>
    </xf>
    <xf numFmtId="176" fontId="2" fillId="2" borderId="11" xfId="7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8" fillId="0" borderId="4" xfId="0" applyFont="1" applyBorder="1"/>
    <xf numFmtId="0" fontId="15" fillId="5" borderId="5" xfId="0" applyFont="1" applyFill="1" applyBorder="1"/>
    <xf numFmtId="176" fontId="2" fillId="2" borderId="1" xfId="2" applyNumberFormat="1" applyFont="1" applyFill="1" applyBorder="1" applyAlignment="1" applyProtection="1">
      <alignment horizontal="center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horizontal="center"/>
    </xf>
    <xf numFmtId="14" fontId="3" fillId="3" borderId="5" xfId="0" applyNumberFormat="1" applyFont="1" applyFill="1" applyBorder="1" applyProtection="1">
      <protection locked="0"/>
    </xf>
    <xf numFmtId="0" fontId="2" fillId="2" borderId="16" xfId="0" applyFont="1" applyFill="1" applyBorder="1" applyProtection="1">
      <protection locked="0"/>
    </xf>
    <xf numFmtId="0" fontId="3" fillId="4" borderId="4" xfId="0" applyFont="1" applyFill="1" applyBorder="1" applyAlignment="1" applyProtection="1">
      <alignment horizontal="left"/>
      <protection locked="0"/>
    </xf>
    <xf numFmtId="0" fontId="12" fillId="2" borderId="0" xfId="0" applyFont="1" applyFill="1" applyAlignment="1">
      <alignment horizontal="center"/>
    </xf>
    <xf numFmtId="0" fontId="15" fillId="5" borderId="7" xfId="0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176" fontId="5" fillId="2" borderId="9" xfId="1" applyNumberFormat="1" applyFont="1" applyFill="1" applyBorder="1"/>
    <xf numFmtId="0" fontId="5" fillId="2" borderId="9" xfId="1" applyFont="1" applyFill="1" applyBorder="1"/>
    <xf numFmtId="2" fontId="5" fillId="2" borderId="9" xfId="1" applyNumberFormat="1" applyFont="1" applyFill="1" applyBorder="1"/>
    <xf numFmtId="0" fontId="5" fillId="2" borderId="3" xfId="1" applyFont="1" applyFill="1" applyBorder="1" applyAlignment="1" applyProtection="1">
      <alignment horizontal="center" wrapText="1"/>
      <protection locked="0"/>
    </xf>
    <xf numFmtId="0" fontId="5" fillId="2" borderId="4" xfId="1" applyFont="1" applyFill="1" applyBorder="1" applyAlignment="1" applyProtection="1">
      <alignment horizontal="center" vertical="center"/>
      <protection locked="0"/>
    </xf>
    <xf numFmtId="0" fontId="5" fillId="2" borderId="11" xfId="1" applyFont="1" applyFill="1" applyBorder="1" applyAlignment="1" applyProtection="1">
      <alignment horizontal="center" vertical="center"/>
      <protection locked="0"/>
    </xf>
    <xf numFmtId="0" fontId="5" fillId="2" borderId="3" xfId="1" applyFont="1" applyFill="1" applyBorder="1" applyAlignment="1">
      <alignment horizontal="center" vertical="center"/>
    </xf>
    <xf numFmtId="2" fontId="5" fillId="2" borderId="3" xfId="1" applyNumberFormat="1" applyFont="1" applyFill="1" applyBorder="1" applyAlignment="1">
      <alignment horizontal="center" vertical="center"/>
    </xf>
    <xf numFmtId="176" fontId="5" fillId="2" borderId="3" xfId="1" applyNumberFormat="1" applyFont="1" applyFill="1" applyBorder="1" applyAlignment="1">
      <alignment horizontal="center" vertical="center"/>
    </xf>
    <xf numFmtId="0" fontId="24" fillId="0" borderId="9" xfId="1" applyFont="1" applyBorder="1" applyAlignment="1" applyProtection="1">
      <alignment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wrapText="1"/>
    </xf>
    <xf numFmtId="177" fontId="5" fillId="3" borderId="9" xfId="1" applyNumberFormat="1" applyFont="1" applyFill="1" applyBorder="1" applyAlignment="1" applyProtection="1">
      <alignment wrapText="1"/>
      <protection locked="0"/>
    </xf>
    <xf numFmtId="2" fontId="5" fillId="3" borderId="9" xfId="1" applyNumberFormat="1" applyFont="1" applyFill="1" applyBorder="1" applyAlignment="1" applyProtection="1">
      <alignment wrapText="1"/>
      <protection locked="0"/>
    </xf>
    <xf numFmtId="177" fontId="5" fillId="3" borderId="3" xfId="1" applyNumberFormat="1" applyFont="1" applyFill="1" applyBorder="1" applyAlignment="1" applyProtection="1">
      <alignment horizontal="center" vertical="center" wrapText="1"/>
      <protection locked="0"/>
    </xf>
    <xf numFmtId="2" fontId="5" fillId="3" borderId="3" xfId="1" applyNumberFormat="1" applyFont="1" applyFill="1" applyBorder="1" applyAlignment="1" applyProtection="1">
      <alignment horizontal="center" vertical="center" wrapText="1"/>
      <protection locked="0"/>
    </xf>
    <xf numFmtId="0" fontId="5" fillId="3" borderId="3" xfId="0" applyFont="1" applyFill="1" applyBorder="1" applyAlignment="1">
      <alignment horizontal="center" vertical="center" wrapText="1"/>
    </xf>
    <xf numFmtId="0" fontId="16" fillId="3" borderId="9" xfId="0" quotePrefix="1" applyFont="1" applyFill="1" applyBorder="1" applyAlignment="1">
      <alignment horizontal="center" vertical="center" wrapText="1"/>
    </xf>
    <xf numFmtId="0" fontId="5" fillId="2" borderId="3" xfId="1" applyFont="1" applyFill="1" applyBorder="1" applyAlignment="1">
      <alignment horizontal="center" wrapText="1"/>
    </xf>
    <xf numFmtId="176" fontId="5" fillId="2" borderId="3" xfId="1" quotePrefix="1" applyNumberFormat="1" applyFont="1" applyFill="1" applyBorder="1" applyAlignment="1">
      <alignment horizontal="center" vertical="center"/>
    </xf>
    <xf numFmtId="176" fontId="5" fillId="2" borderId="3" xfId="1" quotePrefix="1" applyNumberFormat="1" applyFont="1" applyFill="1" applyBorder="1" applyAlignment="1">
      <alignment horizontal="center" vertical="center" wrapText="1"/>
    </xf>
    <xf numFmtId="0" fontId="15" fillId="5" borderId="17" xfId="0" applyFont="1" applyFill="1" applyBorder="1"/>
    <xf numFmtId="0" fontId="17" fillId="6" borderId="17" xfId="0" applyFont="1" applyFill="1" applyBorder="1"/>
    <xf numFmtId="0" fontId="5" fillId="3" borderId="0" xfId="7" applyFont="1" applyFill="1" applyAlignment="1" applyProtection="1">
      <alignment horizontal="center"/>
      <protection locked="0"/>
    </xf>
    <xf numFmtId="0" fontId="5" fillId="3" borderId="17" xfId="7" applyFont="1" applyFill="1" applyBorder="1" applyAlignment="1" applyProtection="1">
      <alignment horizontal="center"/>
      <protection locked="0"/>
    </xf>
    <xf numFmtId="0" fontId="5" fillId="2" borderId="9" xfId="1" applyFont="1" applyFill="1" applyBorder="1" applyAlignment="1">
      <alignment wrapText="1"/>
    </xf>
    <xf numFmtId="0" fontId="15" fillId="3" borderId="0" xfId="0" applyFont="1" applyFill="1" applyAlignment="1">
      <alignment vertical="center"/>
    </xf>
    <xf numFmtId="0" fontId="15" fillId="3" borderId="17" xfId="0" applyFont="1" applyFill="1" applyBorder="1" applyAlignment="1">
      <alignment vertical="center"/>
    </xf>
    <xf numFmtId="0" fontId="25" fillId="7" borderId="3" xfId="0" applyFont="1" applyFill="1" applyBorder="1" applyAlignment="1" applyProtection="1">
      <alignment horizontal="center"/>
      <protection locked="0"/>
    </xf>
    <xf numFmtId="0" fontId="25" fillId="7" borderId="8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>
      <alignment vertical="center"/>
    </xf>
    <xf numFmtId="49" fontId="5" fillId="3" borderId="3" xfId="0" quotePrefix="1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76" fontId="5" fillId="3" borderId="3" xfId="1" quotePrefix="1" applyNumberFormat="1" applyFont="1" applyFill="1" applyBorder="1" applyAlignment="1">
      <alignment horizontal="center" vertical="center"/>
    </xf>
    <xf numFmtId="49" fontId="2" fillId="4" borderId="7" xfId="7" applyNumberFormat="1" applyFont="1" applyFill="1" applyBorder="1" applyAlignment="1" applyProtection="1">
      <alignment horizontal="center" vertical="center" wrapText="1"/>
      <protection locked="0"/>
    </xf>
    <xf numFmtId="0" fontId="5" fillId="0" borderId="4" xfId="7" applyFont="1" applyBorder="1" applyAlignment="1" applyProtection="1">
      <alignment horizontal="left"/>
      <protection locked="0"/>
    </xf>
    <xf numFmtId="0" fontId="26" fillId="0" borderId="4" xfId="0" applyFont="1" applyBorder="1"/>
    <xf numFmtId="176" fontId="4" fillId="2" borderId="11" xfId="7" applyNumberFormat="1" applyFont="1" applyFill="1" applyBorder="1" applyAlignment="1" applyProtection="1">
      <alignment horizontal="center"/>
      <protection locked="0"/>
    </xf>
    <xf numFmtId="10" fontId="2" fillId="2" borderId="4" xfId="1" applyNumberFormat="1" applyFont="1" applyFill="1" applyBorder="1" applyAlignment="1">
      <alignment horizontal="center"/>
    </xf>
    <xf numFmtId="176" fontId="27" fillId="0" borderId="4" xfId="0" applyNumberFormat="1" applyFont="1" applyBorder="1" applyAlignment="1">
      <alignment horizontal="center"/>
    </xf>
    <xf numFmtId="0" fontId="29" fillId="0" borderId="0" xfId="0" applyFont="1"/>
    <xf numFmtId="49" fontId="25" fillId="7" borderId="8" xfId="0" applyNumberFormat="1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33" fillId="7" borderId="3" xfId="0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0" fontId="33" fillId="7" borderId="8" xfId="0" applyFont="1" applyFill="1" applyBorder="1" applyAlignment="1" applyProtection="1">
      <alignment horizontal="center" vertical="center"/>
      <protection locked="0"/>
    </xf>
    <xf numFmtId="0" fontId="2" fillId="7" borderId="8" xfId="0" applyFont="1" applyFill="1" applyBorder="1" applyAlignment="1" applyProtection="1">
      <alignment horizontal="center" vertical="center" wrapText="1"/>
      <protection locked="0"/>
    </xf>
    <xf numFmtId="49" fontId="2" fillId="9" borderId="4" xfId="1" applyNumberFormat="1" applyFont="1" applyFill="1" applyBorder="1" applyAlignment="1" applyProtection="1">
      <alignment horizontal="center" vertical="center" wrapText="1"/>
      <protection locked="0"/>
    </xf>
    <xf numFmtId="176" fontId="3" fillId="9" borderId="4" xfId="0" applyNumberFormat="1" applyFont="1" applyFill="1" applyBorder="1" applyAlignment="1" applyProtection="1">
      <alignment horizontal="center" vertical="center"/>
      <protection locked="0"/>
    </xf>
    <xf numFmtId="176" fontId="2" fillId="9" borderId="4" xfId="7" applyNumberFormat="1" applyFont="1" applyFill="1" applyBorder="1" applyAlignment="1" applyProtection="1">
      <alignment horizontal="center" vertical="center" wrapText="1"/>
      <protection locked="0"/>
    </xf>
    <xf numFmtId="49" fontId="2" fillId="9" borderId="4" xfId="7" applyNumberFormat="1" applyFont="1" applyFill="1" applyBorder="1" applyAlignment="1" applyProtection="1">
      <alignment horizontal="center" vertical="center" wrapText="1"/>
      <protection locked="0"/>
    </xf>
    <xf numFmtId="49" fontId="2" fillId="9" borderId="7" xfId="7" applyNumberFormat="1" applyFont="1" applyFill="1" applyBorder="1" applyAlignment="1" applyProtection="1">
      <alignment horizontal="center" vertical="center" wrapText="1"/>
      <protection locked="0"/>
    </xf>
    <xf numFmtId="176" fontId="2" fillId="3" borderId="7" xfId="0" applyNumberFormat="1" applyFont="1" applyFill="1" applyBorder="1" applyAlignment="1" applyProtection="1">
      <alignment horizontal="center" vertical="center"/>
      <protection locked="0"/>
    </xf>
    <xf numFmtId="176" fontId="2" fillId="3" borderId="1" xfId="0" applyNumberFormat="1" applyFont="1" applyFill="1" applyBorder="1" applyAlignment="1" applyProtection="1">
      <alignment horizontal="center" vertical="center"/>
      <protection locked="0"/>
    </xf>
    <xf numFmtId="0" fontId="34" fillId="6" borderId="5" xfId="0" applyFont="1" applyFill="1" applyBorder="1" applyAlignment="1">
      <alignment vertical="center"/>
    </xf>
    <xf numFmtId="178" fontId="2" fillId="2" borderId="4" xfId="7" applyNumberFormat="1" applyFont="1" applyFill="1" applyBorder="1" applyAlignment="1">
      <alignment horizontal="center" vertical="center"/>
    </xf>
    <xf numFmtId="176" fontId="2" fillId="2" borderId="4" xfId="1" applyNumberFormat="1" applyFont="1" applyFill="1" applyBorder="1" applyAlignment="1">
      <alignment horizontal="center" vertical="center"/>
    </xf>
    <xf numFmtId="10" fontId="2" fillId="2" borderId="4" xfId="1" applyNumberFormat="1" applyFont="1" applyFill="1" applyBorder="1" applyAlignment="1">
      <alignment horizontal="center" vertical="center"/>
    </xf>
    <xf numFmtId="181" fontId="2" fillId="2" borderId="1" xfId="2" applyNumberFormat="1" applyFont="1" applyFill="1" applyBorder="1" applyAlignment="1" applyProtection="1">
      <alignment horizontal="center" vertical="center"/>
    </xf>
    <xf numFmtId="176" fontId="2" fillId="2" borderId="1" xfId="2" applyNumberFormat="1" applyFont="1" applyFill="1" applyBorder="1" applyAlignment="1" applyProtection="1">
      <alignment horizontal="center" vertical="center"/>
    </xf>
    <xf numFmtId="0" fontId="5" fillId="0" borderId="4" xfId="7" applyFont="1" applyBorder="1" applyAlignment="1" applyProtection="1">
      <alignment horizontal="left" vertical="center"/>
      <protection locked="0"/>
    </xf>
    <xf numFmtId="0" fontId="34" fillId="6" borderId="0" xfId="0" applyFont="1" applyFill="1" applyAlignment="1">
      <alignment vertical="center"/>
    </xf>
    <xf numFmtId="176" fontId="11" fillId="0" borderId="18" xfId="0" applyNumberFormat="1" applyFont="1" applyBorder="1" applyAlignment="1">
      <alignment horizontal="center" vertical="center"/>
    </xf>
    <xf numFmtId="176" fontId="11" fillId="0" borderId="19" xfId="0" applyNumberFormat="1" applyFont="1" applyBorder="1" applyAlignment="1">
      <alignment horizontal="center" vertical="center"/>
    </xf>
    <xf numFmtId="176" fontId="2" fillId="9" borderId="4" xfId="7" applyNumberFormat="1" applyFont="1" applyFill="1" applyBorder="1" applyAlignment="1" applyProtection="1">
      <alignment horizontal="center" vertical="center"/>
      <protection locked="0"/>
    </xf>
    <xf numFmtId="176" fontId="11" fillId="0" borderId="0" xfId="0" applyNumberFormat="1" applyFont="1" applyAlignment="1">
      <alignment horizontal="center" vertical="center"/>
    </xf>
    <xf numFmtId="0" fontId="2" fillId="9" borderId="3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/>
    <xf numFmtId="0" fontId="2" fillId="4" borderId="6" xfId="0" applyFont="1" applyFill="1" applyBorder="1"/>
    <xf numFmtId="0" fontId="2" fillId="4" borderId="2" xfId="0" applyFont="1" applyFill="1" applyBorder="1"/>
    <xf numFmtId="0" fontId="15" fillId="5" borderId="1" xfId="0" applyFont="1" applyFill="1" applyBorder="1"/>
    <xf numFmtId="0" fontId="15" fillId="5" borderId="6" xfId="0" applyFont="1" applyFill="1" applyBorder="1"/>
    <xf numFmtId="0" fontId="15" fillId="5" borderId="2" xfId="0" applyFont="1" applyFill="1" applyBorder="1"/>
    <xf numFmtId="0" fontId="12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5" fillId="5" borderId="6" xfId="0" applyFont="1" applyFill="1" applyBorder="1" applyAlignment="1">
      <alignment vertical="center"/>
    </xf>
    <xf numFmtId="176" fontId="5" fillId="2" borderId="9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76" fontId="2" fillId="2" borderId="4" xfId="7" applyNumberFormat="1" applyFont="1" applyFill="1" applyBorder="1" applyAlignment="1" applyProtection="1">
      <alignment horizontal="center" vertical="center"/>
      <protection locked="0"/>
    </xf>
    <xf numFmtId="0" fontId="2" fillId="10" borderId="3" xfId="0" applyFont="1" applyFill="1" applyBorder="1" applyAlignment="1" applyProtection="1">
      <alignment horizontal="center" vertical="center"/>
      <protection locked="0"/>
    </xf>
    <xf numFmtId="49" fontId="2" fillId="10" borderId="4" xfId="1" applyNumberFormat="1" applyFont="1" applyFill="1" applyBorder="1" applyAlignment="1" applyProtection="1">
      <alignment horizontal="center" vertical="center" wrapText="1"/>
      <protection locked="0"/>
    </xf>
    <xf numFmtId="176" fontId="2" fillId="10" borderId="4" xfId="7" applyNumberFormat="1" applyFont="1" applyFill="1" applyBorder="1" applyAlignment="1" applyProtection="1">
      <alignment horizontal="center" vertical="center" wrapText="1"/>
      <protection locked="0"/>
    </xf>
    <xf numFmtId="49" fontId="2" fillId="10" borderId="7" xfId="7" applyNumberFormat="1" applyFont="1" applyFill="1" applyBorder="1" applyAlignment="1" applyProtection="1">
      <alignment horizontal="center" vertical="center" wrapText="1"/>
      <protection locked="0"/>
    </xf>
    <xf numFmtId="176" fontId="11" fillId="0" borderId="4" xfId="0" applyNumberFormat="1" applyFont="1" applyBorder="1" applyAlignment="1">
      <alignment horizontal="center" vertical="center"/>
    </xf>
    <xf numFmtId="49" fontId="2" fillId="10" borderId="4" xfId="7" applyNumberFormat="1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11" borderId="3" xfId="0" applyFont="1" applyFill="1" applyBorder="1" applyAlignment="1" applyProtection="1">
      <alignment horizontal="center" vertical="center"/>
      <protection locked="0"/>
    </xf>
    <xf numFmtId="0" fontId="35" fillId="8" borderId="4" xfId="0" applyFont="1" applyFill="1" applyBorder="1" applyAlignment="1">
      <alignment horizontal="center" vertical="center"/>
    </xf>
    <xf numFmtId="0" fontId="19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wrapText="1"/>
    </xf>
    <xf numFmtId="0" fontId="19" fillId="0" borderId="0" xfId="0" applyFont="1" applyAlignment="1">
      <alignment horizontal="center"/>
    </xf>
    <xf numFmtId="182" fontId="33" fillId="0" borderId="3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left"/>
    </xf>
    <xf numFmtId="0" fontId="33" fillId="0" borderId="4" xfId="0" applyFont="1" applyBorder="1" applyAlignment="1" applyProtection="1">
      <alignment horizontal="left" vertical="center" wrapText="1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4" fontId="3" fillId="4" borderId="1" xfId="0" applyNumberFormat="1" applyFont="1" applyFill="1" applyBorder="1" applyAlignment="1" applyProtection="1">
      <alignment horizontal="left"/>
      <protection locked="0"/>
    </xf>
    <xf numFmtId="14" fontId="3" fillId="4" borderId="6" xfId="0" applyNumberFormat="1" applyFont="1" applyFill="1" applyBorder="1" applyAlignment="1" applyProtection="1">
      <alignment horizontal="left"/>
      <protection locked="0"/>
    </xf>
    <xf numFmtId="14" fontId="3" fillId="4" borderId="2" xfId="0" applyNumberFormat="1" applyFont="1" applyFill="1" applyBorder="1" applyAlignment="1" applyProtection="1">
      <alignment horizontal="left"/>
      <protection locked="0"/>
    </xf>
    <xf numFmtId="0" fontId="2" fillId="2" borderId="6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12" fillId="2" borderId="0" xfId="0" applyFont="1" applyFill="1" applyAlignment="1">
      <alignment horizontal="center"/>
    </xf>
    <xf numFmtId="0" fontId="35" fillId="8" borderId="4" xfId="0" applyFont="1" applyFill="1" applyBorder="1" applyAlignment="1">
      <alignment horizontal="center" vertical="center"/>
    </xf>
    <xf numFmtId="0" fontId="35" fillId="8" borderId="4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wrapText="1"/>
    </xf>
  </cellXfs>
  <cellStyles count="2506">
    <cellStyle name="___CPK__" xfId="40" xr:uid="{00000000-0005-0000-0000-000000000000}"/>
    <cellStyle name="Calc Percent (0)" xfId="41" xr:uid="{00000000-0005-0000-0000-000001000000}"/>
    <cellStyle name="Enter Currency (0)" xfId="42" xr:uid="{00000000-0005-0000-0000-000002000000}"/>
    <cellStyle name="Header1" xfId="43" xr:uid="{00000000-0005-0000-0000-0000E0040000}"/>
    <cellStyle name="Header2" xfId="44" xr:uid="{00000000-0005-0000-0000-0000E1040000}"/>
    <cellStyle name="Link Currency (0)" xfId="45" xr:uid="{00000000-0005-0000-0000-0000BF090000}"/>
    <cellStyle name="Normal 2" xfId="38" xr:uid="{00000000-0005-0000-0000-0000C1090000}"/>
    <cellStyle name="Normal 2 2" xfId="46" xr:uid="{00000000-0005-0000-0000-0000C2090000}"/>
    <cellStyle name="Normal_Capability Study - IPEG EVT1 0713a.xls" xfId="7" xr:uid="{00000000-0005-0000-0000-0000C3090000}"/>
    <cellStyle name="Percent 2" xfId="39" xr:uid="{00000000-0005-0000-0000-0000C5090000}"/>
    <cellStyle name="PrePop Currency (0)" xfId="47" xr:uid="{00000000-0005-0000-0000-0000C6090000}"/>
    <cellStyle name="Text Indent A" xfId="48" xr:uid="{00000000-0005-0000-0000-0000C7090000}"/>
    <cellStyle name="Text Indent B" xfId="49" xr:uid="{00000000-0005-0000-0000-0000C8090000}"/>
    <cellStyle name="百分比" xfId="2" builtinId="5"/>
    <cellStyle name="常规" xfId="0" builtinId="0"/>
    <cellStyle name="常规_8364B 2009415" xfId="1" xr:uid="{00000000-0005-0000-0000-0000C9090000}"/>
    <cellStyle name="超链接" xfId="3" builtinId="8" hidden="1"/>
    <cellStyle name="超链接" xfId="5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超链接" xfId="500" builtinId="8" hidden="1"/>
    <cellStyle name="超链接" xfId="502" builtinId="8" hidden="1"/>
    <cellStyle name="超链接" xfId="504" builtinId="8" hidden="1"/>
    <cellStyle name="超链接" xfId="506" builtinId="8" hidden="1"/>
    <cellStyle name="超链接" xfId="508" builtinId="8" hidden="1"/>
    <cellStyle name="超链接" xfId="510" builtinId="8" hidden="1"/>
    <cellStyle name="超链接" xfId="512" builtinId="8" hidden="1"/>
    <cellStyle name="超链接" xfId="514" builtinId="8" hidden="1"/>
    <cellStyle name="超链接" xfId="516" builtinId="8" hidden="1"/>
    <cellStyle name="超链接" xfId="518" builtinId="8" hidden="1"/>
    <cellStyle name="超链接" xfId="520" builtinId="8" hidden="1"/>
    <cellStyle name="超链接" xfId="522" builtinId="8" hidden="1"/>
    <cellStyle name="超链接" xfId="524" builtinId="8" hidden="1"/>
    <cellStyle name="超链接" xfId="526" builtinId="8" hidden="1"/>
    <cellStyle name="超链接" xfId="528" builtinId="8" hidden="1"/>
    <cellStyle name="超链接" xfId="530" builtinId="8" hidden="1"/>
    <cellStyle name="超链接" xfId="532" builtinId="8" hidden="1"/>
    <cellStyle name="超链接" xfId="534" builtinId="8" hidden="1"/>
    <cellStyle name="超链接" xfId="536" builtinId="8" hidden="1"/>
    <cellStyle name="超链接" xfId="538" builtinId="8" hidden="1"/>
    <cellStyle name="超链接" xfId="540" builtinId="8" hidden="1"/>
    <cellStyle name="超链接" xfId="542" builtinId="8" hidden="1"/>
    <cellStyle name="超链接" xfId="544" builtinId="8" hidden="1"/>
    <cellStyle name="超链接" xfId="546" builtinId="8" hidden="1"/>
    <cellStyle name="超链接" xfId="548" builtinId="8" hidden="1"/>
    <cellStyle name="超链接" xfId="550" builtinId="8" hidden="1"/>
    <cellStyle name="超链接" xfId="552" builtinId="8" hidden="1"/>
    <cellStyle name="超链接" xfId="554" builtinId="8" hidden="1"/>
    <cellStyle name="超链接" xfId="556" builtinId="8" hidden="1"/>
    <cellStyle name="超链接" xfId="558" builtinId="8" hidden="1"/>
    <cellStyle name="超链接" xfId="560" builtinId="8" hidden="1"/>
    <cellStyle name="超链接" xfId="562" builtinId="8" hidden="1"/>
    <cellStyle name="超链接" xfId="564" builtinId="8" hidden="1"/>
    <cellStyle name="超链接" xfId="566" builtinId="8" hidden="1"/>
    <cellStyle name="超链接" xfId="568" builtinId="8" hidden="1"/>
    <cellStyle name="超链接" xfId="570" builtinId="8" hidden="1"/>
    <cellStyle name="超链接" xfId="572" builtinId="8" hidden="1"/>
    <cellStyle name="超链接" xfId="574" builtinId="8" hidden="1"/>
    <cellStyle name="超链接" xfId="576" builtinId="8" hidden="1"/>
    <cellStyle name="超链接" xfId="578" builtinId="8" hidden="1"/>
    <cellStyle name="超链接" xfId="580" builtinId="8" hidden="1"/>
    <cellStyle name="超链接" xfId="582" builtinId="8" hidden="1"/>
    <cellStyle name="超链接" xfId="584" builtinId="8" hidden="1"/>
    <cellStyle name="超链接" xfId="586" builtinId="8" hidden="1"/>
    <cellStyle name="超链接" xfId="588" builtinId="8" hidden="1"/>
    <cellStyle name="超链接" xfId="590" builtinId="8" hidden="1"/>
    <cellStyle name="超链接" xfId="592" builtinId="8" hidden="1"/>
    <cellStyle name="超链接" xfId="594" builtinId="8" hidden="1"/>
    <cellStyle name="超链接" xfId="596" builtinId="8" hidden="1"/>
    <cellStyle name="超链接" xfId="598" builtinId="8" hidden="1"/>
    <cellStyle name="超链接" xfId="600" builtinId="8" hidden="1"/>
    <cellStyle name="超链接" xfId="602" builtinId="8" hidden="1"/>
    <cellStyle name="超链接" xfId="604" builtinId="8" hidden="1"/>
    <cellStyle name="超链接" xfId="606" builtinId="8" hidden="1"/>
    <cellStyle name="超链接" xfId="608" builtinId="8" hidden="1"/>
    <cellStyle name="超链接" xfId="610" builtinId="8" hidden="1"/>
    <cellStyle name="超链接" xfId="612" builtinId="8" hidden="1"/>
    <cellStyle name="超链接" xfId="614" builtinId="8" hidden="1"/>
    <cellStyle name="超链接" xfId="616" builtinId="8" hidden="1"/>
    <cellStyle name="超链接" xfId="618" builtinId="8" hidden="1"/>
    <cellStyle name="超链接" xfId="620" builtinId="8" hidden="1"/>
    <cellStyle name="超链接" xfId="622" builtinId="8" hidden="1"/>
    <cellStyle name="超链接" xfId="624" builtinId="8" hidden="1"/>
    <cellStyle name="超链接" xfId="626" builtinId="8" hidden="1"/>
    <cellStyle name="超链接" xfId="628" builtinId="8" hidden="1"/>
    <cellStyle name="超链接" xfId="630" builtinId="8" hidden="1"/>
    <cellStyle name="超链接" xfId="632" builtinId="8" hidden="1"/>
    <cellStyle name="超链接" xfId="634" builtinId="8" hidden="1"/>
    <cellStyle name="超链接" xfId="636" builtinId="8" hidden="1"/>
    <cellStyle name="超链接" xfId="638" builtinId="8" hidden="1"/>
    <cellStyle name="超链接" xfId="640" builtinId="8" hidden="1"/>
    <cellStyle name="超链接" xfId="642" builtinId="8" hidden="1"/>
    <cellStyle name="超链接" xfId="644" builtinId="8" hidden="1"/>
    <cellStyle name="超链接" xfId="646" builtinId="8" hidden="1"/>
    <cellStyle name="超链接" xfId="648" builtinId="8" hidden="1"/>
    <cellStyle name="超链接" xfId="650" builtinId="8" hidden="1"/>
    <cellStyle name="超链接" xfId="652" builtinId="8" hidden="1"/>
    <cellStyle name="超链接" xfId="654" builtinId="8" hidden="1"/>
    <cellStyle name="超链接" xfId="656" builtinId="8" hidden="1"/>
    <cellStyle name="超链接" xfId="658" builtinId="8" hidden="1"/>
    <cellStyle name="超链接" xfId="660" builtinId="8" hidden="1"/>
    <cellStyle name="超链接" xfId="662" builtinId="8" hidden="1"/>
    <cellStyle name="超链接" xfId="664" builtinId="8" hidden="1"/>
    <cellStyle name="超链接" xfId="666" builtinId="8" hidden="1"/>
    <cellStyle name="超链接" xfId="668" builtinId="8" hidden="1"/>
    <cellStyle name="超链接" xfId="670" builtinId="8" hidden="1"/>
    <cellStyle name="超链接" xfId="672" builtinId="8" hidden="1"/>
    <cellStyle name="超链接" xfId="674" builtinId="8" hidden="1"/>
    <cellStyle name="超链接" xfId="676" builtinId="8" hidden="1"/>
    <cellStyle name="超链接" xfId="678" builtinId="8" hidden="1"/>
    <cellStyle name="超链接" xfId="680" builtinId="8" hidden="1"/>
    <cellStyle name="超链接" xfId="682" builtinId="8" hidden="1"/>
    <cellStyle name="超链接" xfId="684" builtinId="8" hidden="1"/>
    <cellStyle name="超链接" xfId="686" builtinId="8" hidden="1"/>
    <cellStyle name="超链接" xfId="688" builtinId="8" hidden="1"/>
    <cellStyle name="超链接" xfId="690" builtinId="8" hidden="1"/>
    <cellStyle name="超链接" xfId="692" builtinId="8" hidden="1"/>
    <cellStyle name="超链接" xfId="694" builtinId="8" hidden="1"/>
    <cellStyle name="超链接" xfId="696" builtinId="8" hidden="1"/>
    <cellStyle name="超链接" xfId="698" builtinId="8" hidden="1"/>
    <cellStyle name="超链接" xfId="700" builtinId="8" hidden="1"/>
    <cellStyle name="超链接" xfId="702" builtinId="8" hidden="1"/>
    <cellStyle name="超链接" xfId="704" builtinId="8" hidden="1"/>
    <cellStyle name="超链接" xfId="706" builtinId="8" hidden="1"/>
    <cellStyle name="超链接" xfId="708" builtinId="8" hidden="1"/>
    <cellStyle name="超链接" xfId="710" builtinId="8" hidden="1"/>
    <cellStyle name="超链接" xfId="712" builtinId="8" hidden="1"/>
    <cellStyle name="超链接" xfId="714" builtinId="8" hidden="1"/>
    <cellStyle name="超链接" xfId="716" builtinId="8" hidden="1"/>
    <cellStyle name="超链接" xfId="718" builtinId="8" hidden="1"/>
    <cellStyle name="超链接" xfId="720" builtinId="8" hidden="1"/>
    <cellStyle name="超链接" xfId="722" builtinId="8" hidden="1"/>
    <cellStyle name="超链接" xfId="724" builtinId="8" hidden="1"/>
    <cellStyle name="超链接" xfId="726" builtinId="8" hidden="1"/>
    <cellStyle name="超链接" xfId="728" builtinId="8" hidden="1"/>
    <cellStyle name="超链接" xfId="730" builtinId="8" hidden="1"/>
    <cellStyle name="超链接" xfId="732" builtinId="8" hidden="1"/>
    <cellStyle name="超链接" xfId="734" builtinId="8" hidden="1"/>
    <cellStyle name="超链接" xfId="736" builtinId="8" hidden="1"/>
    <cellStyle name="超链接" xfId="738" builtinId="8" hidden="1"/>
    <cellStyle name="超链接" xfId="740" builtinId="8" hidden="1"/>
    <cellStyle name="超链接" xfId="742" builtinId="8" hidden="1"/>
    <cellStyle name="超链接" xfId="744" builtinId="8" hidden="1"/>
    <cellStyle name="超链接" xfId="746" builtinId="8" hidden="1"/>
    <cellStyle name="超链接" xfId="748" builtinId="8" hidden="1"/>
    <cellStyle name="超链接" xfId="750" builtinId="8" hidden="1"/>
    <cellStyle name="超链接" xfId="752" builtinId="8" hidden="1"/>
    <cellStyle name="超链接" xfId="754" builtinId="8" hidden="1"/>
    <cellStyle name="超链接" xfId="756" builtinId="8" hidden="1"/>
    <cellStyle name="超链接" xfId="758" builtinId="8" hidden="1"/>
    <cellStyle name="超链接" xfId="760" builtinId="8" hidden="1"/>
    <cellStyle name="超链接" xfId="762" builtinId="8" hidden="1"/>
    <cellStyle name="超链接" xfId="764" builtinId="8" hidden="1"/>
    <cellStyle name="超链接" xfId="766" builtinId="8" hidden="1"/>
    <cellStyle name="超链接" xfId="768" builtinId="8" hidden="1"/>
    <cellStyle name="超链接" xfId="770" builtinId="8" hidden="1"/>
    <cellStyle name="超链接" xfId="772" builtinId="8" hidden="1"/>
    <cellStyle name="超链接" xfId="774" builtinId="8" hidden="1"/>
    <cellStyle name="超链接" xfId="776" builtinId="8" hidden="1"/>
    <cellStyle name="超链接" xfId="778" builtinId="8" hidden="1"/>
    <cellStyle name="超链接" xfId="780" builtinId="8" hidden="1"/>
    <cellStyle name="超链接" xfId="782" builtinId="8" hidden="1"/>
    <cellStyle name="超链接" xfId="784" builtinId="8" hidden="1"/>
    <cellStyle name="超链接" xfId="786" builtinId="8" hidden="1"/>
    <cellStyle name="超链接" xfId="788" builtinId="8" hidden="1"/>
    <cellStyle name="超链接" xfId="790" builtinId="8" hidden="1"/>
    <cellStyle name="超链接" xfId="792" builtinId="8" hidden="1"/>
    <cellStyle name="超链接" xfId="794" builtinId="8" hidden="1"/>
    <cellStyle name="超链接" xfId="796" builtinId="8" hidden="1"/>
    <cellStyle name="超链接" xfId="798" builtinId="8" hidden="1"/>
    <cellStyle name="超链接" xfId="800" builtinId="8" hidden="1"/>
    <cellStyle name="超链接" xfId="802" builtinId="8" hidden="1"/>
    <cellStyle name="超链接" xfId="804" builtinId="8" hidden="1"/>
    <cellStyle name="超链接" xfId="806" builtinId="8" hidden="1"/>
    <cellStyle name="超链接" xfId="808" builtinId="8" hidden="1"/>
    <cellStyle name="超链接" xfId="810" builtinId="8" hidden="1"/>
    <cellStyle name="超链接" xfId="812" builtinId="8" hidden="1"/>
    <cellStyle name="超链接" xfId="814" builtinId="8" hidden="1"/>
    <cellStyle name="超链接" xfId="816" builtinId="8" hidden="1"/>
    <cellStyle name="超链接" xfId="818" builtinId="8" hidden="1"/>
    <cellStyle name="超链接" xfId="820" builtinId="8" hidden="1"/>
    <cellStyle name="超链接" xfId="822" builtinId="8" hidden="1"/>
    <cellStyle name="超链接" xfId="824" builtinId="8" hidden="1"/>
    <cellStyle name="超链接" xfId="826" builtinId="8" hidden="1"/>
    <cellStyle name="超链接" xfId="828" builtinId="8" hidden="1"/>
    <cellStyle name="超链接" xfId="830" builtinId="8" hidden="1"/>
    <cellStyle name="超链接" xfId="832" builtinId="8" hidden="1"/>
    <cellStyle name="超链接" xfId="834" builtinId="8" hidden="1"/>
    <cellStyle name="超链接" xfId="836" builtinId="8" hidden="1"/>
    <cellStyle name="超链接" xfId="838" builtinId="8" hidden="1"/>
    <cellStyle name="超链接" xfId="840" builtinId="8" hidden="1"/>
    <cellStyle name="超链接" xfId="842" builtinId="8" hidden="1"/>
    <cellStyle name="超链接" xfId="844" builtinId="8" hidden="1"/>
    <cellStyle name="超链接" xfId="846" builtinId="8" hidden="1"/>
    <cellStyle name="超链接" xfId="848" builtinId="8" hidden="1"/>
    <cellStyle name="超链接" xfId="850" builtinId="8" hidden="1"/>
    <cellStyle name="超链接" xfId="852" builtinId="8" hidden="1"/>
    <cellStyle name="超链接" xfId="854" builtinId="8" hidden="1"/>
    <cellStyle name="超链接" xfId="856" builtinId="8" hidden="1"/>
    <cellStyle name="超链接" xfId="858" builtinId="8" hidden="1"/>
    <cellStyle name="超链接" xfId="860" builtinId="8" hidden="1"/>
    <cellStyle name="超链接" xfId="862" builtinId="8" hidden="1"/>
    <cellStyle name="超链接" xfId="864" builtinId="8" hidden="1"/>
    <cellStyle name="超链接" xfId="866" builtinId="8" hidden="1"/>
    <cellStyle name="超链接" xfId="868" builtinId="8" hidden="1"/>
    <cellStyle name="超链接" xfId="870" builtinId="8" hidden="1"/>
    <cellStyle name="超链接" xfId="872" builtinId="8" hidden="1"/>
    <cellStyle name="超链接" xfId="874" builtinId="8" hidden="1"/>
    <cellStyle name="超链接" xfId="876" builtinId="8" hidden="1"/>
    <cellStyle name="超链接" xfId="878" builtinId="8" hidden="1"/>
    <cellStyle name="超链接" xfId="880" builtinId="8" hidden="1"/>
    <cellStyle name="超链接" xfId="882" builtinId="8" hidden="1"/>
    <cellStyle name="超链接" xfId="884" builtinId="8" hidden="1"/>
    <cellStyle name="超链接" xfId="886" builtinId="8" hidden="1"/>
    <cellStyle name="超链接" xfId="888" builtinId="8" hidden="1"/>
    <cellStyle name="超链接" xfId="890" builtinId="8" hidden="1"/>
    <cellStyle name="超链接" xfId="892" builtinId="8" hidden="1"/>
    <cellStyle name="超链接" xfId="894" builtinId="8" hidden="1"/>
    <cellStyle name="超链接" xfId="896" builtinId="8" hidden="1"/>
    <cellStyle name="超链接" xfId="898" builtinId="8" hidden="1"/>
    <cellStyle name="超链接" xfId="900" builtinId="8" hidden="1"/>
    <cellStyle name="超链接" xfId="902" builtinId="8" hidden="1"/>
    <cellStyle name="超链接" xfId="904" builtinId="8" hidden="1"/>
    <cellStyle name="超链接" xfId="906" builtinId="8" hidden="1"/>
    <cellStyle name="超链接" xfId="908" builtinId="8" hidden="1"/>
    <cellStyle name="超链接" xfId="910" builtinId="8" hidden="1"/>
    <cellStyle name="超链接" xfId="912" builtinId="8" hidden="1"/>
    <cellStyle name="超链接" xfId="914" builtinId="8" hidden="1"/>
    <cellStyle name="超链接" xfId="916" builtinId="8" hidden="1"/>
    <cellStyle name="超链接" xfId="918" builtinId="8" hidden="1"/>
    <cellStyle name="超链接" xfId="920" builtinId="8" hidden="1"/>
    <cellStyle name="超链接" xfId="922" builtinId="8" hidden="1"/>
    <cellStyle name="超链接" xfId="924" builtinId="8" hidden="1"/>
    <cellStyle name="超链接" xfId="926" builtinId="8" hidden="1"/>
    <cellStyle name="超链接" xfId="928" builtinId="8" hidden="1"/>
    <cellStyle name="超链接" xfId="930" builtinId="8" hidden="1"/>
    <cellStyle name="超链接" xfId="932" builtinId="8" hidden="1"/>
    <cellStyle name="超链接" xfId="934" builtinId="8" hidden="1"/>
    <cellStyle name="超链接" xfId="936" builtinId="8" hidden="1"/>
    <cellStyle name="超链接" xfId="938" builtinId="8" hidden="1"/>
    <cellStyle name="超链接" xfId="940" builtinId="8" hidden="1"/>
    <cellStyle name="超链接" xfId="942" builtinId="8" hidden="1"/>
    <cellStyle name="超链接" xfId="944" builtinId="8" hidden="1"/>
    <cellStyle name="超链接" xfId="946" builtinId="8" hidden="1"/>
    <cellStyle name="超链接" xfId="948" builtinId="8" hidden="1"/>
    <cellStyle name="超链接" xfId="950" builtinId="8" hidden="1"/>
    <cellStyle name="超链接" xfId="952" builtinId="8" hidden="1"/>
    <cellStyle name="超链接" xfId="954" builtinId="8" hidden="1"/>
    <cellStyle name="超链接" xfId="956" builtinId="8" hidden="1"/>
    <cellStyle name="超链接" xfId="958" builtinId="8" hidden="1"/>
    <cellStyle name="超链接" xfId="960" builtinId="8" hidden="1"/>
    <cellStyle name="超链接" xfId="962" builtinId="8" hidden="1"/>
    <cellStyle name="超链接" xfId="964" builtinId="8" hidden="1"/>
    <cellStyle name="超链接" xfId="966" builtinId="8" hidden="1"/>
    <cellStyle name="超链接" xfId="968" builtinId="8" hidden="1"/>
    <cellStyle name="超链接" xfId="970" builtinId="8" hidden="1"/>
    <cellStyle name="超链接" xfId="972" builtinId="8" hidden="1"/>
    <cellStyle name="超链接" xfId="974" builtinId="8" hidden="1"/>
    <cellStyle name="超链接" xfId="976" builtinId="8" hidden="1"/>
    <cellStyle name="超链接" xfId="978" builtinId="8" hidden="1"/>
    <cellStyle name="超链接" xfId="980" builtinId="8" hidden="1"/>
    <cellStyle name="超链接" xfId="982" builtinId="8" hidden="1"/>
    <cellStyle name="超链接" xfId="984" builtinId="8" hidden="1"/>
    <cellStyle name="超链接" xfId="986" builtinId="8" hidden="1"/>
    <cellStyle name="超链接" xfId="988" builtinId="8" hidden="1"/>
    <cellStyle name="超链接" xfId="990" builtinId="8" hidden="1"/>
    <cellStyle name="超链接" xfId="992" builtinId="8" hidden="1"/>
    <cellStyle name="超链接" xfId="994" builtinId="8" hidden="1"/>
    <cellStyle name="超链接" xfId="996" builtinId="8" hidden="1"/>
    <cellStyle name="超链接" xfId="998" builtinId="8" hidden="1"/>
    <cellStyle name="超链接" xfId="1000" builtinId="8" hidden="1"/>
    <cellStyle name="超链接" xfId="1002" builtinId="8" hidden="1"/>
    <cellStyle name="超链接" xfId="1004" builtinId="8" hidden="1"/>
    <cellStyle name="超链接" xfId="1006" builtinId="8" hidden="1"/>
    <cellStyle name="超链接" xfId="1008" builtinId="8" hidden="1"/>
    <cellStyle name="超链接" xfId="1010" builtinId="8" hidden="1"/>
    <cellStyle name="超链接" xfId="1012" builtinId="8" hidden="1"/>
    <cellStyle name="超链接" xfId="1014" builtinId="8" hidden="1"/>
    <cellStyle name="超链接" xfId="1016" builtinId="8" hidden="1"/>
    <cellStyle name="超链接" xfId="1018" builtinId="8" hidden="1"/>
    <cellStyle name="超链接" xfId="1020" builtinId="8" hidden="1"/>
    <cellStyle name="超链接" xfId="1022" builtinId="8" hidden="1"/>
    <cellStyle name="超链接" xfId="1024" builtinId="8" hidden="1"/>
    <cellStyle name="超链接" xfId="1026" builtinId="8" hidden="1"/>
    <cellStyle name="超链接" xfId="1028" builtinId="8" hidden="1"/>
    <cellStyle name="超链接" xfId="1030" builtinId="8" hidden="1"/>
    <cellStyle name="超链接" xfId="1032" builtinId="8" hidden="1"/>
    <cellStyle name="超链接" xfId="1034" builtinId="8" hidden="1"/>
    <cellStyle name="超链接" xfId="1036" builtinId="8" hidden="1"/>
    <cellStyle name="超链接" xfId="1038" builtinId="8" hidden="1"/>
    <cellStyle name="超链接" xfId="1040" builtinId="8" hidden="1"/>
    <cellStyle name="超链接" xfId="1042" builtinId="8" hidden="1"/>
    <cellStyle name="超链接" xfId="1044" builtinId="8" hidden="1"/>
    <cellStyle name="超链接" xfId="1046" builtinId="8" hidden="1"/>
    <cellStyle name="超链接" xfId="1048" builtinId="8" hidden="1"/>
    <cellStyle name="超链接" xfId="1050" builtinId="8" hidden="1"/>
    <cellStyle name="超链接" xfId="1052" builtinId="8" hidden="1"/>
    <cellStyle name="超链接" xfId="1054" builtinId="8" hidden="1"/>
    <cellStyle name="超链接" xfId="1056" builtinId="8" hidden="1"/>
    <cellStyle name="超链接" xfId="1058" builtinId="8" hidden="1"/>
    <cellStyle name="超链接" xfId="1060" builtinId="8" hidden="1"/>
    <cellStyle name="超链接" xfId="1062" builtinId="8" hidden="1"/>
    <cellStyle name="超链接" xfId="1064" builtinId="8" hidden="1"/>
    <cellStyle name="超链接" xfId="1066" builtinId="8" hidden="1"/>
    <cellStyle name="超链接" xfId="1068" builtinId="8" hidden="1"/>
    <cellStyle name="超链接" xfId="1070" builtinId="8" hidden="1"/>
    <cellStyle name="超链接" xfId="1072" builtinId="8" hidden="1"/>
    <cellStyle name="超链接" xfId="1074" builtinId="8" hidden="1"/>
    <cellStyle name="超链接" xfId="1076" builtinId="8" hidden="1"/>
    <cellStyle name="超链接" xfId="1078" builtinId="8" hidden="1"/>
    <cellStyle name="超链接" xfId="1080" builtinId="8" hidden="1"/>
    <cellStyle name="超链接" xfId="1082" builtinId="8" hidden="1"/>
    <cellStyle name="超链接" xfId="1084" builtinId="8" hidden="1"/>
    <cellStyle name="超链接" xfId="1086" builtinId="8" hidden="1"/>
    <cellStyle name="超链接" xfId="1088" builtinId="8" hidden="1"/>
    <cellStyle name="超链接" xfId="1090" builtinId="8" hidden="1"/>
    <cellStyle name="超链接" xfId="1092" builtinId="8" hidden="1"/>
    <cellStyle name="超链接" xfId="1094" builtinId="8" hidden="1"/>
    <cellStyle name="超链接" xfId="1096" builtinId="8" hidden="1"/>
    <cellStyle name="超链接" xfId="1098" builtinId="8" hidden="1"/>
    <cellStyle name="超链接" xfId="1100" builtinId="8" hidden="1"/>
    <cellStyle name="超链接" xfId="1102" builtinId="8" hidden="1"/>
    <cellStyle name="超链接" xfId="1104" builtinId="8" hidden="1"/>
    <cellStyle name="超链接" xfId="1106" builtinId="8" hidden="1"/>
    <cellStyle name="超链接" xfId="1108" builtinId="8" hidden="1"/>
    <cellStyle name="超链接" xfId="1110" builtinId="8" hidden="1"/>
    <cellStyle name="超链接" xfId="1112" builtinId="8" hidden="1"/>
    <cellStyle name="超链接" xfId="1114" builtinId="8" hidden="1"/>
    <cellStyle name="超链接" xfId="1116" builtinId="8" hidden="1"/>
    <cellStyle name="超链接" xfId="1118" builtinId="8" hidden="1"/>
    <cellStyle name="超链接" xfId="1120" builtinId="8" hidden="1"/>
    <cellStyle name="超链接" xfId="1122" builtinId="8" hidden="1"/>
    <cellStyle name="超链接" xfId="1124" builtinId="8" hidden="1"/>
    <cellStyle name="超链接" xfId="1126" builtinId="8" hidden="1"/>
    <cellStyle name="超链接" xfId="1128" builtinId="8" hidden="1"/>
    <cellStyle name="超链接" xfId="1130" builtinId="8" hidden="1"/>
    <cellStyle name="超链接" xfId="1132" builtinId="8" hidden="1"/>
    <cellStyle name="超链接" xfId="1134" builtinId="8" hidden="1"/>
    <cellStyle name="超链接" xfId="1136" builtinId="8" hidden="1"/>
    <cellStyle name="超链接" xfId="1138" builtinId="8" hidden="1"/>
    <cellStyle name="超链接" xfId="1140" builtinId="8" hidden="1"/>
    <cellStyle name="超链接" xfId="1142" builtinId="8" hidden="1"/>
    <cellStyle name="超链接" xfId="1144" builtinId="8" hidden="1"/>
    <cellStyle name="超链接" xfId="1146" builtinId="8" hidden="1"/>
    <cellStyle name="超链接" xfId="1148" builtinId="8" hidden="1"/>
    <cellStyle name="超链接" xfId="1150" builtinId="8" hidden="1"/>
    <cellStyle name="超链接" xfId="1152" builtinId="8" hidden="1"/>
    <cellStyle name="超链接" xfId="1154" builtinId="8" hidden="1"/>
    <cellStyle name="超链接" xfId="1156" builtinId="8" hidden="1"/>
    <cellStyle name="超链接" xfId="1158" builtinId="8" hidden="1"/>
    <cellStyle name="超链接" xfId="1160" builtinId="8" hidden="1"/>
    <cellStyle name="超链接" xfId="1162" builtinId="8" hidden="1"/>
    <cellStyle name="超链接" xfId="1164" builtinId="8" hidden="1"/>
    <cellStyle name="超链接" xfId="1166" builtinId="8" hidden="1"/>
    <cellStyle name="超链接" xfId="1168" builtinId="8" hidden="1"/>
    <cellStyle name="超链接" xfId="1170" builtinId="8" hidden="1"/>
    <cellStyle name="超链接" xfId="1172" builtinId="8" hidden="1"/>
    <cellStyle name="超链接" xfId="1174" builtinId="8" hidden="1"/>
    <cellStyle name="超链接" xfId="1176" builtinId="8" hidden="1"/>
    <cellStyle name="超链接" xfId="1178" builtinId="8" hidden="1"/>
    <cellStyle name="超链接" xfId="1180" builtinId="8" hidden="1"/>
    <cellStyle name="超链接" xfId="1182" builtinId="8" hidden="1"/>
    <cellStyle name="超链接" xfId="1184" builtinId="8" hidden="1"/>
    <cellStyle name="超链接" xfId="1186" builtinId="8" hidden="1"/>
    <cellStyle name="超链接" xfId="1188" builtinId="8" hidden="1"/>
    <cellStyle name="超链接" xfId="1190" builtinId="8" hidden="1"/>
    <cellStyle name="超链接" xfId="1192" builtinId="8" hidden="1"/>
    <cellStyle name="超链接" xfId="1194" builtinId="8" hidden="1"/>
    <cellStyle name="超链接" xfId="1196" builtinId="8" hidden="1"/>
    <cellStyle name="超链接" xfId="1198" builtinId="8" hidden="1"/>
    <cellStyle name="超链接" xfId="1200" builtinId="8" hidden="1"/>
    <cellStyle name="超链接" xfId="1202" builtinId="8" hidden="1"/>
    <cellStyle name="超链接" xfId="1204" builtinId="8" hidden="1"/>
    <cellStyle name="超链接" xfId="1206" builtinId="8" hidden="1"/>
    <cellStyle name="超链接" xfId="1208" builtinId="8" hidden="1"/>
    <cellStyle name="超链接" xfId="1210" builtinId="8" hidden="1"/>
    <cellStyle name="超链接" xfId="1212" builtinId="8" hidden="1"/>
    <cellStyle name="超链接" xfId="1214" builtinId="8" hidden="1"/>
    <cellStyle name="超链接" xfId="1216" builtinId="8" hidden="1"/>
    <cellStyle name="超链接" xfId="1218" builtinId="8" hidden="1"/>
    <cellStyle name="超链接" xfId="1220" builtinId="8" hidden="1"/>
    <cellStyle name="超链接" xfId="1222" builtinId="8" hidden="1"/>
    <cellStyle name="超链接" xfId="1224" builtinId="8" hidden="1"/>
    <cellStyle name="超链接" xfId="1226" builtinId="8" hidden="1"/>
    <cellStyle name="超链接" xfId="1228" builtinId="8" hidden="1"/>
    <cellStyle name="超链接" xfId="1230" builtinId="8" hidden="1"/>
    <cellStyle name="超链接" xfId="1232" builtinId="8" hidden="1"/>
    <cellStyle name="超链接" xfId="1234" builtinId="8" hidden="1"/>
    <cellStyle name="超链接" xfId="1236" builtinId="8" hidden="1"/>
    <cellStyle name="超链接" xfId="1238" builtinId="8" hidden="1"/>
    <cellStyle name="超链接" xfId="1240" builtinId="8" hidden="1"/>
    <cellStyle name="超链接" xfId="1242" builtinId="8" hidden="1"/>
    <cellStyle name="超链接" xfId="1244" builtinId="8" hidden="1"/>
    <cellStyle name="超链接" xfId="1246" builtinId="8" hidden="1"/>
    <cellStyle name="超链接" xfId="1248" builtinId="8" hidden="1"/>
    <cellStyle name="超链接" xfId="1250" builtinId="8" hidden="1"/>
    <cellStyle name="超链接" xfId="1252" builtinId="8" hidden="1"/>
    <cellStyle name="超链接" xfId="1254" builtinId="8" hidden="1"/>
    <cellStyle name="超链接" xfId="1256" builtinId="8" hidden="1"/>
    <cellStyle name="超链接" xfId="1258" builtinId="8" hidden="1"/>
    <cellStyle name="超链接" xfId="1260" builtinId="8" hidden="1"/>
    <cellStyle name="超链接" xfId="1262" builtinId="8" hidden="1"/>
    <cellStyle name="超链接" xfId="1264" builtinId="8" hidden="1"/>
    <cellStyle name="超链接" xfId="1266" builtinId="8" hidden="1"/>
    <cellStyle name="超链接" xfId="1268" builtinId="8" hidden="1"/>
    <cellStyle name="超链接" xfId="1270" builtinId="8" hidden="1"/>
    <cellStyle name="超链接" xfId="1272" builtinId="8" hidden="1"/>
    <cellStyle name="超链接" xfId="1274" builtinId="8" hidden="1"/>
    <cellStyle name="超链接" xfId="1276" builtinId="8" hidden="1"/>
    <cellStyle name="超链接" xfId="1278" builtinId="8" hidden="1"/>
    <cellStyle name="超链接" xfId="1280" builtinId="8" hidden="1"/>
    <cellStyle name="超链接" xfId="1282" builtinId="8" hidden="1"/>
    <cellStyle name="超链接" xfId="1284" builtinId="8" hidden="1"/>
    <cellStyle name="超链接" xfId="1286" builtinId="8" hidden="1"/>
    <cellStyle name="超链接" xfId="1288" builtinId="8" hidden="1"/>
    <cellStyle name="超链接" xfId="1290" builtinId="8" hidden="1"/>
    <cellStyle name="超链接" xfId="1292" builtinId="8" hidden="1"/>
    <cellStyle name="超链接" xfId="1294" builtinId="8" hidden="1"/>
    <cellStyle name="超链接" xfId="1296" builtinId="8" hidden="1"/>
    <cellStyle name="超链接" xfId="1298" builtinId="8" hidden="1"/>
    <cellStyle name="超链接" xfId="1300" builtinId="8" hidden="1"/>
    <cellStyle name="超链接" xfId="1302" builtinId="8" hidden="1"/>
    <cellStyle name="超链接" xfId="1304" builtinId="8" hidden="1"/>
    <cellStyle name="超链接" xfId="1306" builtinId="8" hidden="1"/>
    <cellStyle name="超链接" xfId="1308" builtinId="8" hidden="1"/>
    <cellStyle name="超链接" xfId="1310" builtinId="8" hidden="1"/>
    <cellStyle name="超链接" xfId="1312" builtinId="8" hidden="1"/>
    <cellStyle name="超链接" xfId="1314" builtinId="8" hidden="1"/>
    <cellStyle name="超链接" xfId="1316" builtinId="8" hidden="1"/>
    <cellStyle name="超链接" xfId="1318" builtinId="8" hidden="1"/>
    <cellStyle name="超链接" xfId="1320" builtinId="8" hidden="1"/>
    <cellStyle name="超链接" xfId="1322" builtinId="8" hidden="1"/>
    <cellStyle name="超链接" xfId="1324" builtinId="8" hidden="1"/>
    <cellStyle name="超链接" xfId="1326" builtinId="8" hidden="1"/>
    <cellStyle name="超链接" xfId="1328" builtinId="8" hidden="1"/>
    <cellStyle name="超链接" xfId="1330" builtinId="8" hidden="1"/>
    <cellStyle name="超链接" xfId="1332" builtinId="8" hidden="1"/>
    <cellStyle name="超链接" xfId="1334" builtinId="8" hidden="1"/>
    <cellStyle name="超链接" xfId="1336" builtinId="8" hidden="1"/>
    <cellStyle name="超链接" xfId="1338" builtinId="8" hidden="1"/>
    <cellStyle name="超链接" xfId="1340" builtinId="8" hidden="1"/>
    <cellStyle name="超链接" xfId="1342" builtinId="8" hidden="1"/>
    <cellStyle name="超链接" xfId="1344" builtinId="8" hidden="1"/>
    <cellStyle name="超链接" xfId="1346" builtinId="8" hidden="1"/>
    <cellStyle name="超链接" xfId="1348" builtinId="8" hidden="1"/>
    <cellStyle name="超链接" xfId="1350" builtinId="8" hidden="1"/>
    <cellStyle name="超链接" xfId="1352" builtinId="8" hidden="1"/>
    <cellStyle name="超链接" xfId="1354" builtinId="8" hidden="1"/>
    <cellStyle name="超链接" xfId="1356" builtinId="8" hidden="1"/>
    <cellStyle name="超链接" xfId="1358" builtinId="8" hidden="1"/>
    <cellStyle name="超链接" xfId="1360" builtinId="8" hidden="1"/>
    <cellStyle name="超链接" xfId="1362" builtinId="8" hidden="1"/>
    <cellStyle name="超链接" xfId="1364" builtinId="8" hidden="1"/>
    <cellStyle name="超链接" xfId="1366" builtinId="8" hidden="1"/>
    <cellStyle name="超链接" xfId="1368" builtinId="8" hidden="1"/>
    <cellStyle name="超链接" xfId="1370" builtinId="8" hidden="1"/>
    <cellStyle name="超链接" xfId="1372" builtinId="8" hidden="1"/>
    <cellStyle name="超链接" xfId="1374" builtinId="8" hidden="1"/>
    <cellStyle name="超链接" xfId="1376" builtinId="8" hidden="1"/>
    <cellStyle name="超链接" xfId="1378" builtinId="8" hidden="1"/>
    <cellStyle name="超链接" xfId="1380" builtinId="8" hidden="1"/>
    <cellStyle name="超链接" xfId="1382" builtinId="8" hidden="1"/>
    <cellStyle name="超链接" xfId="1384" builtinId="8" hidden="1"/>
    <cellStyle name="超链接" xfId="1386" builtinId="8" hidden="1"/>
    <cellStyle name="超链接" xfId="1388" builtinId="8" hidden="1"/>
    <cellStyle name="超链接" xfId="1390" builtinId="8" hidden="1"/>
    <cellStyle name="超链接" xfId="1392" builtinId="8" hidden="1"/>
    <cellStyle name="超链接" xfId="1394" builtinId="8" hidden="1"/>
    <cellStyle name="超链接" xfId="1396" builtinId="8" hidden="1"/>
    <cellStyle name="超链接" xfId="1398" builtinId="8" hidden="1"/>
    <cellStyle name="超链接" xfId="1400" builtinId="8" hidden="1"/>
    <cellStyle name="超链接" xfId="1402" builtinId="8" hidden="1"/>
    <cellStyle name="超链接" xfId="1404" builtinId="8" hidden="1"/>
    <cellStyle name="超链接" xfId="1406" builtinId="8" hidden="1"/>
    <cellStyle name="超链接" xfId="1408" builtinId="8" hidden="1"/>
    <cellStyle name="超链接" xfId="1410" builtinId="8" hidden="1"/>
    <cellStyle name="超链接" xfId="1412" builtinId="8" hidden="1"/>
    <cellStyle name="超链接" xfId="1414" builtinId="8" hidden="1"/>
    <cellStyle name="超链接" xfId="1416" builtinId="8" hidden="1"/>
    <cellStyle name="超链接" xfId="1418" builtinId="8" hidden="1"/>
    <cellStyle name="超链接" xfId="1420" builtinId="8" hidden="1"/>
    <cellStyle name="超链接" xfId="1422" builtinId="8" hidden="1"/>
    <cellStyle name="超链接" xfId="1424" builtinId="8" hidden="1"/>
    <cellStyle name="超链接" xfId="1426" builtinId="8" hidden="1"/>
    <cellStyle name="超链接" xfId="1428" builtinId="8" hidden="1"/>
    <cellStyle name="超链接" xfId="1430" builtinId="8" hidden="1"/>
    <cellStyle name="超链接" xfId="1432" builtinId="8" hidden="1"/>
    <cellStyle name="超链接" xfId="1434" builtinId="8" hidden="1"/>
    <cellStyle name="超链接" xfId="1436" builtinId="8" hidden="1"/>
    <cellStyle name="超链接" xfId="1438" builtinId="8" hidden="1"/>
    <cellStyle name="超链接" xfId="1440" builtinId="8" hidden="1"/>
    <cellStyle name="超链接" xfId="1442" builtinId="8" hidden="1"/>
    <cellStyle name="超链接" xfId="1444" builtinId="8" hidden="1"/>
    <cellStyle name="超链接" xfId="1446" builtinId="8" hidden="1"/>
    <cellStyle name="超链接" xfId="1448" builtinId="8" hidden="1"/>
    <cellStyle name="超链接" xfId="1450" builtinId="8" hidden="1"/>
    <cellStyle name="超链接" xfId="1452" builtinId="8" hidden="1"/>
    <cellStyle name="超链接" xfId="1454" builtinId="8" hidden="1"/>
    <cellStyle name="超链接" xfId="1456" builtinId="8" hidden="1"/>
    <cellStyle name="超链接" xfId="1458" builtinId="8" hidden="1"/>
    <cellStyle name="超链接" xfId="1460" builtinId="8" hidden="1"/>
    <cellStyle name="超链接" xfId="1462" builtinId="8" hidden="1"/>
    <cellStyle name="超链接" xfId="1464" builtinId="8" hidden="1"/>
    <cellStyle name="超链接" xfId="1466" builtinId="8" hidden="1"/>
    <cellStyle name="超链接" xfId="1468" builtinId="8" hidden="1"/>
    <cellStyle name="超链接" xfId="1470" builtinId="8" hidden="1"/>
    <cellStyle name="超链接" xfId="1472" builtinId="8" hidden="1"/>
    <cellStyle name="超链接" xfId="1474" builtinId="8" hidden="1"/>
    <cellStyle name="超链接" xfId="1476" builtinId="8" hidden="1"/>
    <cellStyle name="超链接" xfId="1478" builtinId="8" hidden="1"/>
    <cellStyle name="超链接" xfId="1480" builtinId="8" hidden="1"/>
    <cellStyle name="超链接" xfId="1482" builtinId="8" hidden="1"/>
    <cellStyle name="超链接" xfId="1484" builtinId="8" hidden="1"/>
    <cellStyle name="超链接" xfId="1486" builtinId="8" hidden="1"/>
    <cellStyle name="超链接" xfId="1488" builtinId="8" hidden="1"/>
    <cellStyle name="超链接" xfId="1490" builtinId="8" hidden="1"/>
    <cellStyle name="超链接" xfId="1492" builtinId="8" hidden="1"/>
    <cellStyle name="超链接" xfId="1494" builtinId="8" hidden="1"/>
    <cellStyle name="超链接" xfId="1496" builtinId="8" hidden="1"/>
    <cellStyle name="超链接" xfId="1498" builtinId="8" hidden="1"/>
    <cellStyle name="超链接" xfId="1500" builtinId="8" hidden="1"/>
    <cellStyle name="超链接" xfId="1502" builtinId="8" hidden="1"/>
    <cellStyle name="超链接" xfId="1504" builtinId="8" hidden="1"/>
    <cellStyle name="超链接" xfId="1506" builtinId="8" hidden="1"/>
    <cellStyle name="超链接" xfId="1508" builtinId="8" hidden="1"/>
    <cellStyle name="超链接" xfId="1510" builtinId="8" hidden="1"/>
    <cellStyle name="超链接" xfId="1512" builtinId="8" hidden="1"/>
    <cellStyle name="超链接" xfId="1514" builtinId="8" hidden="1"/>
    <cellStyle name="超链接" xfId="1516" builtinId="8" hidden="1"/>
    <cellStyle name="超链接" xfId="1518" builtinId="8" hidden="1"/>
    <cellStyle name="超链接" xfId="1520" builtinId="8" hidden="1"/>
    <cellStyle name="超链接" xfId="1522" builtinId="8" hidden="1"/>
    <cellStyle name="超链接" xfId="1524" builtinId="8" hidden="1"/>
    <cellStyle name="超链接" xfId="1526" builtinId="8" hidden="1"/>
    <cellStyle name="超链接" xfId="1528" builtinId="8" hidden="1"/>
    <cellStyle name="超链接" xfId="1530" builtinId="8" hidden="1"/>
    <cellStyle name="超链接" xfId="1532" builtinId="8" hidden="1"/>
    <cellStyle name="超链接" xfId="1534" builtinId="8" hidden="1"/>
    <cellStyle name="超链接" xfId="1536" builtinId="8" hidden="1"/>
    <cellStyle name="超链接" xfId="1538" builtinId="8" hidden="1"/>
    <cellStyle name="超链接" xfId="1540" builtinId="8" hidden="1"/>
    <cellStyle name="超链接" xfId="1542" builtinId="8" hidden="1"/>
    <cellStyle name="超链接" xfId="1544" builtinId="8" hidden="1"/>
    <cellStyle name="超链接" xfId="1546" builtinId="8" hidden="1"/>
    <cellStyle name="超链接" xfId="1548" builtinId="8" hidden="1"/>
    <cellStyle name="超链接" xfId="1550" builtinId="8" hidden="1"/>
    <cellStyle name="超链接" xfId="1552" builtinId="8" hidden="1"/>
    <cellStyle name="超链接" xfId="1554" builtinId="8" hidden="1"/>
    <cellStyle name="超链接" xfId="1556" builtinId="8" hidden="1"/>
    <cellStyle name="超链接" xfId="1558" builtinId="8" hidden="1"/>
    <cellStyle name="超链接" xfId="1560" builtinId="8" hidden="1"/>
    <cellStyle name="超链接" xfId="1562" builtinId="8" hidden="1"/>
    <cellStyle name="超链接" xfId="1564" builtinId="8" hidden="1"/>
    <cellStyle name="超链接" xfId="1566" builtinId="8" hidden="1"/>
    <cellStyle name="超链接" xfId="1568" builtinId="8" hidden="1"/>
    <cellStyle name="超链接" xfId="1570" builtinId="8" hidden="1"/>
    <cellStyle name="超链接" xfId="1572" builtinId="8" hidden="1"/>
    <cellStyle name="超链接" xfId="1574" builtinId="8" hidden="1"/>
    <cellStyle name="超链接" xfId="1576" builtinId="8" hidden="1"/>
    <cellStyle name="超链接" xfId="1578" builtinId="8" hidden="1"/>
    <cellStyle name="超链接" xfId="1580" builtinId="8" hidden="1"/>
    <cellStyle name="超链接" xfId="1582" builtinId="8" hidden="1"/>
    <cellStyle name="超链接" xfId="1584" builtinId="8" hidden="1"/>
    <cellStyle name="超链接" xfId="1586" builtinId="8" hidden="1"/>
    <cellStyle name="超链接" xfId="1588" builtinId="8" hidden="1"/>
    <cellStyle name="超链接" xfId="1590" builtinId="8" hidden="1"/>
    <cellStyle name="超链接" xfId="1592" builtinId="8" hidden="1"/>
    <cellStyle name="超链接" xfId="1594" builtinId="8" hidden="1"/>
    <cellStyle name="超链接" xfId="1596" builtinId="8" hidden="1"/>
    <cellStyle name="超链接" xfId="1598" builtinId="8" hidden="1"/>
    <cellStyle name="超链接" xfId="1600" builtinId="8" hidden="1"/>
    <cellStyle name="超链接" xfId="1602" builtinId="8" hidden="1"/>
    <cellStyle name="超链接" xfId="1604" builtinId="8" hidden="1"/>
    <cellStyle name="超链接" xfId="1606" builtinId="8" hidden="1"/>
    <cellStyle name="超链接" xfId="1608" builtinId="8" hidden="1"/>
    <cellStyle name="超链接" xfId="1610" builtinId="8" hidden="1"/>
    <cellStyle name="超链接" xfId="1612" builtinId="8" hidden="1"/>
    <cellStyle name="超链接" xfId="1614" builtinId="8" hidden="1"/>
    <cellStyle name="超链接" xfId="1616" builtinId="8" hidden="1"/>
    <cellStyle name="超链接" xfId="1618" builtinId="8" hidden="1"/>
    <cellStyle name="超链接" xfId="1620" builtinId="8" hidden="1"/>
    <cellStyle name="超链接" xfId="1622" builtinId="8" hidden="1"/>
    <cellStyle name="超链接" xfId="1624" builtinId="8" hidden="1"/>
    <cellStyle name="超链接" xfId="1626" builtinId="8" hidden="1"/>
    <cellStyle name="超链接" xfId="1628" builtinId="8" hidden="1"/>
    <cellStyle name="超链接" xfId="1630" builtinId="8" hidden="1"/>
    <cellStyle name="超链接" xfId="1632" builtinId="8" hidden="1"/>
    <cellStyle name="超链接" xfId="1634" builtinId="8" hidden="1"/>
    <cellStyle name="超链接" xfId="1636" builtinId="8" hidden="1"/>
    <cellStyle name="超链接" xfId="1638" builtinId="8" hidden="1"/>
    <cellStyle name="超链接" xfId="1640" builtinId="8" hidden="1"/>
    <cellStyle name="超链接" xfId="1642" builtinId="8" hidden="1"/>
    <cellStyle name="超链接" xfId="1644" builtinId="8" hidden="1"/>
    <cellStyle name="超链接" xfId="1646" builtinId="8" hidden="1"/>
    <cellStyle name="超链接" xfId="1648" builtinId="8" hidden="1"/>
    <cellStyle name="超链接" xfId="1650" builtinId="8" hidden="1"/>
    <cellStyle name="超链接" xfId="1652" builtinId="8" hidden="1"/>
    <cellStyle name="超链接" xfId="1654" builtinId="8" hidden="1"/>
    <cellStyle name="超链接" xfId="1656" builtinId="8" hidden="1"/>
    <cellStyle name="超链接" xfId="1658" builtinId="8" hidden="1"/>
    <cellStyle name="超链接" xfId="1660" builtinId="8" hidden="1"/>
    <cellStyle name="超链接" xfId="1662" builtinId="8" hidden="1"/>
    <cellStyle name="超链接" xfId="1664" builtinId="8" hidden="1"/>
    <cellStyle name="超链接" xfId="1666" builtinId="8" hidden="1"/>
    <cellStyle name="超链接" xfId="1668" builtinId="8" hidden="1"/>
    <cellStyle name="超链接" xfId="1670" builtinId="8" hidden="1"/>
    <cellStyle name="超链接" xfId="1672" builtinId="8" hidden="1"/>
    <cellStyle name="超链接" xfId="1674" builtinId="8" hidden="1"/>
    <cellStyle name="超链接" xfId="1676" builtinId="8" hidden="1"/>
    <cellStyle name="超链接" xfId="1678" builtinId="8" hidden="1"/>
    <cellStyle name="超链接" xfId="1680" builtinId="8" hidden="1"/>
    <cellStyle name="超链接" xfId="1682" builtinId="8" hidden="1"/>
    <cellStyle name="超链接" xfId="1684" builtinId="8" hidden="1"/>
    <cellStyle name="超链接" xfId="1686" builtinId="8" hidden="1"/>
    <cellStyle name="超链接" xfId="1688" builtinId="8" hidden="1"/>
    <cellStyle name="超链接" xfId="1690" builtinId="8" hidden="1"/>
    <cellStyle name="超链接" xfId="1692" builtinId="8" hidden="1"/>
    <cellStyle name="超链接" xfId="1694" builtinId="8" hidden="1"/>
    <cellStyle name="超链接" xfId="1696" builtinId="8" hidden="1"/>
    <cellStyle name="超链接" xfId="1698" builtinId="8" hidden="1"/>
    <cellStyle name="超链接" xfId="1700" builtinId="8" hidden="1"/>
    <cellStyle name="超链接" xfId="1702" builtinId="8" hidden="1"/>
    <cellStyle name="超链接" xfId="1704" builtinId="8" hidden="1"/>
    <cellStyle name="超链接" xfId="1706" builtinId="8" hidden="1"/>
    <cellStyle name="超链接" xfId="1708" builtinId="8" hidden="1"/>
    <cellStyle name="超链接" xfId="1710" builtinId="8" hidden="1"/>
    <cellStyle name="超链接" xfId="1712" builtinId="8" hidden="1"/>
    <cellStyle name="超链接" xfId="1714" builtinId="8" hidden="1"/>
    <cellStyle name="超链接" xfId="1716" builtinId="8" hidden="1"/>
    <cellStyle name="超链接" xfId="1718" builtinId="8" hidden="1"/>
    <cellStyle name="超链接" xfId="1720" builtinId="8" hidden="1"/>
    <cellStyle name="超链接" xfId="1722" builtinId="8" hidden="1"/>
    <cellStyle name="超链接" xfId="1724" builtinId="8" hidden="1"/>
    <cellStyle name="超链接" xfId="1726" builtinId="8" hidden="1"/>
    <cellStyle name="超链接" xfId="1728" builtinId="8" hidden="1"/>
    <cellStyle name="超链接" xfId="1730" builtinId="8" hidden="1"/>
    <cellStyle name="超链接" xfId="1732" builtinId="8" hidden="1"/>
    <cellStyle name="超链接" xfId="1734" builtinId="8" hidden="1"/>
    <cellStyle name="超链接" xfId="1736" builtinId="8" hidden="1"/>
    <cellStyle name="超链接" xfId="1738" builtinId="8" hidden="1"/>
    <cellStyle name="超链接" xfId="1740" builtinId="8" hidden="1"/>
    <cellStyle name="超链接" xfId="1742" builtinId="8" hidden="1"/>
    <cellStyle name="超链接" xfId="1744" builtinId="8" hidden="1"/>
    <cellStyle name="超链接" xfId="1746" builtinId="8" hidden="1"/>
    <cellStyle name="超链接" xfId="1748" builtinId="8" hidden="1"/>
    <cellStyle name="超链接" xfId="1750" builtinId="8" hidden="1"/>
    <cellStyle name="超链接" xfId="1752" builtinId="8" hidden="1"/>
    <cellStyle name="超链接" xfId="1754" builtinId="8" hidden="1"/>
    <cellStyle name="超链接" xfId="1756" builtinId="8" hidden="1"/>
    <cellStyle name="超链接" xfId="1758" builtinId="8" hidden="1"/>
    <cellStyle name="超链接" xfId="1760" builtinId="8" hidden="1"/>
    <cellStyle name="超链接" xfId="1762" builtinId="8" hidden="1"/>
    <cellStyle name="超链接" xfId="1764" builtinId="8" hidden="1"/>
    <cellStyle name="超链接" xfId="1766" builtinId="8" hidden="1"/>
    <cellStyle name="超链接" xfId="1768" builtinId="8" hidden="1"/>
    <cellStyle name="超链接" xfId="1770" builtinId="8" hidden="1"/>
    <cellStyle name="超链接" xfId="1772" builtinId="8" hidden="1"/>
    <cellStyle name="超链接" xfId="1774" builtinId="8" hidden="1"/>
    <cellStyle name="超链接" xfId="1776" builtinId="8" hidden="1"/>
    <cellStyle name="超链接" xfId="1778" builtinId="8" hidden="1"/>
    <cellStyle name="超链接" xfId="1780" builtinId="8" hidden="1"/>
    <cellStyle name="超链接" xfId="1782" builtinId="8" hidden="1"/>
    <cellStyle name="超链接" xfId="1784" builtinId="8" hidden="1"/>
    <cellStyle name="超链接" xfId="1786" builtinId="8" hidden="1"/>
    <cellStyle name="超链接" xfId="1788" builtinId="8" hidden="1"/>
    <cellStyle name="超链接" xfId="1790" builtinId="8" hidden="1"/>
    <cellStyle name="超链接" xfId="1792" builtinId="8" hidden="1"/>
    <cellStyle name="超链接" xfId="1794" builtinId="8" hidden="1"/>
    <cellStyle name="超链接" xfId="1796" builtinId="8" hidden="1"/>
    <cellStyle name="超链接" xfId="1798" builtinId="8" hidden="1"/>
    <cellStyle name="超链接" xfId="1800" builtinId="8" hidden="1"/>
    <cellStyle name="超链接" xfId="1802" builtinId="8" hidden="1"/>
    <cellStyle name="超链接" xfId="1804" builtinId="8" hidden="1"/>
    <cellStyle name="超链接" xfId="1806" builtinId="8" hidden="1"/>
    <cellStyle name="超链接" xfId="1808" builtinId="8" hidden="1"/>
    <cellStyle name="超链接" xfId="1810" builtinId="8" hidden="1"/>
    <cellStyle name="超链接" xfId="1812" builtinId="8" hidden="1"/>
    <cellStyle name="超链接" xfId="1814" builtinId="8" hidden="1"/>
    <cellStyle name="超链接" xfId="1816" builtinId="8" hidden="1"/>
    <cellStyle name="超链接" xfId="1818" builtinId="8" hidden="1"/>
    <cellStyle name="超链接" xfId="1820" builtinId="8" hidden="1"/>
    <cellStyle name="超链接" xfId="1822" builtinId="8" hidden="1"/>
    <cellStyle name="超链接" xfId="1824" builtinId="8" hidden="1"/>
    <cellStyle name="超链接" xfId="1826" builtinId="8" hidden="1"/>
    <cellStyle name="超链接" xfId="1828" builtinId="8" hidden="1"/>
    <cellStyle name="超链接" xfId="1830" builtinId="8" hidden="1"/>
    <cellStyle name="超链接" xfId="1832" builtinId="8" hidden="1"/>
    <cellStyle name="超链接" xfId="1834" builtinId="8" hidden="1"/>
    <cellStyle name="超链接" xfId="1836" builtinId="8" hidden="1"/>
    <cellStyle name="超链接" xfId="1838" builtinId="8" hidden="1"/>
    <cellStyle name="超链接" xfId="1840" builtinId="8" hidden="1"/>
    <cellStyle name="超链接" xfId="1842" builtinId="8" hidden="1"/>
    <cellStyle name="超链接" xfId="1844" builtinId="8" hidden="1"/>
    <cellStyle name="超链接" xfId="1846" builtinId="8" hidden="1"/>
    <cellStyle name="超链接" xfId="1848" builtinId="8" hidden="1"/>
    <cellStyle name="超链接" xfId="1850" builtinId="8" hidden="1"/>
    <cellStyle name="超链接" xfId="1852" builtinId="8" hidden="1"/>
    <cellStyle name="超链接" xfId="1854" builtinId="8" hidden="1"/>
    <cellStyle name="超链接" xfId="1856" builtinId="8" hidden="1"/>
    <cellStyle name="超链接" xfId="1858" builtinId="8" hidden="1"/>
    <cellStyle name="超链接" xfId="1860" builtinId="8" hidden="1"/>
    <cellStyle name="超链接" xfId="1862" builtinId="8" hidden="1"/>
    <cellStyle name="超链接" xfId="1864" builtinId="8" hidden="1"/>
    <cellStyle name="超链接" xfId="1866" builtinId="8" hidden="1"/>
    <cellStyle name="超链接" xfId="1868" builtinId="8" hidden="1"/>
    <cellStyle name="超链接" xfId="1870" builtinId="8" hidden="1"/>
    <cellStyle name="超链接" xfId="1872" builtinId="8" hidden="1"/>
    <cellStyle name="超链接" xfId="1874" builtinId="8" hidden="1"/>
    <cellStyle name="超链接" xfId="1876" builtinId="8" hidden="1"/>
    <cellStyle name="超链接" xfId="1878" builtinId="8" hidden="1"/>
    <cellStyle name="超链接" xfId="1880" builtinId="8" hidden="1"/>
    <cellStyle name="超链接" xfId="1882" builtinId="8" hidden="1"/>
    <cellStyle name="超链接" xfId="1884" builtinId="8" hidden="1"/>
    <cellStyle name="超链接" xfId="1886" builtinId="8" hidden="1"/>
    <cellStyle name="超链接" xfId="1888" builtinId="8" hidden="1"/>
    <cellStyle name="超链接" xfId="1890" builtinId="8" hidden="1"/>
    <cellStyle name="超链接" xfId="1892" builtinId="8" hidden="1"/>
    <cellStyle name="超链接" xfId="1894" builtinId="8" hidden="1"/>
    <cellStyle name="超链接" xfId="1896" builtinId="8" hidden="1"/>
    <cellStyle name="超链接" xfId="1898" builtinId="8" hidden="1"/>
    <cellStyle name="超链接" xfId="1900" builtinId="8" hidden="1"/>
    <cellStyle name="超链接" xfId="1902" builtinId="8" hidden="1"/>
    <cellStyle name="超链接" xfId="1904" builtinId="8" hidden="1"/>
    <cellStyle name="超链接" xfId="1906" builtinId="8" hidden="1"/>
    <cellStyle name="超链接" xfId="1908" builtinId="8" hidden="1"/>
    <cellStyle name="超链接" xfId="1910" builtinId="8" hidden="1"/>
    <cellStyle name="超链接" xfId="1912" builtinId="8" hidden="1"/>
    <cellStyle name="超链接" xfId="1914" builtinId="8" hidden="1"/>
    <cellStyle name="超链接" xfId="1916" builtinId="8" hidden="1"/>
    <cellStyle name="超链接" xfId="1918" builtinId="8" hidden="1"/>
    <cellStyle name="超链接" xfId="1920" builtinId="8" hidden="1"/>
    <cellStyle name="超链接" xfId="1922" builtinId="8" hidden="1"/>
    <cellStyle name="超链接" xfId="1924" builtinId="8" hidden="1"/>
    <cellStyle name="超链接" xfId="1926" builtinId="8" hidden="1"/>
    <cellStyle name="超链接" xfId="1928" builtinId="8" hidden="1"/>
    <cellStyle name="超链接" xfId="1930" builtinId="8" hidden="1"/>
    <cellStyle name="超链接" xfId="1932" builtinId="8" hidden="1"/>
    <cellStyle name="超链接" xfId="1934" builtinId="8" hidden="1"/>
    <cellStyle name="超链接" xfId="1936" builtinId="8" hidden="1"/>
    <cellStyle name="超链接" xfId="1938" builtinId="8" hidden="1"/>
    <cellStyle name="超链接" xfId="1940" builtinId="8" hidden="1"/>
    <cellStyle name="超链接" xfId="1942" builtinId="8" hidden="1"/>
    <cellStyle name="超链接" xfId="1944" builtinId="8" hidden="1"/>
    <cellStyle name="超链接" xfId="1946" builtinId="8" hidden="1"/>
    <cellStyle name="超链接" xfId="1948" builtinId="8" hidden="1"/>
    <cellStyle name="超链接" xfId="1950" builtinId="8" hidden="1"/>
    <cellStyle name="超链接" xfId="1952" builtinId="8" hidden="1"/>
    <cellStyle name="超链接" xfId="1954" builtinId="8" hidden="1"/>
    <cellStyle name="超链接" xfId="1956" builtinId="8" hidden="1"/>
    <cellStyle name="超链接" xfId="1958" builtinId="8" hidden="1"/>
    <cellStyle name="超链接" xfId="1960" builtinId="8" hidden="1"/>
    <cellStyle name="超链接" xfId="1962" builtinId="8" hidden="1"/>
    <cellStyle name="超链接" xfId="1964" builtinId="8" hidden="1"/>
    <cellStyle name="超链接" xfId="1966" builtinId="8" hidden="1"/>
    <cellStyle name="超链接" xfId="1968" builtinId="8" hidden="1"/>
    <cellStyle name="超链接" xfId="1970" builtinId="8" hidden="1"/>
    <cellStyle name="超链接" xfId="1972" builtinId="8" hidden="1"/>
    <cellStyle name="超链接" xfId="1974" builtinId="8" hidden="1"/>
    <cellStyle name="超链接" xfId="1976" builtinId="8" hidden="1"/>
    <cellStyle name="超链接" xfId="1978" builtinId="8" hidden="1"/>
    <cellStyle name="超链接" xfId="1980" builtinId="8" hidden="1"/>
    <cellStyle name="超链接" xfId="1982" builtinId="8" hidden="1"/>
    <cellStyle name="超链接" xfId="1984" builtinId="8" hidden="1"/>
    <cellStyle name="超链接" xfId="1986" builtinId="8" hidden="1"/>
    <cellStyle name="超链接" xfId="1988" builtinId="8" hidden="1"/>
    <cellStyle name="超链接" xfId="1990" builtinId="8" hidden="1"/>
    <cellStyle name="超链接" xfId="1992" builtinId="8" hidden="1"/>
    <cellStyle name="超链接" xfId="1994" builtinId="8" hidden="1"/>
    <cellStyle name="超链接" xfId="1996" builtinId="8" hidden="1"/>
    <cellStyle name="超链接" xfId="1998" builtinId="8" hidden="1"/>
    <cellStyle name="超链接" xfId="2000" builtinId="8" hidden="1"/>
    <cellStyle name="超链接" xfId="2002" builtinId="8" hidden="1"/>
    <cellStyle name="超链接" xfId="2004" builtinId="8" hidden="1"/>
    <cellStyle name="超链接" xfId="2006" builtinId="8" hidden="1"/>
    <cellStyle name="超链接" xfId="2008" builtinId="8" hidden="1"/>
    <cellStyle name="超链接" xfId="2010" builtinId="8" hidden="1"/>
    <cellStyle name="超链接" xfId="2012" builtinId="8" hidden="1"/>
    <cellStyle name="超链接" xfId="2014" builtinId="8" hidden="1"/>
    <cellStyle name="超链接" xfId="2016" builtinId="8" hidden="1"/>
    <cellStyle name="超链接" xfId="2018" builtinId="8" hidden="1"/>
    <cellStyle name="超链接" xfId="2020" builtinId="8" hidden="1"/>
    <cellStyle name="超链接" xfId="2022" builtinId="8" hidden="1"/>
    <cellStyle name="超链接" xfId="2024" builtinId="8" hidden="1"/>
    <cellStyle name="超链接" xfId="2026" builtinId="8" hidden="1"/>
    <cellStyle name="超链接" xfId="2028" builtinId="8" hidden="1"/>
    <cellStyle name="超链接" xfId="2030" builtinId="8" hidden="1"/>
    <cellStyle name="超链接" xfId="2032" builtinId="8" hidden="1"/>
    <cellStyle name="超链接" xfId="2034" builtinId="8" hidden="1"/>
    <cellStyle name="超链接" xfId="2036" builtinId="8" hidden="1"/>
    <cellStyle name="超链接" xfId="2038" builtinId="8" hidden="1"/>
    <cellStyle name="超链接" xfId="2040" builtinId="8" hidden="1"/>
    <cellStyle name="超链接" xfId="2042" builtinId="8" hidden="1"/>
    <cellStyle name="超链接" xfId="2044" builtinId="8" hidden="1"/>
    <cellStyle name="超链接" xfId="2046" builtinId="8" hidden="1"/>
    <cellStyle name="超链接" xfId="2048" builtinId="8" hidden="1"/>
    <cellStyle name="超链接" xfId="2050" builtinId="8" hidden="1"/>
    <cellStyle name="超链接" xfId="2052" builtinId="8" hidden="1"/>
    <cellStyle name="超链接" xfId="2054" builtinId="8" hidden="1"/>
    <cellStyle name="超链接" xfId="2056" builtinId="8" hidden="1"/>
    <cellStyle name="超链接" xfId="2058" builtinId="8" hidden="1"/>
    <cellStyle name="超链接" xfId="2060" builtinId="8" hidden="1"/>
    <cellStyle name="超链接" xfId="2062" builtinId="8" hidden="1"/>
    <cellStyle name="超链接" xfId="2064" builtinId="8" hidden="1"/>
    <cellStyle name="超链接" xfId="2066" builtinId="8" hidden="1"/>
    <cellStyle name="超链接" xfId="2068" builtinId="8" hidden="1"/>
    <cellStyle name="超链接" xfId="2070" builtinId="8" hidden="1"/>
    <cellStyle name="超链接" xfId="2072" builtinId="8" hidden="1"/>
    <cellStyle name="超链接" xfId="2074" builtinId="8" hidden="1"/>
    <cellStyle name="超链接" xfId="2076" builtinId="8" hidden="1"/>
    <cellStyle name="超链接" xfId="2078" builtinId="8" hidden="1"/>
    <cellStyle name="超链接" xfId="2080" builtinId="8" hidden="1"/>
    <cellStyle name="超链接" xfId="2082" builtinId="8" hidden="1"/>
    <cellStyle name="超链接" xfId="2084" builtinId="8" hidden="1"/>
    <cellStyle name="超链接" xfId="2086" builtinId="8" hidden="1"/>
    <cellStyle name="超链接" xfId="2088" builtinId="8" hidden="1"/>
    <cellStyle name="超链接" xfId="2090" builtinId="8" hidden="1"/>
    <cellStyle name="超链接" xfId="2092" builtinId="8" hidden="1"/>
    <cellStyle name="超链接" xfId="2094" builtinId="8" hidden="1"/>
    <cellStyle name="超链接" xfId="2096" builtinId="8" hidden="1"/>
    <cellStyle name="超链接" xfId="2098" builtinId="8" hidden="1"/>
    <cellStyle name="超链接" xfId="2100" builtinId="8" hidden="1"/>
    <cellStyle name="超链接" xfId="2102" builtinId="8" hidden="1"/>
    <cellStyle name="超链接" xfId="2104" builtinId="8" hidden="1"/>
    <cellStyle name="超链接" xfId="2106" builtinId="8" hidden="1"/>
    <cellStyle name="超链接" xfId="2108" builtinId="8" hidden="1"/>
    <cellStyle name="超链接" xfId="2110" builtinId="8" hidden="1"/>
    <cellStyle name="超链接" xfId="2112" builtinId="8" hidden="1"/>
    <cellStyle name="超链接" xfId="2114" builtinId="8" hidden="1"/>
    <cellStyle name="超链接" xfId="2116" builtinId="8" hidden="1"/>
    <cellStyle name="超链接" xfId="2118" builtinId="8" hidden="1"/>
    <cellStyle name="超链接" xfId="2120" builtinId="8" hidden="1"/>
    <cellStyle name="超链接" xfId="2122" builtinId="8" hidden="1"/>
    <cellStyle name="超链接" xfId="2124" builtinId="8" hidden="1"/>
    <cellStyle name="超链接" xfId="2126" builtinId="8" hidden="1"/>
    <cellStyle name="超链接" xfId="2128" builtinId="8" hidden="1"/>
    <cellStyle name="超链接" xfId="2130" builtinId="8" hidden="1"/>
    <cellStyle name="超链接" xfId="2132" builtinId="8" hidden="1"/>
    <cellStyle name="超链接" xfId="2134" builtinId="8" hidden="1"/>
    <cellStyle name="超链接" xfId="2136" builtinId="8" hidden="1"/>
    <cellStyle name="超链接" xfId="2138" builtinId="8" hidden="1"/>
    <cellStyle name="超链接" xfId="2140" builtinId="8" hidden="1"/>
    <cellStyle name="超链接" xfId="2142" builtinId="8" hidden="1"/>
    <cellStyle name="超链接" xfId="2144" builtinId="8" hidden="1"/>
    <cellStyle name="超链接" xfId="2146" builtinId="8" hidden="1"/>
    <cellStyle name="超链接" xfId="2148" builtinId="8" hidden="1"/>
    <cellStyle name="超链接" xfId="2150" builtinId="8" hidden="1"/>
    <cellStyle name="超链接" xfId="2152" builtinId="8" hidden="1"/>
    <cellStyle name="超链接" xfId="2154" builtinId="8" hidden="1"/>
    <cellStyle name="超链接" xfId="2156" builtinId="8" hidden="1"/>
    <cellStyle name="超链接" xfId="2158" builtinId="8" hidden="1"/>
    <cellStyle name="超链接" xfId="2160" builtinId="8" hidden="1"/>
    <cellStyle name="超链接" xfId="2162" builtinId="8" hidden="1"/>
    <cellStyle name="超链接" xfId="2164" builtinId="8" hidden="1"/>
    <cellStyle name="超链接" xfId="2166" builtinId="8" hidden="1"/>
    <cellStyle name="超链接" xfId="2168" builtinId="8" hidden="1"/>
    <cellStyle name="超链接" xfId="2170" builtinId="8" hidden="1"/>
    <cellStyle name="超链接" xfId="2172" builtinId="8" hidden="1"/>
    <cellStyle name="超链接" xfId="2174" builtinId="8" hidden="1"/>
    <cellStyle name="超链接" xfId="2176" builtinId="8" hidden="1"/>
    <cellStyle name="超链接" xfId="2178" builtinId="8" hidden="1"/>
    <cellStyle name="超链接" xfId="2180" builtinId="8" hidden="1"/>
    <cellStyle name="超链接" xfId="2182" builtinId="8" hidden="1"/>
    <cellStyle name="超链接" xfId="2184" builtinId="8" hidden="1"/>
    <cellStyle name="超链接" xfId="2186" builtinId="8" hidden="1"/>
    <cellStyle name="超链接" xfId="2188" builtinId="8" hidden="1"/>
    <cellStyle name="超链接" xfId="2190" builtinId="8" hidden="1"/>
    <cellStyle name="超链接" xfId="2192" builtinId="8" hidden="1"/>
    <cellStyle name="超链接" xfId="2194" builtinId="8" hidden="1"/>
    <cellStyle name="超链接" xfId="2196" builtinId="8" hidden="1"/>
    <cellStyle name="超链接" xfId="2198" builtinId="8" hidden="1"/>
    <cellStyle name="超链接" xfId="2200" builtinId="8" hidden="1"/>
    <cellStyle name="超链接" xfId="2202" builtinId="8" hidden="1"/>
    <cellStyle name="超链接" xfId="2204" builtinId="8" hidden="1"/>
    <cellStyle name="超链接" xfId="2206" builtinId="8" hidden="1"/>
    <cellStyle name="超链接" xfId="2208" builtinId="8" hidden="1"/>
    <cellStyle name="超链接" xfId="2210" builtinId="8" hidden="1"/>
    <cellStyle name="超链接" xfId="2212" builtinId="8" hidden="1"/>
    <cellStyle name="超链接" xfId="2214" builtinId="8" hidden="1"/>
    <cellStyle name="超链接" xfId="2216" builtinId="8" hidden="1"/>
    <cellStyle name="超链接" xfId="2218" builtinId="8" hidden="1"/>
    <cellStyle name="超链接" xfId="2220" builtinId="8" hidden="1"/>
    <cellStyle name="超链接" xfId="2222" builtinId="8" hidden="1"/>
    <cellStyle name="超链接" xfId="2224" builtinId="8" hidden="1"/>
    <cellStyle name="超链接" xfId="2226" builtinId="8" hidden="1"/>
    <cellStyle name="超链接" xfId="2228" builtinId="8" hidden="1"/>
    <cellStyle name="超链接" xfId="2230" builtinId="8" hidden="1"/>
    <cellStyle name="超链接" xfId="2232" builtinId="8" hidden="1"/>
    <cellStyle name="超链接" xfId="2234" builtinId="8" hidden="1"/>
    <cellStyle name="超链接" xfId="2236" builtinId="8" hidden="1"/>
    <cellStyle name="超链接" xfId="2238" builtinId="8" hidden="1"/>
    <cellStyle name="超链接" xfId="2240" builtinId="8" hidden="1"/>
    <cellStyle name="超链接" xfId="2242" builtinId="8" hidden="1"/>
    <cellStyle name="超链接" xfId="2244" builtinId="8" hidden="1"/>
    <cellStyle name="超链接" xfId="2246" builtinId="8" hidden="1"/>
    <cellStyle name="超链接" xfId="2248" builtinId="8" hidden="1"/>
    <cellStyle name="超链接" xfId="2250" builtinId="8" hidden="1"/>
    <cellStyle name="超链接" xfId="2252" builtinId="8" hidden="1"/>
    <cellStyle name="超链接" xfId="2254" builtinId="8" hidden="1"/>
    <cellStyle name="超链接" xfId="2256" builtinId="8" hidden="1"/>
    <cellStyle name="超链接" xfId="2258" builtinId="8" hidden="1"/>
    <cellStyle name="超链接" xfId="2260" builtinId="8" hidden="1"/>
    <cellStyle name="超链接" xfId="2262" builtinId="8" hidden="1"/>
    <cellStyle name="超链接" xfId="2264" builtinId="8" hidden="1"/>
    <cellStyle name="超链接" xfId="2266" builtinId="8" hidden="1"/>
    <cellStyle name="超链接" xfId="2268" builtinId="8" hidden="1"/>
    <cellStyle name="超链接" xfId="2270" builtinId="8" hidden="1"/>
    <cellStyle name="超链接" xfId="2272" builtinId="8" hidden="1"/>
    <cellStyle name="超链接" xfId="2274" builtinId="8" hidden="1"/>
    <cellStyle name="超链接" xfId="2276" builtinId="8" hidden="1"/>
    <cellStyle name="超链接" xfId="2278" builtinId="8" hidden="1"/>
    <cellStyle name="超链接" xfId="2280" builtinId="8" hidden="1"/>
    <cellStyle name="超链接" xfId="2282" builtinId="8" hidden="1"/>
    <cellStyle name="超链接" xfId="2284" builtinId="8" hidden="1"/>
    <cellStyle name="超链接" xfId="2286" builtinId="8" hidden="1"/>
    <cellStyle name="超链接" xfId="2288" builtinId="8" hidden="1"/>
    <cellStyle name="超链接" xfId="2290" builtinId="8" hidden="1"/>
    <cellStyle name="超链接" xfId="2292" builtinId="8" hidden="1"/>
    <cellStyle name="超链接" xfId="2294" builtinId="8" hidden="1"/>
    <cellStyle name="超链接" xfId="2296" builtinId="8" hidden="1"/>
    <cellStyle name="超链接" xfId="2298" builtinId="8" hidden="1"/>
    <cellStyle name="超链接" xfId="2300" builtinId="8" hidden="1"/>
    <cellStyle name="超链接" xfId="2302" builtinId="8" hidden="1"/>
    <cellStyle name="超链接" xfId="2304" builtinId="8" hidden="1"/>
    <cellStyle name="超链接" xfId="2306" builtinId="8" hidden="1"/>
    <cellStyle name="超链接" xfId="2308" builtinId="8" hidden="1"/>
    <cellStyle name="超链接" xfId="2310" builtinId="8" hidden="1"/>
    <cellStyle name="超链接" xfId="2312" builtinId="8" hidden="1"/>
    <cellStyle name="超链接" xfId="2314" builtinId="8" hidden="1"/>
    <cellStyle name="超链接" xfId="2316" builtinId="8" hidden="1"/>
    <cellStyle name="超链接" xfId="2318" builtinId="8" hidden="1"/>
    <cellStyle name="超链接" xfId="2320" builtinId="8" hidden="1"/>
    <cellStyle name="超链接" xfId="2322" builtinId="8" hidden="1"/>
    <cellStyle name="超链接" xfId="2324" builtinId="8" hidden="1"/>
    <cellStyle name="超链接" xfId="2326" builtinId="8" hidden="1"/>
    <cellStyle name="超链接" xfId="2328" builtinId="8" hidden="1"/>
    <cellStyle name="超链接" xfId="2330" builtinId="8" hidden="1"/>
    <cellStyle name="超链接" xfId="2332" builtinId="8" hidden="1"/>
    <cellStyle name="超链接" xfId="2334" builtinId="8" hidden="1"/>
    <cellStyle name="超链接" xfId="2336" builtinId="8" hidden="1"/>
    <cellStyle name="超链接" xfId="2338" builtinId="8" hidden="1"/>
    <cellStyle name="超链接" xfId="2340" builtinId="8" hidden="1"/>
    <cellStyle name="超链接" xfId="2342" builtinId="8" hidden="1"/>
    <cellStyle name="超链接" xfId="2344" builtinId="8" hidden="1"/>
    <cellStyle name="超链接" xfId="2346" builtinId="8" hidden="1"/>
    <cellStyle name="超链接" xfId="2348" builtinId="8" hidden="1"/>
    <cellStyle name="超链接" xfId="2350" builtinId="8" hidden="1"/>
    <cellStyle name="超链接" xfId="2352" builtinId="8" hidden="1"/>
    <cellStyle name="超链接" xfId="2354" builtinId="8" hidden="1"/>
    <cellStyle name="超链接" xfId="2356" builtinId="8" hidden="1"/>
    <cellStyle name="超链接" xfId="2358" builtinId="8" hidden="1"/>
    <cellStyle name="超链接" xfId="2360" builtinId="8" hidden="1"/>
    <cellStyle name="超链接" xfId="2362" builtinId="8" hidden="1"/>
    <cellStyle name="超链接" xfId="2364" builtinId="8" hidden="1"/>
    <cellStyle name="超链接" xfId="2366" builtinId="8" hidden="1"/>
    <cellStyle name="超链接" xfId="2368" builtinId="8" hidden="1"/>
    <cellStyle name="超链接" xfId="2370" builtinId="8" hidden="1"/>
    <cellStyle name="超链接" xfId="2372" builtinId="8" hidden="1"/>
    <cellStyle name="超链接" xfId="2374" builtinId="8" hidden="1"/>
    <cellStyle name="超链接" xfId="2376" builtinId="8" hidden="1"/>
    <cellStyle name="超链接" xfId="2378" builtinId="8" hidden="1"/>
    <cellStyle name="超链接" xfId="2380" builtinId="8" hidden="1"/>
    <cellStyle name="超链接" xfId="2382" builtinId="8" hidden="1"/>
    <cellStyle name="超链接" xfId="2384" builtinId="8" hidden="1"/>
    <cellStyle name="超链接" xfId="2386" builtinId="8" hidden="1"/>
    <cellStyle name="超链接" xfId="2388" builtinId="8" hidden="1"/>
    <cellStyle name="超链接" xfId="2390" builtinId="8" hidden="1"/>
    <cellStyle name="超链接" xfId="2392" builtinId="8" hidden="1"/>
    <cellStyle name="超链接" xfId="2394" builtinId="8" hidden="1"/>
    <cellStyle name="超链接" xfId="2396" builtinId="8" hidden="1"/>
    <cellStyle name="超链接" xfId="2398" builtinId="8" hidden="1"/>
    <cellStyle name="超链接" xfId="2400" builtinId="8" hidden="1"/>
    <cellStyle name="超链接" xfId="2402" builtinId="8" hidden="1"/>
    <cellStyle name="超链接" xfId="2404" builtinId="8" hidden="1"/>
    <cellStyle name="超链接" xfId="2406" builtinId="8" hidden="1"/>
    <cellStyle name="超链接" xfId="2408" builtinId="8" hidden="1"/>
    <cellStyle name="超链接" xfId="2410" builtinId="8" hidden="1"/>
    <cellStyle name="超链接" xfId="2412" builtinId="8" hidden="1"/>
    <cellStyle name="超链接" xfId="2414" builtinId="8" hidden="1"/>
    <cellStyle name="超链接" xfId="2416" builtinId="8" hidden="1"/>
    <cellStyle name="超链接" xfId="2418" builtinId="8" hidden="1"/>
    <cellStyle name="超链接" xfId="2420" builtinId="8" hidden="1"/>
    <cellStyle name="超链接" xfId="2422" builtinId="8" hidden="1"/>
    <cellStyle name="超链接" xfId="2424" builtinId="8" hidden="1"/>
    <cellStyle name="超链接" xfId="2426" builtinId="8" hidden="1"/>
    <cellStyle name="超链接" xfId="2428" builtinId="8" hidden="1"/>
    <cellStyle name="超链接" xfId="2430" builtinId="8" hidden="1"/>
    <cellStyle name="超链接" xfId="2432" builtinId="8" hidden="1"/>
    <cellStyle name="超链接" xfId="2434" builtinId="8" hidden="1"/>
    <cellStyle name="超链接" xfId="2436" builtinId="8" hidden="1"/>
    <cellStyle name="超链接" xfId="2438" builtinId="8" hidden="1"/>
    <cellStyle name="超链接" xfId="2440" builtinId="8" hidden="1"/>
    <cellStyle name="超链接" xfId="2442" builtinId="8" hidden="1"/>
    <cellStyle name="超链接" xfId="2444" builtinId="8" hidden="1"/>
    <cellStyle name="超链接" xfId="2446" builtinId="8" hidden="1"/>
    <cellStyle name="超链接" xfId="2448" builtinId="8" hidden="1"/>
    <cellStyle name="超链接" xfId="2450" builtinId="8" hidden="1"/>
    <cellStyle name="超链接" xfId="2452" builtinId="8" hidden="1"/>
    <cellStyle name="超链接" xfId="2454" builtinId="8" hidden="1"/>
    <cellStyle name="超链接" xfId="2456" builtinId="8" hidden="1"/>
    <cellStyle name="超链接" xfId="2458" builtinId="8" hidden="1"/>
    <cellStyle name="超链接" xfId="2460" builtinId="8" hidden="1"/>
    <cellStyle name="超链接" xfId="2462" builtinId="8" hidden="1"/>
    <cellStyle name="超链接" xfId="2464" builtinId="8" hidden="1"/>
    <cellStyle name="超链接" xfId="2466" builtinId="8" hidden="1"/>
    <cellStyle name="超链接" xfId="2468" builtinId="8" hidden="1"/>
    <cellStyle name="超链接" xfId="2470" builtinId="8" hidden="1"/>
    <cellStyle name="超链接" xfId="2472" builtinId="8" hidden="1"/>
    <cellStyle name="超链接" xfId="2474" builtinId="8" hidden="1"/>
    <cellStyle name="超链接" xfId="2476" builtinId="8" hidden="1"/>
    <cellStyle name="超链接" xfId="2478" builtinId="8" hidden="1"/>
    <cellStyle name="超链接" xfId="2480" builtinId="8" hidden="1"/>
    <cellStyle name="超链接" xfId="2482" builtinId="8" hidden="1"/>
    <cellStyle name="超链接" xfId="2484" builtinId="8" hidden="1"/>
    <cellStyle name="超链接" xfId="2486" builtinId="8" hidden="1"/>
    <cellStyle name="超链接" xfId="2488" builtinId="8" hidden="1"/>
    <cellStyle name="超链接" xfId="2490" builtinId="8" hidden="1"/>
    <cellStyle name="超链接" xfId="2492" builtinId="8" hidden="1"/>
    <cellStyle name="超链接" xfId="2494" builtinId="8" hidden="1"/>
    <cellStyle name="超链接" xfId="2496" builtinId="8" hidden="1"/>
    <cellStyle name="超链接" xfId="2498" builtinId="8" hidden="1"/>
    <cellStyle name="超链接" xfId="2500" builtinId="8" hidden="1"/>
    <cellStyle name="超链接" xfId="2502" builtinId="8" hidden="1"/>
    <cellStyle name="超链接" xfId="2504" builtinId="8" hidden="1"/>
    <cellStyle name="已访问的超链接" xfId="4" builtinId="9" hidden="1"/>
    <cellStyle name="已访问的超链接" xfId="6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  <cellStyle name="已访问的超链接" xfId="501" builtinId="9" hidden="1"/>
    <cellStyle name="已访问的超链接" xfId="503" builtinId="9" hidden="1"/>
    <cellStyle name="已访问的超链接" xfId="505" builtinId="9" hidden="1"/>
    <cellStyle name="已访问的超链接" xfId="507" builtinId="9" hidden="1"/>
    <cellStyle name="已访问的超链接" xfId="509" builtinId="9" hidden="1"/>
    <cellStyle name="已访问的超链接" xfId="511" builtinId="9" hidden="1"/>
    <cellStyle name="已访问的超链接" xfId="513" builtinId="9" hidden="1"/>
    <cellStyle name="已访问的超链接" xfId="515" builtinId="9" hidden="1"/>
    <cellStyle name="已访问的超链接" xfId="517" builtinId="9" hidden="1"/>
    <cellStyle name="已访问的超链接" xfId="519" builtinId="9" hidden="1"/>
    <cellStyle name="已访问的超链接" xfId="521" builtinId="9" hidden="1"/>
    <cellStyle name="已访问的超链接" xfId="523" builtinId="9" hidden="1"/>
    <cellStyle name="已访问的超链接" xfId="525" builtinId="9" hidden="1"/>
    <cellStyle name="已访问的超链接" xfId="527" builtinId="9" hidden="1"/>
    <cellStyle name="已访问的超链接" xfId="529" builtinId="9" hidden="1"/>
    <cellStyle name="已访问的超链接" xfId="531" builtinId="9" hidden="1"/>
    <cellStyle name="已访问的超链接" xfId="533" builtinId="9" hidden="1"/>
    <cellStyle name="已访问的超链接" xfId="535" builtinId="9" hidden="1"/>
    <cellStyle name="已访问的超链接" xfId="537" builtinId="9" hidden="1"/>
    <cellStyle name="已访问的超链接" xfId="539" builtinId="9" hidden="1"/>
    <cellStyle name="已访问的超链接" xfId="541" builtinId="9" hidden="1"/>
    <cellStyle name="已访问的超链接" xfId="543" builtinId="9" hidden="1"/>
    <cellStyle name="已访问的超链接" xfId="545" builtinId="9" hidden="1"/>
    <cellStyle name="已访问的超链接" xfId="547" builtinId="9" hidden="1"/>
    <cellStyle name="已访问的超链接" xfId="549" builtinId="9" hidden="1"/>
    <cellStyle name="已访问的超链接" xfId="551" builtinId="9" hidden="1"/>
    <cellStyle name="已访问的超链接" xfId="553" builtinId="9" hidden="1"/>
    <cellStyle name="已访问的超链接" xfId="555" builtinId="9" hidden="1"/>
    <cellStyle name="已访问的超链接" xfId="557" builtinId="9" hidden="1"/>
    <cellStyle name="已访问的超链接" xfId="559" builtinId="9" hidden="1"/>
    <cellStyle name="已访问的超链接" xfId="561" builtinId="9" hidden="1"/>
    <cellStyle name="已访问的超链接" xfId="563" builtinId="9" hidden="1"/>
    <cellStyle name="已访问的超链接" xfId="565" builtinId="9" hidden="1"/>
    <cellStyle name="已访问的超链接" xfId="567" builtinId="9" hidden="1"/>
    <cellStyle name="已访问的超链接" xfId="569" builtinId="9" hidden="1"/>
    <cellStyle name="已访问的超链接" xfId="571" builtinId="9" hidden="1"/>
    <cellStyle name="已访问的超链接" xfId="573" builtinId="9" hidden="1"/>
    <cellStyle name="已访问的超链接" xfId="575" builtinId="9" hidden="1"/>
    <cellStyle name="已访问的超链接" xfId="577" builtinId="9" hidden="1"/>
    <cellStyle name="已访问的超链接" xfId="579" builtinId="9" hidden="1"/>
    <cellStyle name="已访问的超链接" xfId="581" builtinId="9" hidden="1"/>
    <cellStyle name="已访问的超链接" xfId="583" builtinId="9" hidden="1"/>
    <cellStyle name="已访问的超链接" xfId="585" builtinId="9" hidden="1"/>
    <cellStyle name="已访问的超链接" xfId="587" builtinId="9" hidden="1"/>
    <cellStyle name="已访问的超链接" xfId="589" builtinId="9" hidden="1"/>
    <cellStyle name="已访问的超链接" xfId="591" builtinId="9" hidden="1"/>
    <cellStyle name="已访问的超链接" xfId="593" builtinId="9" hidden="1"/>
    <cellStyle name="已访问的超链接" xfId="595" builtinId="9" hidden="1"/>
    <cellStyle name="已访问的超链接" xfId="597" builtinId="9" hidden="1"/>
    <cellStyle name="已访问的超链接" xfId="599" builtinId="9" hidden="1"/>
    <cellStyle name="已访问的超链接" xfId="601" builtinId="9" hidden="1"/>
    <cellStyle name="已访问的超链接" xfId="603" builtinId="9" hidden="1"/>
    <cellStyle name="已访问的超链接" xfId="605" builtinId="9" hidden="1"/>
    <cellStyle name="已访问的超链接" xfId="607" builtinId="9" hidden="1"/>
    <cellStyle name="已访问的超链接" xfId="609" builtinId="9" hidden="1"/>
    <cellStyle name="已访问的超链接" xfId="611" builtinId="9" hidden="1"/>
    <cellStyle name="已访问的超链接" xfId="613" builtinId="9" hidden="1"/>
    <cellStyle name="已访问的超链接" xfId="615" builtinId="9" hidden="1"/>
    <cellStyle name="已访问的超链接" xfId="617" builtinId="9" hidden="1"/>
    <cellStyle name="已访问的超链接" xfId="619" builtinId="9" hidden="1"/>
    <cellStyle name="已访问的超链接" xfId="621" builtinId="9" hidden="1"/>
    <cellStyle name="已访问的超链接" xfId="623" builtinId="9" hidden="1"/>
    <cellStyle name="已访问的超链接" xfId="625" builtinId="9" hidden="1"/>
    <cellStyle name="已访问的超链接" xfId="627" builtinId="9" hidden="1"/>
    <cellStyle name="已访问的超链接" xfId="629" builtinId="9" hidden="1"/>
    <cellStyle name="已访问的超链接" xfId="631" builtinId="9" hidden="1"/>
    <cellStyle name="已访问的超链接" xfId="633" builtinId="9" hidden="1"/>
    <cellStyle name="已访问的超链接" xfId="635" builtinId="9" hidden="1"/>
    <cellStyle name="已访问的超链接" xfId="637" builtinId="9" hidden="1"/>
    <cellStyle name="已访问的超链接" xfId="639" builtinId="9" hidden="1"/>
    <cellStyle name="已访问的超链接" xfId="641" builtinId="9" hidden="1"/>
    <cellStyle name="已访问的超链接" xfId="643" builtinId="9" hidden="1"/>
    <cellStyle name="已访问的超链接" xfId="645" builtinId="9" hidden="1"/>
    <cellStyle name="已访问的超链接" xfId="647" builtinId="9" hidden="1"/>
    <cellStyle name="已访问的超链接" xfId="649" builtinId="9" hidden="1"/>
    <cellStyle name="已访问的超链接" xfId="651" builtinId="9" hidden="1"/>
    <cellStyle name="已访问的超链接" xfId="653" builtinId="9" hidden="1"/>
    <cellStyle name="已访问的超链接" xfId="655" builtinId="9" hidden="1"/>
    <cellStyle name="已访问的超链接" xfId="657" builtinId="9" hidden="1"/>
    <cellStyle name="已访问的超链接" xfId="659" builtinId="9" hidden="1"/>
    <cellStyle name="已访问的超链接" xfId="661" builtinId="9" hidden="1"/>
    <cellStyle name="已访问的超链接" xfId="663" builtinId="9" hidden="1"/>
    <cellStyle name="已访问的超链接" xfId="665" builtinId="9" hidden="1"/>
    <cellStyle name="已访问的超链接" xfId="667" builtinId="9" hidden="1"/>
    <cellStyle name="已访问的超链接" xfId="669" builtinId="9" hidden="1"/>
    <cellStyle name="已访问的超链接" xfId="671" builtinId="9" hidden="1"/>
    <cellStyle name="已访问的超链接" xfId="673" builtinId="9" hidden="1"/>
    <cellStyle name="已访问的超链接" xfId="675" builtinId="9" hidden="1"/>
    <cellStyle name="已访问的超链接" xfId="677" builtinId="9" hidden="1"/>
    <cellStyle name="已访问的超链接" xfId="679" builtinId="9" hidden="1"/>
    <cellStyle name="已访问的超链接" xfId="681" builtinId="9" hidden="1"/>
    <cellStyle name="已访问的超链接" xfId="683" builtinId="9" hidden="1"/>
    <cellStyle name="已访问的超链接" xfId="685" builtinId="9" hidden="1"/>
    <cellStyle name="已访问的超链接" xfId="687" builtinId="9" hidden="1"/>
    <cellStyle name="已访问的超链接" xfId="689" builtinId="9" hidden="1"/>
    <cellStyle name="已访问的超链接" xfId="691" builtinId="9" hidden="1"/>
    <cellStyle name="已访问的超链接" xfId="693" builtinId="9" hidden="1"/>
    <cellStyle name="已访问的超链接" xfId="695" builtinId="9" hidden="1"/>
    <cellStyle name="已访问的超链接" xfId="697" builtinId="9" hidden="1"/>
    <cellStyle name="已访问的超链接" xfId="699" builtinId="9" hidden="1"/>
    <cellStyle name="已访问的超链接" xfId="701" builtinId="9" hidden="1"/>
    <cellStyle name="已访问的超链接" xfId="703" builtinId="9" hidden="1"/>
    <cellStyle name="已访问的超链接" xfId="705" builtinId="9" hidden="1"/>
    <cellStyle name="已访问的超链接" xfId="707" builtinId="9" hidden="1"/>
    <cellStyle name="已访问的超链接" xfId="709" builtinId="9" hidden="1"/>
    <cellStyle name="已访问的超链接" xfId="711" builtinId="9" hidden="1"/>
    <cellStyle name="已访问的超链接" xfId="713" builtinId="9" hidden="1"/>
    <cellStyle name="已访问的超链接" xfId="715" builtinId="9" hidden="1"/>
    <cellStyle name="已访问的超链接" xfId="717" builtinId="9" hidden="1"/>
    <cellStyle name="已访问的超链接" xfId="719" builtinId="9" hidden="1"/>
    <cellStyle name="已访问的超链接" xfId="721" builtinId="9" hidden="1"/>
    <cellStyle name="已访问的超链接" xfId="723" builtinId="9" hidden="1"/>
    <cellStyle name="已访问的超链接" xfId="725" builtinId="9" hidden="1"/>
    <cellStyle name="已访问的超链接" xfId="727" builtinId="9" hidden="1"/>
    <cellStyle name="已访问的超链接" xfId="729" builtinId="9" hidden="1"/>
    <cellStyle name="已访问的超链接" xfId="731" builtinId="9" hidden="1"/>
    <cellStyle name="已访问的超链接" xfId="733" builtinId="9" hidden="1"/>
    <cellStyle name="已访问的超链接" xfId="735" builtinId="9" hidden="1"/>
    <cellStyle name="已访问的超链接" xfId="737" builtinId="9" hidden="1"/>
    <cellStyle name="已访问的超链接" xfId="739" builtinId="9" hidden="1"/>
    <cellStyle name="已访问的超链接" xfId="741" builtinId="9" hidden="1"/>
    <cellStyle name="已访问的超链接" xfId="743" builtinId="9" hidden="1"/>
    <cellStyle name="已访问的超链接" xfId="745" builtinId="9" hidden="1"/>
    <cellStyle name="已访问的超链接" xfId="747" builtinId="9" hidden="1"/>
    <cellStyle name="已访问的超链接" xfId="749" builtinId="9" hidden="1"/>
    <cellStyle name="已访问的超链接" xfId="751" builtinId="9" hidden="1"/>
    <cellStyle name="已访问的超链接" xfId="753" builtinId="9" hidden="1"/>
    <cellStyle name="已访问的超链接" xfId="755" builtinId="9" hidden="1"/>
    <cellStyle name="已访问的超链接" xfId="757" builtinId="9" hidden="1"/>
    <cellStyle name="已访问的超链接" xfId="759" builtinId="9" hidden="1"/>
    <cellStyle name="已访问的超链接" xfId="761" builtinId="9" hidden="1"/>
    <cellStyle name="已访问的超链接" xfId="763" builtinId="9" hidden="1"/>
    <cellStyle name="已访问的超链接" xfId="765" builtinId="9" hidden="1"/>
    <cellStyle name="已访问的超链接" xfId="767" builtinId="9" hidden="1"/>
    <cellStyle name="已访问的超链接" xfId="769" builtinId="9" hidden="1"/>
    <cellStyle name="已访问的超链接" xfId="771" builtinId="9" hidden="1"/>
    <cellStyle name="已访问的超链接" xfId="773" builtinId="9" hidden="1"/>
    <cellStyle name="已访问的超链接" xfId="775" builtinId="9" hidden="1"/>
    <cellStyle name="已访问的超链接" xfId="777" builtinId="9" hidden="1"/>
    <cellStyle name="已访问的超链接" xfId="779" builtinId="9" hidden="1"/>
    <cellStyle name="已访问的超链接" xfId="781" builtinId="9" hidden="1"/>
    <cellStyle name="已访问的超链接" xfId="783" builtinId="9" hidden="1"/>
    <cellStyle name="已访问的超链接" xfId="785" builtinId="9" hidden="1"/>
    <cellStyle name="已访问的超链接" xfId="787" builtinId="9" hidden="1"/>
    <cellStyle name="已访问的超链接" xfId="789" builtinId="9" hidden="1"/>
    <cellStyle name="已访问的超链接" xfId="791" builtinId="9" hidden="1"/>
    <cellStyle name="已访问的超链接" xfId="793" builtinId="9" hidden="1"/>
    <cellStyle name="已访问的超链接" xfId="795" builtinId="9" hidden="1"/>
    <cellStyle name="已访问的超链接" xfId="797" builtinId="9" hidden="1"/>
    <cellStyle name="已访问的超链接" xfId="799" builtinId="9" hidden="1"/>
    <cellStyle name="已访问的超链接" xfId="801" builtinId="9" hidden="1"/>
    <cellStyle name="已访问的超链接" xfId="803" builtinId="9" hidden="1"/>
    <cellStyle name="已访问的超链接" xfId="805" builtinId="9" hidden="1"/>
    <cellStyle name="已访问的超链接" xfId="807" builtinId="9" hidden="1"/>
    <cellStyle name="已访问的超链接" xfId="809" builtinId="9" hidden="1"/>
    <cellStyle name="已访问的超链接" xfId="811" builtinId="9" hidden="1"/>
    <cellStyle name="已访问的超链接" xfId="813" builtinId="9" hidden="1"/>
    <cellStyle name="已访问的超链接" xfId="815" builtinId="9" hidden="1"/>
    <cellStyle name="已访问的超链接" xfId="817" builtinId="9" hidden="1"/>
    <cellStyle name="已访问的超链接" xfId="819" builtinId="9" hidden="1"/>
    <cellStyle name="已访问的超链接" xfId="821" builtinId="9" hidden="1"/>
    <cellStyle name="已访问的超链接" xfId="823" builtinId="9" hidden="1"/>
    <cellStyle name="已访问的超链接" xfId="825" builtinId="9" hidden="1"/>
    <cellStyle name="已访问的超链接" xfId="827" builtinId="9" hidden="1"/>
    <cellStyle name="已访问的超链接" xfId="829" builtinId="9" hidden="1"/>
    <cellStyle name="已访问的超链接" xfId="831" builtinId="9" hidden="1"/>
    <cellStyle name="已访问的超链接" xfId="833" builtinId="9" hidden="1"/>
    <cellStyle name="已访问的超链接" xfId="835" builtinId="9" hidden="1"/>
    <cellStyle name="已访问的超链接" xfId="837" builtinId="9" hidden="1"/>
    <cellStyle name="已访问的超链接" xfId="839" builtinId="9" hidden="1"/>
    <cellStyle name="已访问的超链接" xfId="841" builtinId="9" hidden="1"/>
    <cellStyle name="已访问的超链接" xfId="843" builtinId="9" hidden="1"/>
    <cellStyle name="已访问的超链接" xfId="845" builtinId="9" hidden="1"/>
    <cellStyle name="已访问的超链接" xfId="847" builtinId="9" hidden="1"/>
    <cellStyle name="已访问的超链接" xfId="849" builtinId="9" hidden="1"/>
    <cellStyle name="已访问的超链接" xfId="851" builtinId="9" hidden="1"/>
    <cellStyle name="已访问的超链接" xfId="853" builtinId="9" hidden="1"/>
    <cellStyle name="已访问的超链接" xfId="855" builtinId="9" hidden="1"/>
    <cellStyle name="已访问的超链接" xfId="857" builtinId="9" hidden="1"/>
    <cellStyle name="已访问的超链接" xfId="859" builtinId="9" hidden="1"/>
    <cellStyle name="已访问的超链接" xfId="861" builtinId="9" hidden="1"/>
    <cellStyle name="已访问的超链接" xfId="863" builtinId="9" hidden="1"/>
    <cellStyle name="已访问的超链接" xfId="865" builtinId="9" hidden="1"/>
    <cellStyle name="已访问的超链接" xfId="867" builtinId="9" hidden="1"/>
    <cellStyle name="已访问的超链接" xfId="869" builtinId="9" hidden="1"/>
    <cellStyle name="已访问的超链接" xfId="871" builtinId="9" hidden="1"/>
    <cellStyle name="已访问的超链接" xfId="873" builtinId="9" hidden="1"/>
    <cellStyle name="已访问的超链接" xfId="875" builtinId="9" hidden="1"/>
    <cellStyle name="已访问的超链接" xfId="877" builtinId="9" hidden="1"/>
    <cellStyle name="已访问的超链接" xfId="879" builtinId="9" hidden="1"/>
    <cellStyle name="已访问的超链接" xfId="881" builtinId="9" hidden="1"/>
    <cellStyle name="已访问的超链接" xfId="883" builtinId="9" hidden="1"/>
    <cellStyle name="已访问的超链接" xfId="885" builtinId="9" hidden="1"/>
    <cellStyle name="已访问的超链接" xfId="887" builtinId="9" hidden="1"/>
    <cellStyle name="已访问的超链接" xfId="889" builtinId="9" hidden="1"/>
    <cellStyle name="已访问的超链接" xfId="891" builtinId="9" hidden="1"/>
    <cellStyle name="已访问的超链接" xfId="893" builtinId="9" hidden="1"/>
    <cellStyle name="已访问的超链接" xfId="895" builtinId="9" hidden="1"/>
    <cellStyle name="已访问的超链接" xfId="897" builtinId="9" hidden="1"/>
    <cellStyle name="已访问的超链接" xfId="899" builtinId="9" hidden="1"/>
    <cellStyle name="已访问的超链接" xfId="901" builtinId="9" hidden="1"/>
    <cellStyle name="已访问的超链接" xfId="903" builtinId="9" hidden="1"/>
    <cellStyle name="已访问的超链接" xfId="905" builtinId="9" hidden="1"/>
    <cellStyle name="已访问的超链接" xfId="907" builtinId="9" hidden="1"/>
    <cellStyle name="已访问的超链接" xfId="909" builtinId="9" hidden="1"/>
    <cellStyle name="已访问的超链接" xfId="911" builtinId="9" hidden="1"/>
    <cellStyle name="已访问的超链接" xfId="913" builtinId="9" hidden="1"/>
    <cellStyle name="已访问的超链接" xfId="915" builtinId="9" hidden="1"/>
    <cellStyle name="已访问的超链接" xfId="917" builtinId="9" hidden="1"/>
    <cellStyle name="已访问的超链接" xfId="919" builtinId="9" hidden="1"/>
    <cellStyle name="已访问的超链接" xfId="921" builtinId="9" hidden="1"/>
    <cellStyle name="已访问的超链接" xfId="923" builtinId="9" hidden="1"/>
    <cellStyle name="已访问的超链接" xfId="925" builtinId="9" hidden="1"/>
    <cellStyle name="已访问的超链接" xfId="927" builtinId="9" hidden="1"/>
    <cellStyle name="已访问的超链接" xfId="929" builtinId="9" hidden="1"/>
    <cellStyle name="已访问的超链接" xfId="931" builtinId="9" hidden="1"/>
    <cellStyle name="已访问的超链接" xfId="933" builtinId="9" hidden="1"/>
    <cellStyle name="已访问的超链接" xfId="935" builtinId="9" hidden="1"/>
    <cellStyle name="已访问的超链接" xfId="937" builtinId="9" hidden="1"/>
    <cellStyle name="已访问的超链接" xfId="939" builtinId="9" hidden="1"/>
    <cellStyle name="已访问的超链接" xfId="941" builtinId="9" hidden="1"/>
    <cellStyle name="已访问的超链接" xfId="943" builtinId="9" hidden="1"/>
    <cellStyle name="已访问的超链接" xfId="945" builtinId="9" hidden="1"/>
    <cellStyle name="已访问的超链接" xfId="947" builtinId="9" hidden="1"/>
    <cellStyle name="已访问的超链接" xfId="949" builtinId="9" hidden="1"/>
    <cellStyle name="已访问的超链接" xfId="951" builtinId="9" hidden="1"/>
    <cellStyle name="已访问的超链接" xfId="953" builtinId="9" hidden="1"/>
    <cellStyle name="已访问的超链接" xfId="955" builtinId="9" hidden="1"/>
    <cellStyle name="已访问的超链接" xfId="957" builtinId="9" hidden="1"/>
    <cellStyle name="已访问的超链接" xfId="959" builtinId="9" hidden="1"/>
    <cellStyle name="已访问的超链接" xfId="961" builtinId="9" hidden="1"/>
    <cellStyle name="已访问的超链接" xfId="963" builtinId="9" hidden="1"/>
    <cellStyle name="已访问的超链接" xfId="965" builtinId="9" hidden="1"/>
    <cellStyle name="已访问的超链接" xfId="967" builtinId="9" hidden="1"/>
    <cellStyle name="已访问的超链接" xfId="969" builtinId="9" hidden="1"/>
    <cellStyle name="已访问的超链接" xfId="971" builtinId="9" hidden="1"/>
    <cellStyle name="已访问的超链接" xfId="973" builtinId="9" hidden="1"/>
    <cellStyle name="已访问的超链接" xfId="975" builtinId="9" hidden="1"/>
    <cellStyle name="已访问的超链接" xfId="977" builtinId="9" hidden="1"/>
    <cellStyle name="已访问的超链接" xfId="979" builtinId="9" hidden="1"/>
    <cellStyle name="已访问的超链接" xfId="981" builtinId="9" hidden="1"/>
    <cellStyle name="已访问的超链接" xfId="983" builtinId="9" hidden="1"/>
    <cellStyle name="已访问的超链接" xfId="985" builtinId="9" hidden="1"/>
    <cellStyle name="已访问的超链接" xfId="987" builtinId="9" hidden="1"/>
    <cellStyle name="已访问的超链接" xfId="989" builtinId="9" hidden="1"/>
    <cellStyle name="已访问的超链接" xfId="991" builtinId="9" hidden="1"/>
    <cellStyle name="已访问的超链接" xfId="993" builtinId="9" hidden="1"/>
    <cellStyle name="已访问的超链接" xfId="995" builtinId="9" hidden="1"/>
    <cellStyle name="已访问的超链接" xfId="997" builtinId="9" hidden="1"/>
    <cellStyle name="已访问的超链接" xfId="999" builtinId="9" hidden="1"/>
    <cellStyle name="已访问的超链接" xfId="1001" builtinId="9" hidden="1"/>
    <cellStyle name="已访问的超链接" xfId="1003" builtinId="9" hidden="1"/>
    <cellStyle name="已访问的超链接" xfId="1005" builtinId="9" hidden="1"/>
    <cellStyle name="已访问的超链接" xfId="1007" builtinId="9" hidden="1"/>
    <cellStyle name="已访问的超链接" xfId="1009" builtinId="9" hidden="1"/>
    <cellStyle name="已访问的超链接" xfId="1011" builtinId="9" hidden="1"/>
    <cellStyle name="已访问的超链接" xfId="1013" builtinId="9" hidden="1"/>
    <cellStyle name="已访问的超链接" xfId="1015" builtinId="9" hidden="1"/>
    <cellStyle name="已访问的超链接" xfId="1017" builtinId="9" hidden="1"/>
    <cellStyle name="已访问的超链接" xfId="1019" builtinId="9" hidden="1"/>
    <cellStyle name="已访问的超链接" xfId="1021" builtinId="9" hidden="1"/>
    <cellStyle name="已访问的超链接" xfId="1023" builtinId="9" hidden="1"/>
    <cellStyle name="已访问的超链接" xfId="1025" builtinId="9" hidden="1"/>
    <cellStyle name="已访问的超链接" xfId="1027" builtinId="9" hidden="1"/>
    <cellStyle name="已访问的超链接" xfId="1029" builtinId="9" hidden="1"/>
    <cellStyle name="已访问的超链接" xfId="1031" builtinId="9" hidden="1"/>
    <cellStyle name="已访问的超链接" xfId="1033" builtinId="9" hidden="1"/>
    <cellStyle name="已访问的超链接" xfId="1035" builtinId="9" hidden="1"/>
    <cellStyle name="已访问的超链接" xfId="1037" builtinId="9" hidden="1"/>
    <cellStyle name="已访问的超链接" xfId="1039" builtinId="9" hidden="1"/>
    <cellStyle name="已访问的超链接" xfId="1041" builtinId="9" hidden="1"/>
    <cellStyle name="已访问的超链接" xfId="1043" builtinId="9" hidden="1"/>
    <cellStyle name="已访问的超链接" xfId="1045" builtinId="9" hidden="1"/>
    <cellStyle name="已访问的超链接" xfId="1047" builtinId="9" hidden="1"/>
    <cellStyle name="已访问的超链接" xfId="1049" builtinId="9" hidden="1"/>
    <cellStyle name="已访问的超链接" xfId="1051" builtinId="9" hidden="1"/>
    <cellStyle name="已访问的超链接" xfId="1053" builtinId="9" hidden="1"/>
    <cellStyle name="已访问的超链接" xfId="1055" builtinId="9" hidden="1"/>
    <cellStyle name="已访问的超链接" xfId="1057" builtinId="9" hidden="1"/>
    <cellStyle name="已访问的超链接" xfId="1059" builtinId="9" hidden="1"/>
    <cellStyle name="已访问的超链接" xfId="1061" builtinId="9" hidden="1"/>
    <cellStyle name="已访问的超链接" xfId="1063" builtinId="9" hidden="1"/>
    <cellStyle name="已访问的超链接" xfId="1065" builtinId="9" hidden="1"/>
    <cellStyle name="已访问的超链接" xfId="1067" builtinId="9" hidden="1"/>
    <cellStyle name="已访问的超链接" xfId="1069" builtinId="9" hidden="1"/>
    <cellStyle name="已访问的超链接" xfId="1071" builtinId="9" hidden="1"/>
    <cellStyle name="已访问的超链接" xfId="1073" builtinId="9" hidden="1"/>
    <cellStyle name="已访问的超链接" xfId="1075" builtinId="9" hidden="1"/>
    <cellStyle name="已访问的超链接" xfId="1077" builtinId="9" hidden="1"/>
    <cellStyle name="已访问的超链接" xfId="1079" builtinId="9" hidden="1"/>
    <cellStyle name="已访问的超链接" xfId="1081" builtinId="9" hidden="1"/>
    <cellStyle name="已访问的超链接" xfId="1083" builtinId="9" hidden="1"/>
    <cellStyle name="已访问的超链接" xfId="1085" builtinId="9" hidden="1"/>
    <cellStyle name="已访问的超链接" xfId="1087" builtinId="9" hidden="1"/>
    <cellStyle name="已访问的超链接" xfId="1089" builtinId="9" hidden="1"/>
    <cellStyle name="已访问的超链接" xfId="1091" builtinId="9" hidden="1"/>
    <cellStyle name="已访问的超链接" xfId="1093" builtinId="9" hidden="1"/>
    <cellStyle name="已访问的超链接" xfId="1095" builtinId="9" hidden="1"/>
    <cellStyle name="已访问的超链接" xfId="1097" builtinId="9" hidden="1"/>
    <cellStyle name="已访问的超链接" xfId="1099" builtinId="9" hidden="1"/>
    <cellStyle name="已访问的超链接" xfId="1101" builtinId="9" hidden="1"/>
    <cellStyle name="已访问的超链接" xfId="1103" builtinId="9" hidden="1"/>
    <cellStyle name="已访问的超链接" xfId="1105" builtinId="9" hidden="1"/>
    <cellStyle name="已访问的超链接" xfId="1107" builtinId="9" hidden="1"/>
    <cellStyle name="已访问的超链接" xfId="1109" builtinId="9" hidden="1"/>
    <cellStyle name="已访问的超链接" xfId="1111" builtinId="9" hidden="1"/>
    <cellStyle name="已访问的超链接" xfId="1113" builtinId="9" hidden="1"/>
    <cellStyle name="已访问的超链接" xfId="1115" builtinId="9" hidden="1"/>
    <cellStyle name="已访问的超链接" xfId="1117" builtinId="9" hidden="1"/>
    <cellStyle name="已访问的超链接" xfId="1119" builtinId="9" hidden="1"/>
    <cellStyle name="已访问的超链接" xfId="1121" builtinId="9" hidden="1"/>
    <cellStyle name="已访问的超链接" xfId="1123" builtinId="9" hidden="1"/>
    <cellStyle name="已访问的超链接" xfId="1125" builtinId="9" hidden="1"/>
    <cellStyle name="已访问的超链接" xfId="1127" builtinId="9" hidden="1"/>
    <cellStyle name="已访问的超链接" xfId="1129" builtinId="9" hidden="1"/>
    <cellStyle name="已访问的超链接" xfId="1131" builtinId="9" hidden="1"/>
    <cellStyle name="已访问的超链接" xfId="1133" builtinId="9" hidden="1"/>
    <cellStyle name="已访问的超链接" xfId="1135" builtinId="9" hidden="1"/>
    <cellStyle name="已访问的超链接" xfId="1137" builtinId="9" hidden="1"/>
    <cellStyle name="已访问的超链接" xfId="1139" builtinId="9" hidden="1"/>
    <cellStyle name="已访问的超链接" xfId="1141" builtinId="9" hidden="1"/>
    <cellStyle name="已访问的超链接" xfId="1143" builtinId="9" hidden="1"/>
    <cellStyle name="已访问的超链接" xfId="1145" builtinId="9" hidden="1"/>
    <cellStyle name="已访问的超链接" xfId="1147" builtinId="9" hidden="1"/>
    <cellStyle name="已访问的超链接" xfId="1149" builtinId="9" hidden="1"/>
    <cellStyle name="已访问的超链接" xfId="1151" builtinId="9" hidden="1"/>
    <cellStyle name="已访问的超链接" xfId="1153" builtinId="9" hidden="1"/>
    <cellStyle name="已访问的超链接" xfId="1155" builtinId="9" hidden="1"/>
    <cellStyle name="已访问的超链接" xfId="1157" builtinId="9" hidden="1"/>
    <cellStyle name="已访问的超链接" xfId="1159" builtinId="9" hidden="1"/>
    <cellStyle name="已访问的超链接" xfId="1161" builtinId="9" hidden="1"/>
    <cellStyle name="已访问的超链接" xfId="1163" builtinId="9" hidden="1"/>
    <cellStyle name="已访问的超链接" xfId="1165" builtinId="9" hidden="1"/>
    <cellStyle name="已访问的超链接" xfId="1167" builtinId="9" hidden="1"/>
    <cellStyle name="已访问的超链接" xfId="1169" builtinId="9" hidden="1"/>
    <cellStyle name="已访问的超链接" xfId="1171" builtinId="9" hidden="1"/>
    <cellStyle name="已访问的超链接" xfId="1173" builtinId="9" hidden="1"/>
    <cellStyle name="已访问的超链接" xfId="1175" builtinId="9" hidden="1"/>
    <cellStyle name="已访问的超链接" xfId="1177" builtinId="9" hidden="1"/>
    <cellStyle name="已访问的超链接" xfId="1179" builtinId="9" hidden="1"/>
    <cellStyle name="已访问的超链接" xfId="1181" builtinId="9" hidden="1"/>
    <cellStyle name="已访问的超链接" xfId="1183" builtinId="9" hidden="1"/>
    <cellStyle name="已访问的超链接" xfId="1185" builtinId="9" hidden="1"/>
    <cellStyle name="已访问的超链接" xfId="1187" builtinId="9" hidden="1"/>
    <cellStyle name="已访问的超链接" xfId="1189" builtinId="9" hidden="1"/>
    <cellStyle name="已访问的超链接" xfId="1191" builtinId="9" hidden="1"/>
    <cellStyle name="已访问的超链接" xfId="1193" builtinId="9" hidden="1"/>
    <cellStyle name="已访问的超链接" xfId="1195" builtinId="9" hidden="1"/>
    <cellStyle name="已访问的超链接" xfId="1197" builtinId="9" hidden="1"/>
    <cellStyle name="已访问的超链接" xfId="1199" builtinId="9" hidden="1"/>
    <cellStyle name="已访问的超链接" xfId="1201" builtinId="9" hidden="1"/>
    <cellStyle name="已访问的超链接" xfId="1203" builtinId="9" hidden="1"/>
    <cellStyle name="已访问的超链接" xfId="1205" builtinId="9" hidden="1"/>
    <cellStyle name="已访问的超链接" xfId="1207" builtinId="9" hidden="1"/>
    <cellStyle name="已访问的超链接" xfId="1209" builtinId="9" hidden="1"/>
    <cellStyle name="已访问的超链接" xfId="1211" builtinId="9" hidden="1"/>
    <cellStyle name="已访问的超链接" xfId="1213" builtinId="9" hidden="1"/>
    <cellStyle name="已访问的超链接" xfId="1215" builtinId="9" hidden="1"/>
    <cellStyle name="已访问的超链接" xfId="1217" builtinId="9" hidden="1"/>
    <cellStyle name="已访问的超链接" xfId="1219" builtinId="9" hidden="1"/>
    <cellStyle name="已访问的超链接" xfId="1221" builtinId="9" hidden="1"/>
    <cellStyle name="已访问的超链接" xfId="1223" builtinId="9" hidden="1"/>
    <cellStyle name="已访问的超链接" xfId="1225" builtinId="9" hidden="1"/>
    <cellStyle name="已访问的超链接" xfId="1227" builtinId="9" hidden="1"/>
    <cellStyle name="已访问的超链接" xfId="1229" builtinId="9" hidden="1"/>
    <cellStyle name="已访问的超链接" xfId="1231" builtinId="9" hidden="1"/>
    <cellStyle name="已访问的超链接" xfId="1233" builtinId="9" hidden="1"/>
    <cellStyle name="已访问的超链接" xfId="1235" builtinId="9" hidden="1"/>
    <cellStyle name="已访问的超链接" xfId="1237" builtinId="9" hidden="1"/>
    <cellStyle name="已访问的超链接" xfId="1239" builtinId="9" hidden="1"/>
    <cellStyle name="已访问的超链接" xfId="1241" builtinId="9" hidden="1"/>
    <cellStyle name="已访问的超链接" xfId="1243" builtinId="9" hidden="1"/>
    <cellStyle name="已访问的超链接" xfId="1245" builtinId="9" hidden="1"/>
    <cellStyle name="已访问的超链接" xfId="1247" builtinId="9" hidden="1"/>
    <cellStyle name="已访问的超链接" xfId="1249" builtinId="9" hidden="1"/>
    <cellStyle name="已访问的超链接" xfId="1251" builtinId="9" hidden="1"/>
    <cellStyle name="已访问的超链接" xfId="1253" builtinId="9" hidden="1"/>
    <cellStyle name="已访问的超链接" xfId="1255" builtinId="9" hidden="1"/>
    <cellStyle name="已访问的超链接" xfId="1257" builtinId="9" hidden="1"/>
    <cellStyle name="已访问的超链接" xfId="1259" builtinId="9" hidden="1"/>
    <cellStyle name="已访问的超链接" xfId="1261" builtinId="9" hidden="1"/>
    <cellStyle name="已访问的超链接" xfId="1263" builtinId="9" hidden="1"/>
    <cellStyle name="已访问的超链接" xfId="1265" builtinId="9" hidden="1"/>
    <cellStyle name="已访问的超链接" xfId="1267" builtinId="9" hidden="1"/>
    <cellStyle name="已访问的超链接" xfId="1269" builtinId="9" hidden="1"/>
    <cellStyle name="已访问的超链接" xfId="1271" builtinId="9" hidden="1"/>
    <cellStyle name="已访问的超链接" xfId="1273" builtinId="9" hidden="1"/>
    <cellStyle name="已访问的超链接" xfId="1275" builtinId="9" hidden="1"/>
    <cellStyle name="已访问的超链接" xfId="1277" builtinId="9" hidden="1"/>
    <cellStyle name="已访问的超链接" xfId="1279" builtinId="9" hidden="1"/>
    <cellStyle name="已访问的超链接" xfId="1281" builtinId="9" hidden="1"/>
    <cellStyle name="已访问的超链接" xfId="1283" builtinId="9" hidden="1"/>
    <cellStyle name="已访问的超链接" xfId="1285" builtinId="9" hidden="1"/>
    <cellStyle name="已访问的超链接" xfId="1287" builtinId="9" hidden="1"/>
    <cellStyle name="已访问的超链接" xfId="1289" builtinId="9" hidden="1"/>
    <cellStyle name="已访问的超链接" xfId="1291" builtinId="9" hidden="1"/>
    <cellStyle name="已访问的超链接" xfId="1293" builtinId="9" hidden="1"/>
    <cellStyle name="已访问的超链接" xfId="1295" builtinId="9" hidden="1"/>
    <cellStyle name="已访问的超链接" xfId="1297" builtinId="9" hidden="1"/>
    <cellStyle name="已访问的超链接" xfId="1299" builtinId="9" hidden="1"/>
    <cellStyle name="已访问的超链接" xfId="1301" builtinId="9" hidden="1"/>
    <cellStyle name="已访问的超链接" xfId="1303" builtinId="9" hidden="1"/>
    <cellStyle name="已访问的超链接" xfId="1305" builtinId="9" hidden="1"/>
    <cellStyle name="已访问的超链接" xfId="1307" builtinId="9" hidden="1"/>
    <cellStyle name="已访问的超链接" xfId="1309" builtinId="9" hidden="1"/>
    <cellStyle name="已访问的超链接" xfId="1311" builtinId="9" hidden="1"/>
    <cellStyle name="已访问的超链接" xfId="1313" builtinId="9" hidden="1"/>
    <cellStyle name="已访问的超链接" xfId="1315" builtinId="9" hidden="1"/>
    <cellStyle name="已访问的超链接" xfId="1317" builtinId="9" hidden="1"/>
    <cellStyle name="已访问的超链接" xfId="1319" builtinId="9" hidden="1"/>
    <cellStyle name="已访问的超链接" xfId="1321" builtinId="9" hidden="1"/>
    <cellStyle name="已访问的超链接" xfId="1323" builtinId="9" hidden="1"/>
    <cellStyle name="已访问的超链接" xfId="1325" builtinId="9" hidden="1"/>
    <cellStyle name="已访问的超链接" xfId="1327" builtinId="9" hidden="1"/>
    <cellStyle name="已访问的超链接" xfId="1329" builtinId="9" hidden="1"/>
    <cellStyle name="已访问的超链接" xfId="1331" builtinId="9" hidden="1"/>
    <cellStyle name="已访问的超链接" xfId="1333" builtinId="9" hidden="1"/>
    <cellStyle name="已访问的超链接" xfId="1335" builtinId="9" hidden="1"/>
    <cellStyle name="已访问的超链接" xfId="1337" builtinId="9" hidden="1"/>
    <cellStyle name="已访问的超链接" xfId="1339" builtinId="9" hidden="1"/>
    <cellStyle name="已访问的超链接" xfId="1341" builtinId="9" hidden="1"/>
    <cellStyle name="已访问的超链接" xfId="1343" builtinId="9" hidden="1"/>
    <cellStyle name="已访问的超链接" xfId="1345" builtinId="9" hidden="1"/>
    <cellStyle name="已访问的超链接" xfId="1347" builtinId="9" hidden="1"/>
    <cellStyle name="已访问的超链接" xfId="1349" builtinId="9" hidden="1"/>
    <cellStyle name="已访问的超链接" xfId="1351" builtinId="9" hidden="1"/>
    <cellStyle name="已访问的超链接" xfId="1353" builtinId="9" hidden="1"/>
    <cellStyle name="已访问的超链接" xfId="1355" builtinId="9" hidden="1"/>
    <cellStyle name="已访问的超链接" xfId="1357" builtinId="9" hidden="1"/>
    <cellStyle name="已访问的超链接" xfId="1359" builtinId="9" hidden="1"/>
    <cellStyle name="已访问的超链接" xfId="1361" builtinId="9" hidden="1"/>
    <cellStyle name="已访问的超链接" xfId="1363" builtinId="9" hidden="1"/>
    <cellStyle name="已访问的超链接" xfId="1365" builtinId="9" hidden="1"/>
    <cellStyle name="已访问的超链接" xfId="1367" builtinId="9" hidden="1"/>
    <cellStyle name="已访问的超链接" xfId="1369" builtinId="9" hidden="1"/>
    <cellStyle name="已访问的超链接" xfId="1371" builtinId="9" hidden="1"/>
    <cellStyle name="已访问的超链接" xfId="1373" builtinId="9" hidden="1"/>
    <cellStyle name="已访问的超链接" xfId="1375" builtinId="9" hidden="1"/>
    <cellStyle name="已访问的超链接" xfId="1377" builtinId="9" hidden="1"/>
    <cellStyle name="已访问的超链接" xfId="1379" builtinId="9" hidden="1"/>
    <cellStyle name="已访问的超链接" xfId="1381" builtinId="9" hidden="1"/>
    <cellStyle name="已访问的超链接" xfId="1383" builtinId="9" hidden="1"/>
    <cellStyle name="已访问的超链接" xfId="1385" builtinId="9" hidden="1"/>
    <cellStyle name="已访问的超链接" xfId="1387" builtinId="9" hidden="1"/>
    <cellStyle name="已访问的超链接" xfId="1389" builtinId="9" hidden="1"/>
    <cellStyle name="已访问的超链接" xfId="1391" builtinId="9" hidden="1"/>
    <cellStyle name="已访问的超链接" xfId="1393" builtinId="9" hidden="1"/>
    <cellStyle name="已访问的超链接" xfId="1395" builtinId="9" hidden="1"/>
    <cellStyle name="已访问的超链接" xfId="1397" builtinId="9" hidden="1"/>
    <cellStyle name="已访问的超链接" xfId="1399" builtinId="9" hidden="1"/>
    <cellStyle name="已访问的超链接" xfId="1401" builtinId="9" hidden="1"/>
    <cellStyle name="已访问的超链接" xfId="1403" builtinId="9" hidden="1"/>
    <cellStyle name="已访问的超链接" xfId="1405" builtinId="9" hidden="1"/>
    <cellStyle name="已访问的超链接" xfId="1407" builtinId="9" hidden="1"/>
    <cellStyle name="已访问的超链接" xfId="1409" builtinId="9" hidden="1"/>
    <cellStyle name="已访问的超链接" xfId="1411" builtinId="9" hidden="1"/>
    <cellStyle name="已访问的超链接" xfId="1413" builtinId="9" hidden="1"/>
    <cellStyle name="已访问的超链接" xfId="1415" builtinId="9" hidden="1"/>
    <cellStyle name="已访问的超链接" xfId="1417" builtinId="9" hidden="1"/>
    <cellStyle name="已访问的超链接" xfId="1419" builtinId="9" hidden="1"/>
    <cellStyle name="已访问的超链接" xfId="1421" builtinId="9" hidden="1"/>
    <cellStyle name="已访问的超链接" xfId="1423" builtinId="9" hidden="1"/>
    <cellStyle name="已访问的超链接" xfId="1425" builtinId="9" hidden="1"/>
    <cellStyle name="已访问的超链接" xfId="1427" builtinId="9" hidden="1"/>
    <cellStyle name="已访问的超链接" xfId="1429" builtinId="9" hidden="1"/>
    <cellStyle name="已访问的超链接" xfId="1431" builtinId="9" hidden="1"/>
    <cellStyle name="已访问的超链接" xfId="1433" builtinId="9" hidden="1"/>
    <cellStyle name="已访问的超链接" xfId="1435" builtinId="9" hidden="1"/>
    <cellStyle name="已访问的超链接" xfId="1437" builtinId="9" hidden="1"/>
    <cellStyle name="已访问的超链接" xfId="1439" builtinId="9" hidden="1"/>
    <cellStyle name="已访问的超链接" xfId="1441" builtinId="9" hidden="1"/>
    <cellStyle name="已访问的超链接" xfId="1443" builtinId="9" hidden="1"/>
    <cellStyle name="已访问的超链接" xfId="1445" builtinId="9" hidden="1"/>
    <cellStyle name="已访问的超链接" xfId="1447" builtinId="9" hidden="1"/>
    <cellStyle name="已访问的超链接" xfId="1449" builtinId="9" hidden="1"/>
    <cellStyle name="已访问的超链接" xfId="1451" builtinId="9" hidden="1"/>
    <cellStyle name="已访问的超链接" xfId="1453" builtinId="9" hidden="1"/>
    <cellStyle name="已访问的超链接" xfId="1455" builtinId="9" hidden="1"/>
    <cellStyle name="已访问的超链接" xfId="1457" builtinId="9" hidden="1"/>
    <cellStyle name="已访问的超链接" xfId="1459" builtinId="9" hidden="1"/>
    <cellStyle name="已访问的超链接" xfId="1461" builtinId="9" hidden="1"/>
    <cellStyle name="已访问的超链接" xfId="1463" builtinId="9" hidden="1"/>
    <cellStyle name="已访问的超链接" xfId="1465" builtinId="9" hidden="1"/>
    <cellStyle name="已访问的超链接" xfId="1467" builtinId="9" hidden="1"/>
    <cellStyle name="已访问的超链接" xfId="1469" builtinId="9" hidden="1"/>
    <cellStyle name="已访问的超链接" xfId="1471" builtinId="9" hidden="1"/>
    <cellStyle name="已访问的超链接" xfId="1473" builtinId="9" hidden="1"/>
    <cellStyle name="已访问的超链接" xfId="1475" builtinId="9" hidden="1"/>
    <cellStyle name="已访问的超链接" xfId="1477" builtinId="9" hidden="1"/>
    <cellStyle name="已访问的超链接" xfId="1479" builtinId="9" hidden="1"/>
    <cellStyle name="已访问的超链接" xfId="1481" builtinId="9" hidden="1"/>
    <cellStyle name="已访问的超链接" xfId="1483" builtinId="9" hidden="1"/>
    <cellStyle name="已访问的超链接" xfId="1485" builtinId="9" hidden="1"/>
    <cellStyle name="已访问的超链接" xfId="1487" builtinId="9" hidden="1"/>
    <cellStyle name="已访问的超链接" xfId="1489" builtinId="9" hidden="1"/>
    <cellStyle name="已访问的超链接" xfId="1491" builtinId="9" hidden="1"/>
    <cellStyle name="已访问的超链接" xfId="1493" builtinId="9" hidden="1"/>
    <cellStyle name="已访问的超链接" xfId="1495" builtinId="9" hidden="1"/>
    <cellStyle name="已访问的超链接" xfId="1497" builtinId="9" hidden="1"/>
    <cellStyle name="已访问的超链接" xfId="1499" builtinId="9" hidden="1"/>
    <cellStyle name="已访问的超链接" xfId="1501" builtinId="9" hidden="1"/>
    <cellStyle name="已访问的超链接" xfId="1503" builtinId="9" hidden="1"/>
    <cellStyle name="已访问的超链接" xfId="1505" builtinId="9" hidden="1"/>
    <cellStyle name="已访问的超链接" xfId="1507" builtinId="9" hidden="1"/>
    <cellStyle name="已访问的超链接" xfId="1509" builtinId="9" hidden="1"/>
    <cellStyle name="已访问的超链接" xfId="1511" builtinId="9" hidden="1"/>
    <cellStyle name="已访问的超链接" xfId="1513" builtinId="9" hidden="1"/>
    <cellStyle name="已访问的超链接" xfId="1515" builtinId="9" hidden="1"/>
    <cellStyle name="已访问的超链接" xfId="1517" builtinId="9" hidden="1"/>
    <cellStyle name="已访问的超链接" xfId="1519" builtinId="9" hidden="1"/>
    <cellStyle name="已访问的超链接" xfId="1521" builtinId="9" hidden="1"/>
    <cellStyle name="已访问的超链接" xfId="1523" builtinId="9" hidden="1"/>
    <cellStyle name="已访问的超链接" xfId="1525" builtinId="9" hidden="1"/>
    <cellStyle name="已访问的超链接" xfId="1527" builtinId="9" hidden="1"/>
    <cellStyle name="已访问的超链接" xfId="1529" builtinId="9" hidden="1"/>
    <cellStyle name="已访问的超链接" xfId="1531" builtinId="9" hidden="1"/>
    <cellStyle name="已访问的超链接" xfId="1533" builtinId="9" hidden="1"/>
    <cellStyle name="已访问的超链接" xfId="1535" builtinId="9" hidden="1"/>
    <cellStyle name="已访问的超链接" xfId="1537" builtinId="9" hidden="1"/>
    <cellStyle name="已访问的超链接" xfId="1539" builtinId="9" hidden="1"/>
    <cellStyle name="已访问的超链接" xfId="1541" builtinId="9" hidden="1"/>
    <cellStyle name="已访问的超链接" xfId="1543" builtinId="9" hidden="1"/>
    <cellStyle name="已访问的超链接" xfId="1545" builtinId="9" hidden="1"/>
    <cellStyle name="已访问的超链接" xfId="1547" builtinId="9" hidden="1"/>
    <cellStyle name="已访问的超链接" xfId="1549" builtinId="9" hidden="1"/>
    <cellStyle name="已访问的超链接" xfId="1551" builtinId="9" hidden="1"/>
    <cellStyle name="已访问的超链接" xfId="1553" builtinId="9" hidden="1"/>
    <cellStyle name="已访问的超链接" xfId="1555" builtinId="9" hidden="1"/>
    <cellStyle name="已访问的超链接" xfId="1557" builtinId="9" hidden="1"/>
    <cellStyle name="已访问的超链接" xfId="1559" builtinId="9" hidden="1"/>
    <cellStyle name="已访问的超链接" xfId="1561" builtinId="9" hidden="1"/>
    <cellStyle name="已访问的超链接" xfId="1563" builtinId="9" hidden="1"/>
    <cellStyle name="已访问的超链接" xfId="1565" builtinId="9" hidden="1"/>
    <cellStyle name="已访问的超链接" xfId="1567" builtinId="9" hidden="1"/>
    <cellStyle name="已访问的超链接" xfId="1569" builtinId="9" hidden="1"/>
    <cellStyle name="已访问的超链接" xfId="1571" builtinId="9" hidden="1"/>
    <cellStyle name="已访问的超链接" xfId="1573" builtinId="9" hidden="1"/>
    <cellStyle name="已访问的超链接" xfId="1575" builtinId="9" hidden="1"/>
    <cellStyle name="已访问的超链接" xfId="1577" builtinId="9" hidden="1"/>
    <cellStyle name="已访问的超链接" xfId="1579" builtinId="9" hidden="1"/>
    <cellStyle name="已访问的超链接" xfId="1581" builtinId="9" hidden="1"/>
    <cellStyle name="已访问的超链接" xfId="1583" builtinId="9" hidden="1"/>
    <cellStyle name="已访问的超链接" xfId="1585" builtinId="9" hidden="1"/>
    <cellStyle name="已访问的超链接" xfId="1587" builtinId="9" hidden="1"/>
    <cellStyle name="已访问的超链接" xfId="1589" builtinId="9" hidden="1"/>
    <cellStyle name="已访问的超链接" xfId="1591" builtinId="9" hidden="1"/>
    <cellStyle name="已访问的超链接" xfId="1593" builtinId="9" hidden="1"/>
    <cellStyle name="已访问的超链接" xfId="1595" builtinId="9" hidden="1"/>
    <cellStyle name="已访问的超链接" xfId="1597" builtinId="9" hidden="1"/>
    <cellStyle name="已访问的超链接" xfId="1599" builtinId="9" hidden="1"/>
    <cellStyle name="已访问的超链接" xfId="1601" builtinId="9" hidden="1"/>
    <cellStyle name="已访问的超链接" xfId="1603" builtinId="9" hidden="1"/>
    <cellStyle name="已访问的超链接" xfId="1605" builtinId="9" hidden="1"/>
    <cellStyle name="已访问的超链接" xfId="1607" builtinId="9" hidden="1"/>
    <cellStyle name="已访问的超链接" xfId="1609" builtinId="9" hidden="1"/>
    <cellStyle name="已访问的超链接" xfId="1611" builtinId="9" hidden="1"/>
    <cellStyle name="已访问的超链接" xfId="1613" builtinId="9" hidden="1"/>
    <cellStyle name="已访问的超链接" xfId="1615" builtinId="9" hidden="1"/>
    <cellStyle name="已访问的超链接" xfId="1617" builtinId="9" hidden="1"/>
    <cellStyle name="已访问的超链接" xfId="1619" builtinId="9" hidden="1"/>
    <cellStyle name="已访问的超链接" xfId="1621" builtinId="9" hidden="1"/>
    <cellStyle name="已访问的超链接" xfId="1623" builtinId="9" hidden="1"/>
    <cellStyle name="已访问的超链接" xfId="1625" builtinId="9" hidden="1"/>
    <cellStyle name="已访问的超链接" xfId="1627" builtinId="9" hidden="1"/>
    <cellStyle name="已访问的超链接" xfId="1629" builtinId="9" hidden="1"/>
    <cellStyle name="已访问的超链接" xfId="1631" builtinId="9" hidden="1"/>
    <cellStyle name="已访问的超链接" xfId="1633" builtinId="9" hidden="1"/>
    <cellStyle name="已访问的超链接" xfId="1635" builtinId="9" hidden="1"/>
    <cellStyle name="已访问的超链接" xfId="1637" builtinId="9" hidden="1"/>
    <cellStyle name="已访问的超链接" xfId="1639" builtinId="9" hidden="1"/>
    <cellStyle name="已访问的超链接" xfId="1641" builtinId="9" hidden="1"/>
    <cellStyle name="已访问的超链接" xfId="1643" builtinId="9" hidden="1"/>
    <cellStyle name="已访问的超链接" xfId="1645" builtinId="9" hidden="1"/>
    <cellStyle name="已访问的超链接" xfId="1647" builtinId="9" hidden="1"/>
    <cellStyle name="已访问的超链接" xfId="1649" builtinId="9" hidden="1"/>
    <cellStyle name="已访问的超链接" xfId="1651" builtinId="9" hidden="1"/>
    <cellStyle name="已访问的超链接" xfId="1653" builtinId="9" hidden="1"/>
    <cellStyle name="已访问的超链接" xfId="1655" builtinId="9" hidden="1"/>
    <cellStyle name="已访问的超链接" xfId="1657" builtinId="9" hidden="1"/>
    <cellStyle name="已访问的超链接" xfId="1659" builtinId="9" hidden="1"/>
    <cellStyle name="已访问的超链接" xfId="1661" builtinId="9" hidden="1"/>
    <cellStyle name="已访问的超链接" xfId="1663" builtinId="9" hidden="1"/>
    <cellStyle name="已访问的超链接" xfId="1665" builtinId="9" hidden="1"/>
    <cellStyle name="已访问的超链接" xfId="1667" builtinId="9" hidden="1"/>
    <cellStyle name="已访问的超链接" xfId="1669" builtinId="9" hidden="1"/>
    <cellStyle name="已访问的超链接" xfId="1671" builtinId="9" hidden="1"/>
    <cellStyle name="已访问的超链接" xfId="1673" builtinId="9" hidden="1"/>
    <cellStyle name="已访问的超链接" xfId="1675" builtinId="9" hidden="1"/>
    <cellStyle name="已访问的超链接" xfId="1677" builtinId="9" hidden="1"/>
    <cellStyle name="已访问的超链接" xfId="1679" builtinId="9" hidden="1"/>
    <cellStyle name="已访问的超链接" xfId="1681" builtinId="9" hidden="1"/>
    <cellStyle name="已访问的超链接" xfId="1683" builtinId="9" hidden="1"/>
    <cellStyle name="已访问的超链接" xfId="1685" builtinId="9" hidden="1"/>
    <cellStyle name="已访问的超链接" xfId="1687" builtinId="9" hidden="1"/>
    <cellStyle name="已访问的超链接" xfId="1689" builtinId="9" hidden="1"/>
    <cellStyle name="已访问的超链接" xfId="1691" builtinId="9" hidden="1"/>
    <cellStyle name="已访问的超链接" xfId="1693" builtinId="9" hidden="1"/>
    <cellStyle name="已访问的超链接" xfId="1695" builtinId="9" hidden="1"/>
    <cellStyle name="已访问的超链接" xfId="1697" builtinId="9" hidden="1"/>
    <cellStyle name="已访问的超链接" xfId="1699" builtinId="9" hidden="1"/>
    <cellStyle name="已访问的超链接" xfId="1701" builtinId="9" hidden="1"/>
    <cellStyle name="已访问的超链接" xfId="1703" builtinId="9" hidden="1"/>
    <cellStyle name="已访问的超链接" xfId="1705" builtinId="9" hidden="1"/>
    <cellStyle name="已访问的超链接" xfId="1707" builtinId="9" hidden="1"/>
    <cellStyle name="已访问的超链接" xfId="1709" builtinId="9" hidden="1"/>
    <cellStyle name="已访问的超链接" xfId="1711" builtinId="9" hidden="1"/>
    <cellStyle name="已访问的超链接" xfId="1713" builtinId="9" hidden="1"/>
    <cellStyle name="已访问的超链接" xfId="1715" builtinId="9" hidden="1"/>
    <cellStyle name="已访问的超链接" xfId="1717" builtinId="9" hidden="1"/>
    <cellStyle name="已访问的超链接" xfId="1719" builtinId="9" hidden="1"/>
    <cellStyle name="已访问的超链接" xfId="1721" builtinId="9" hidden="1"/>
    <cellStyle name="已访问的超链接" xfId="1723" builtinId="9" hidden="1"/>
    <cellStyle name="已访问的超链接" xfId="1725" builtinId="9" hidden="1"/>
    <cellStyle name="已访问的超链接" xfId="1727" builtinId="9" hidden="1"/>
    <cellStyle name="已访问的超链接" xfId="1729" builtinId="9" hidden="1"/>
    <cellStyle name="已访问的超链接" xfId="1731" builtinId="9" hidden="1"/>
    <cellStyle name="已访问的超链接" xfId="1733" builtinId="9" hidden="1"/>
    <cellStyle name="已访问的超链接" xfId="1735" builtinId="9" hidden="1"/>
    <cellStyle name="已访问的超链接" xfId="1737" builtinId="9" hidden="1"/>
    <cellStyle name="已访问的超链接" xfId="1739" builtinId="9" hidden="1"/>
    <cellStyle name="已访问的超链接" xfId="1741" builtinId="9" hidden="1"/>
    <cellStyle name="已访问的超链接" xfId="1743" builtinId="9" hidden="1"/>
    <cellStyle name="已访问的超链接" xfId="1745" builtinId="9" hidden="1"/>
    <cellStyle name="已访问的超链接" xfId="1747" builtinId="9" hidden="1"/>
    <cellStyle name="已访问的超链接" xfId="1749" builtinId="9" hidden="1"/>
    <cellStyle name="已访问的超链接" xfId="1751" builtinId="9" hidden="1"/>
    <cellStyle name="已访问的超链接" xfId="1753" builtinId="9" hidden="1"/>
    <cellStyle name="已访问的超链接" xfId="1755" builtinId="9" hidden="1"/>
    <cellStyle name="已访问的超链接" xfId="1757" builtinId="9" hidden="1"/>
    <cellStyle name="已访问的超链接" xfId="1759" builtinId="9" hidden="1"/>
    <cellStyle name="已访问的超链接" xfId="1761" builtinId="9" hidden="1"/>
    <cellStyle name="已访问的超链接" xfId="1763" builtinId="9" hidden="1"/>
    <cellStyle name="已访问的超链接" xfId="1765" builtinId="9" hidden="1"/>
    <cellStyle name="已访问的超链接" xfId="1767" builtinId="9" hidden="1"/>
    <cellStyle name="已访问的超链接" xfId="1769" builtinId="9" hidden="1"/>
    <cellStyle name="已访问的超链接" xfId="1771" builtinId="9" hidden="1"/>
    <cellStyle name="已访问的超链接" xfId="1773" builtinId="9" hidden="1"/>
    <cellStyle name="已访问的超链接" xfId="1775" builtinId="9" hidden="1"/>
    <cellStyle name="已访问的超链接" xfId="1777" builtinId="9" hidden="1"/>
    <cellStyle name="已访问的超链接" xfId="1779" builtinId="9" hidden="1"/>
    <cellStyle name="已访问的超链接" xfId="1781" builtinId="9" hidden="1"/>
    <cellStyle name="已访问的超链接" xfId="1783" builtinId="9" hidden="1"/>
    <cellStyle name="已访问的超链接" xfId="1785" builtinId="9" hidden="1"/>
    <cellStyle name="已访问的超链接" xfId="1787" builtinId="9" hidden="1"/>
    <cellStyle name="已访问的超链接" xfId="1789" builtinId="9" hidden="1"/>
    <cellStyle name="已访问的超链接" xfId="1791" builtinId="9" hidden="1"/>
    <cellStyle name="已访问的超链接" xfId="1793" builtinId="9" hidden="1"/>
    <cellStyle name="已访问的超链接" xfId="1795" builtinId="9" hidden="1"/>
    <cellStyle name="已访问的超链接" xfId="1797" builtinId="9" hidden="1"/>
    <cellStyle name="已访问的超链接" xfId="1799" builtinId="9" hidden="1"/>
    <cellStyle name="已访问的超链接" xfId="1801" builtinId="9" hidden="1"/>
    <cellStyle name="已访问的超链接" xfId="1803" builtinId="9" hidden="1"/>
    <cellStyle name="已访问的超链接" xfId="1805" builtinId="9" hidden="1"/>
    <cellStyle name="已访问的超链接" xfId="1807" builtinId="9" hidden="1"/>
    <cellStyle name="已访问的超链接" xfId="1809" builtinId="9" hidden="1"/>
    <cellStyle name="已访问的超链接" xfId="1811" builtinId="9" hidden="1"/>
    <cellStyle name="已访问的超链接" xfId="1813" builtinId="9" hidden="1"/>
    <cellStyle name="已访问的超链接" xfId="1815" builtinId="9" hidden="1"/>
    <cellStyle name="已访问的超链接" xfId="1817" builtinId="9" hidden="1"/>
    <cellStyle name="已访问的超链接" xfId="1819" builtinId="9" hidden="1"/>
    <cellStyle name="已访问的超链接" xfId="1821" builtinId="9" hidden="1"/>
    <cellStyle name="已访问的超链接" xfId="1823" builtinId="9" hidden="1"/>
    <cellStyle name="已访问的超链接" xfId="1825" builtinId="9" hidden="1"/>
    <cellStyle name="已访问的超链接" xfId="1827" builtinId="9" hidden="1"/>
    <cellStyle name="已访问的超链接" xfId="1829" builtinId="9" hidden="1"/>
    <cellStyle name="已访问的超链接" xfId="1831" builtinId="9" hidden="1"/>
    <cellStyle name="已访问的超链接" xfId="1833" builtinId="9" hidden="1"/>
    <cellStyle name="已访问的超链接" xfId="1835" builtinId="9" hidden="1"/>
    <cellStyle name="已访问的超链接" xfId="1837" builtinId="9" hidden="1"/>
    <cellStyle name="已访问的超链接" xfId="1839" builtinId="9" hidden="1"/>
    <cellStyle name="已访问的超链接" xfId="1841" builtinId="9" hidden="1"/>
    <cellStyle name="已访问的超链接" xfId="1843" builtinId="9" hidden="1"/>
    <cellStyle name="已访问的超链接" xfId="1845" builtinId="9" hidden="1"/>
    <cellStyle name="已访问的超链接" xfId="1847" builtinId="9" hidden="1"/>
    <cellStyle name="已访问的超链接" xfId="1849" builtinId="9" hidden="1"/>
    <cellStyle name="已访问的超链接" xfId="1851" builtinId="9" hidden="1"/>
    <cellStyle name="已访问的超链接" xfId="1853" builtinId="9" hidden="1"/>
    <cellStyle name="已访问的超链接" xfId="1855" builtinId="9" hidden="1"/>
    <cellStyle name="已访问的超链接" xfId="1857" builtinId="9" hidden="1"/>
    <cellStyle name="已访问的超链接" xfId="1859" builtinId="9" hidden="1"/>
    <cellStyle name="已访问的超链接" xfId="1861" builtinId="9" hidden="1"/>
    <cellStyle name="已访问的超链接" xfId="1863" builtinId="9" hidden="1"/>
    <cellStyle name="已访问的超链接" xfId="1865" builtinId="9" hidden="1"/>
    <cellStyle name="已访问的超链接" xfId="1867" builtinId="9" hidden="1"/>
    <cellStyle name="已访问的超链接" xfId="1869" builtinId="9" hidden="1"/>
    <cellStyle name="已访问的超链接" xfId="1871" builtinId="9" hidden="1"/>
    <cellStyle name="已访问的超链接" xfId="1873" builtinId="9" hidden="1"/>
    <cellStyle name="已访问的超链接" xfId="1875" builtinId="9" hidden="1"/>
    <cellStyle name="已访问的超链接" xfId="1877" builtinId="9" hidden="1"/>
    <cellStyle name="已访问的超链接" xfId="1879" builtinId="9" hidden="1"/>
    <cellStyle name="已访问的超链接" xfId="1881" builtinId="9" hidden="1"/>
    <cellStyle name="已访问的超链接" xfId="1883" builtinId="9" hidden="1"/>
    <cellStyle name="已访问的超链接" xfId="1885" builtinId="9" hidden="1"/>
    <cellStyle name="已访问的超链接" xfId="1887" builtinId="9" hidden="1"/>
    <cellStyle name="已访问的超链接" xfId="1889" builtinId="9" hidden="1"/>
    <cellStyle name="已访问的超链接" xfId="1891" builtinId="9" hidden="1"/>
    <cellStyle name="已访问的超链接" xfId="1893" builtinId="9" hidden="1"/>
    <cellStyle name="已访问的超链接" xfId="1895" builtinId="9" hidden="1"/>
    <cellStyle name="已访问的超链接" xfId="1897" builtinId="9" hidden="1"/>
    <cellStyle name="已访问的超链接" xfId="1899" builtinId="9" hidden="1"/>
    <cellStyle name="已访问的超链接" xfId="1901" builtinId="9" hidden="1"/>
    <cellStyle name="已访问的超链接" xfId="1903" builtinId="9" hidden="1"/>
    <cellStyle name="已访问的超链接" xfId="1905" builtinId="9" hidden="1"/>
    <cellStyle name="已访问的超链接" xfId="1907" builtinId="9" hidden="1"/>
    <cellStyle name="已访问的超链接" xfId="1909" builtinId="9" hidden="1"/>
    <cellStyle name="已访问的超链接" xfId="1911" builtinId="9" hidden="1"/>
    <cellStyle name="已访问的超链接" xfId="1913" builtinId="9" hidden="1"/>
    <cellStyle name="已访问的超链接" xfId="1915" builtinId="9" hidden="1"/>
    <cellStyle name="已访问的超链接" xfId="1917" builtinId="9" hidden="1"/>
    <cellStyle name="已访问的超链接" xfId="1919" builtinId="9" hidden="1"/>
    <cellStyle name="已访问的超链接" xfId="1921" builtinId="9" hidden="1"/>
    <cellStyle name="已访问的超链接" xfId="1923" builtinId="9" hidden="1"/>
    <cellStyle name="已访问的超链接" xfId="1925" builtinId="9" hidden="1"/>
    <cellStyle name="已访问的超链接" xfId="1927" builtinId="9" hidden="1"/>
    <cellStyle name="已访问的超链接" xfId="1929" builtinId="9" hidden="1"/>
    <cellStyle name="已访问的超链接" xfId="1931" builtinId="9" hidden="1"/>
    <cellStyle name="已访问的超链接" xfId="1933" builtinId="9" hidden="1"/>
    <cellStyle name="已访问的超链接" xfId="1935" builtinId="9" hidden="1"/>
    <cellStyle name="已访问的超链接" xfId="1937" builtinId="9" hidden="1"/>
    <cellStyle name="已访问的超链接" xfId="1939" builtinId="9" hidden="1"/>
    <cellStyle name="已访问的超链接" xfId="1941" builtinId="9" hidden="1"/>
    <cellStyle name="已访问的超链接" xfId="1943" builtinId="9" hidden="1"/>
    <cellStyle name="已访问的超链接" xfId="1945" builtinId="9" hidden="1"/>
    <cellStyle name="已访问的超链接" xfId="1947" builtinId="9" hidden="1"/>
    <cellStyle name="已访问的超链接" xfId="1949" builtinId="9" hidden="1"/>
    <cellStyle name="已访问的超链接" xfId="1951" builtinId="9" hidden="1"/>
    <cellStyle name="已访问的超链接" xfId="1953" builtinId="9" hidden="1"/>
    <cellStyle name="已访问的超链接" xfId="1955" builtinId="9" hidden="1"/>
    <cellStyle name="已访问的超链接" xfId="1957" builtinId="9" hidden="1"/>
    <cellStyle name="已访问的超链接" xfId="1959" builtinId="9" hidden="1"/>
    <cellStyle name="已访问的超链接" xfId="1961" builtinId="9" hidden="1"/>
    <cellStyle name="已访问的超链接" xfId="1963" builtinId="9" hidden="1"/>
    <cellStyle name="已访问的超链接" xfId="1965" builtinId="9" hidden="1"/>
    <cellStyle name="已访问的超链接" xfId="1967" builtinId="9" hidden="1"/>
    <cellStyle name="已访问的超链接" xfId="1969" builtinId="9" hidden="1"/>
    <cellStyle name="已访问的超链接" xfId="1971" builtinId="9" hidden="1"/>
    <cellStyle name="已访问的超链接" xfId="1973" builtinId="9" hidden="1"/>
    <cellStyle name="已访问的超链接" xfId="1975" builtinId="9" hidden="1"/>
    <cellStyle name="已访问的超链接" xfId="1977" builtinId="9" hidden="1"/>
    <cellStyle name="已访问的超链接" xfId="1979" builtinId="9" hidden="1"/>
    <cellStyle name="已访问的超链接" xfId="1981" builtinId="9" hidden="1"/>
    <cellStyle name="已访问的超链接" xfId="1983" builtinId="9" hidden="1"/>
    <cellStyle name="已访问的超链接" xfId="1985" builtinId="9" hidden="1"/>
    <cellStyle name="已访问的超链接" xfId="1987" builtinId="9" hidden="1"/>
    <cellStyle name="已访问的超链接" xfId="1989" builtinId="9" hidden="1"/>
    <cellStyle name="已访问的超链接" xfId="1991" builtinId="9" hidden="1"/>
    <cellStyle name="已访问的超链接" xfId="1993" builtinId="9" hidden="1"/>
    <cellStyle name="已访问的超链接" xfId="1995" builtinId="9" hidden="1"/>
    <cellStyle name="已访问的超链接" xfId="1997" builtinId="9" hidden="1"/>
    <cellStyle name="已访问的超链接" xfId="1999" builtinId="9" hidden="1"/>
    <cellStyle name="已访问的超链接" xfId="2001" builtinId="9" hidden="1"/>
    <cellStyle name="已访问的超链接" xfId="2003" builtinId="9" hidden="1"/>
    <cellStyle name="已访问的超链接" xfId="2005" builtinId="9" hidden="1"/>
    <cellStyle name="已访问的超链接" xfId="2007" builtinId="9" hidden="1"/>
    <cellStyle name="已访问的超链接" xfId="2009" builtinId="9" hidden="1"/>
    <cellStyle name="已访问的超链接" xfId="2011" builtinId="9" hidden="1"/>
    <cellStyle name="已访问的超链接" xfId="2013" builtinId="9" hidden="1"/>
    <cellStyle name="已访问的超链接" xfId="2015" builtinId="9" hidden="1"/>
    <cellStyle name="已访问的超链接" xfId="2017" builtinId="9" hidden="1"/>
    <cellStyle name="已访问的超链接" xfId="2019" builtinId="9" hidden="1"/>
    <cellStyle name="已访问的超链接" xfId="2021" builtinId="9" hidden="1"/>
    <cellStyle name="已访问的超链接" xfId="2023" builtinId="9" hidden="1"/>
    <cellStyle name="已访问的超链接" xfId="2025" builtinId="9" hidden="1"/>
    <cellStyle name="已访问的超链接" xfId="2027" builtinId="9" hidden="1"/>
    <cellStyle name="已访问的超链接" xfId="2029" builtinId="9" hidden="1"/>
    <cellStyle name="已访问的超链接" xfId="2031" builtinId="9" hidden="1"/>
    <cellStyle name="已访问的超链接" xfId="2033" builtinId="9" hidden="1"/>
    <cellStyle name="已访问的超链接" xfId="2035" builtinId="9" hidden="1"/>
    <cellStyle name="已访问的超链接" xfId="2037" builtinId="9" hidden="1"/>
    <cellStyle name="已访问的超链接" xfId="2039" builtinId="9" hidden="1"/>
    <cellStyle name="已访问的超链接" xfId="2041" builtinId="9" hidden="1"/>
    <cellStyle name="已访问的超链接" xfId="2043" builtinId="9" hidden="1"/>
    <cellStyle name="已访问的超链接" xfId="2045" builtinId="9" hidden="1"/>
    <cellStyle name="已访问的超链接" xfId="2047" builtinId="9" hidden="1"/>
    <cellStyle name="已访问的超链接" xfId="2049" builtinId="9" hidden="1"/>
    <cellStyle name="已访问的超链接" xfId="2051" builtinId="9" hidden="1"/>
    <cellStyle name="已访问的超链接" xfId="2053" builtinId="9" hidden="1"/>
    <cellStyle name="已访问的超链接" xfId="2055" builtinId="9" hidden="1"/>
    <cellStyle name="已访问的超链接" xfId="2057" builtinId="9" hidden="1"/>
    <cellStyle name="已访问的超链接" xfId="2059" builtinId="9" hidden="1"/>
    <cellStyle name="已访问的超链接" xfId="2061" builtinId="9" hidden="1"/>
    <cellStyle name="已访问的超链接" xfId="2063" builtinId="9" hidden="1"/>
    <cellStyle name="已访问的超链接" xfId="2065" builtinId="9" hidden="1"/>
    <cellStyle name="已访问的超链接" xfId="2067" builtinId="9" hidden="1"/>
    <cellStyle name="已访问的超链接" xfId="2069" builtinId="9" hidden="1"/>
    <cellStyle name="已访问的超链接" xfId="2071" builtinId="9" hidden="1"/>
    <cellStyle name="已访问的超链接" xfId="2073" builtinId="9" hidden="1"/>
    <cellStyle name="已访问的超链接" xfId="2075" builtinId="9" hidden="1"/>
    <cellStyle name="已访问的超链接" xfId="2077" builtinId="9" hidden="1"/>
    <cellStyle name="已访问的超链接" xfId="2079" builtinId="9" hidden="1"/>
    <cellStyle name="已访问的超链接" xfId="2081" builtinId="9" hidden="1"/>
    <cellStyle name="已访问的超链接" xfId="2083" builtinId="9" hidden="1"/>
    <cellStyle name="已访问的超链接" xfId="2085" builtinId="9" hidden="1"/>
    <cellStyle name="已访问的超链接" xfId="2087" builtinId="9" hidden="1"/>
    <cellStyle name="已访问的超链接" xfId="2089" builtinId="9" hidden="1"/>
    <cellStyle name="已访问的超链接" xfId="2091" builtinId="9" hidden="1"/>
    <cellStyle name="已访问的超链接" xfId="2093" builtinId="9" hidden="1"/>
    <cellStyle name="已访问的超链接" xfId="2095" builtinId="9" hidden="1"/>
    <cellStyle name="已访问的超链接" xfId="2097" builtinId="9" hidden="1"/>
    <cellStyle name="已访问的超链接" xfId="2099" builtinId="9" hidden="1"/>
    <cellStyle name="已访问的超链接" xfId="2101" builtinId="9" hidden="1"/>
    <cellStyle name="已访问的超链接" xfId="2103" builtinId="9" hidden="1"/>
    <cellStyle name="已访问的超链接" xfId="2105" builtinId="9" hidden="1"/>
    <cellStyle name="已访问的超链接" xfId="2107" builtinId="9" hidden="1"/>
    <cellStyle name="已访问的超链接" xfId="2109" builtinId="9" hidden="1"/>
    <cellStyle name="已访问的超链接" xfId="2111" builtinId="9" hidden="1"/>
    <cellStyle name="已访问的超链接" xfId="2113" builtinId="9" hidden="1"/>
    <cellStyle name="已访问的超链接" xfId="2115" builtinId="9" hidden="1"/>
    <cellStyle name="已访问的超链接" xfId="2117" builtinId="9" hidden="1"/>
    <cellStyle name="已访问的超链接" xfId="2119" builtinId="9" hidden="1"/>
    <cellStyle name="已访问的超链接" xfId="2121" builtinId="9" hidden="1"/>
    <cellStyle name="已访问的超链接" xfId="2123" builtinId="9" hidden="1"/>
    <cellStyle name="已访问的超链接" xfId="2125" builtinId="9" hidden="1"/>
    <cellStyle name="已访问的超链接" xfId="2127" builtinId="9" hidden="1"/>
    <cellStyle name="已访问的超链接" xfId="2129" builtinId="9" hidden="1"/>
    <cellStyle name="已访问的超链接" xfId="2131" builtinId="9" hidden="1"/>
    <cellStyle name="已访问的超链接" xfId="2133" builtinId="9" hidden="1"/>
    <cellStyle name="已访问的超链接" xfId="2135" builtinId="9" hidden="1"/>
    <cellStyle name="已访问的超链接" xfId="2137" builtinId="9" hidden="1"/>
    <cellStyle name="已访问的超链接" xfId="2139" builtinId="9" hidden="1"/>
    <cellStyle name="已访问的超链接" xfId="2141" builtinId="9" hidden="1"/>
    <cellStyle name="已访问的超链接" xfId="2143" builtinId="9" hidden="1"/>
    <cellStyle name="已访问的超链接" xfId="2145" builtinId="9" hidden="1"/>
    <cellStyle name="已访问的超链接" xfId="2147" builtinId="9" hidden="1"/>
    <cellStyle name="已访问的超链接" xfId="2149" builtinId="9" hidden="1"/>
    <cellStyle name="已访问的超链接" xfId="2151" builtinId="9" hidden="1"/>
    <cellStyle name="已访问的超链接" xfId="2153" builtinId="9" hidden="1"/>
    <cellStyle name="已访问的超链接" xfId="2155" builtinId="9" hidden="1"/>
    <cellStyle name="已访问的超链接" xfId="2157" builtinId="9" hidden="1"/>
    <cellStyle name="已访问的超链接" xfId="2159" builtinId="9" hidden="1"/>
    <cellStyle name="已访问的超链接" xfId="2161" builtinId="9" hidden="1"/>
    <cellStyle name="已访问的超链接" xfId="2163" builtinId="9" hidden="1"/>
    <cellStyle name="已访问的超链接" xfId="2165" builtinId="9" hidden="1"/>
    <cellStyle name="已访问的超链接" xfId="2167" builtinId="9" hidden="1"/>
    <cellStyle name="已访问的超链接" xfId="2169" builtinId="9" hidden="1"/>
    <cellStyle name="已访问的超链接" xfId="2171" builtinId="9" hidden="1"/>
    <cellStyle name="已访问的超链接" xfId="2173" builtinId="9" hidden="1"/>
    <cellStyle name="已访问的超链接" xfId="2175" builtinId="9" hidden="1"/>
    <cellStyle name="已访问的超链接" xfId="2177" builtinId="9" hidden="1"/>
    <cellStyle name="已访问的超链接" xfId="2179" builtinId="9" hidden="1"/>
    <cellStyle name="已访问的超链接" xfId="2181" builtinId="9" hidden="1"/>
    <cellStyle name="已访问的超链接" xfId="2183" builtinId="9" hidden="1"/>
    <cellStyle name="已访问的超链接" xfId="2185" builtinId="9" hidden="1"/>
    <cellStyle name="已访问的超链接" xfId="2187" builtinId="9" hidden="1"/>
    <cellStyle name="已访问的超链接" xfId="2189" builtinId="9" hidden="1"/>
    <cellStyle name="已访问的超链接" xfId="2191" builtinId="9" hidden="1"/>
    <cellStyle name="已访问的超链接" xfId="2193" builtinId="9" hidden="1"/>
    <cellStyle name="已访问的超链接" xfId="2195" builtinId="9" hidden="1"/>
    <cellStyle name="已访问的超链接" xfId="2197" builtinId="9" hidden="1"/>
    <cellStyle name="已访问的超链接" xfId="2199" builtinId="9" hidden="1"/>
    <cellStyle name="已访问的超链接" xfId="2201" builtinId="9" hidden="1"/>
    <cellStyle name="已访问的超链接" xfId="2203" builtinId="9" hidden="1"/>
    <cellStyle name="已访问的超链接" xfId="2205" builtinId="9" hidden="1"/>
    <cellStyle name="已访问的超链接" xfId="2207" builtinId="9" hidden="1"/>
    <cellStyle name="已访问的超链接" xfId="2209" builtinId="9" hidden="1"/>
    <cellStyle name="已访问的超链接" xfId="2211" builtinId="9" hidden="1"/>
    <cellStyle name="已访问的超链接" xfId="2213" builtinId="9" hidden="1"/>
    <cellStyle name="已访问的超链接" xfId="2215" builtinId="9" hidden="1"/>
    <cellStyle name="已访问的超链接" xfId="2217" builtinId="9" hidden="1"/>
    <cellStyle name="已访问的超链接" xfId="2219" builtinId="9" hidden="1"/>
    <cellStyle name="已访问的超链接" xfId="2221" builtinId="9" hidden="1"/>
    <cellStyle name="已访问的超链接" xfId="2223" builtinId="9" hidden="1"/>
    <cellStyle name="已访问的超链接" xfId="2225" builtinId="9" hidden="1"/>
    <cellStyle name="已访问的超链接" xfId="2227" builtinId="9" hidden="1"/>
    <cellStyle name="已访问的超链接" xfId="2229" builtinId="9" hidden="1"/>
    <cellStyle name="已访问的超链接" xfId="2231" builtinId="9" hidden="1"/>
    <cellStyle name="已访问的超链接" xfId="2233" builtinId="9" hidden="1"/>
    <cellStyle name="已访问的超链接" xfId="2235" builtinId="9" hidden="1"/>
    <cellStyle name="已访问的超链接" xfId="2237" builtinId="9" hidden="1"/>
    <cellStyle name="已访问的超链接" xfId="2239" builtinId="9" hidden="1"/>
    <cellStyle name="已访问的超链接" xfId="2241" builtinId="9" hidden="1"/>
    <cellStyle name="已访问的超链接" xfId="2243" builtinId="9" hidden="1"/>
    <cellStyle name="已访问的超链接" xfId="2245" builtinId="9" hidden="1"/>
    <cellStyle name="已访问的超链接" xfId="2247" builtinId="9" hidden="1"/>
    <cellStyle name="已访问的超链接" xfId="2249" builtinId="9" hidden="1"/>
    <cellStyle name="已访问的超链接" xfId="2251" builtinId="9" hidden="1"/>
    <cellStyle name="已访问的超链接" xfId="2253" builtinId="9" hidden="1"/>
    <cellStyle name="已访问的超链接" xfId="2255" builtinId="9" hidden="1"/>
    <cellStyle name="已访问的超链接" xfId="2257" builtinId="9" hidden="1"/>
    <cellStyle name="已访问的超链接" xfId="2259" builtinId="9" hidden="1"/>
    <cellStyle name="已访问的超链接" xfId="2261" builtinId="9" hidden="1"/>
    <cellStyle name="已访问的超链接" xfId="2263" builtinId="9" hidden="1"/>
    <cellStyle name="已访问的超链接" xfId="2265" builtinId="9" hidden="1"/>
    <cellStyle name="已访问的超链接" xfId="2267" builtinId="9" hidden="1"/>
    <cellStyle name="已访问的超链接" xfId="2269" builtinId="9" hidden="1"/>
    <cellStyle name="已访问的超链接" xfId="2271" builtinId="9" hidden="1"/>
    <cellStyle name="已访问的超链接" xfId="2273" builtinId="9" hidden="1"/>
    <cellStyle name="已访问的超链接" xfId="2275" builtinId="9" hidden="1"/>
    <cellStyle name="已访问的超链接" xfId="2277" builtinId="9" hidden="1"/>
    <cellStyle name="已访问的超链接" xfId="2279" builtinId="9" hidden="1"/>
    <cellStyle name="已访问的超链接" xfId="2281" builtinId="9" hidden="1"/>
    <cellStyle name="已访问的超链接" xfId="2283" builtinId="9" hidden="1"/>
    <cellStyle name="已访问的超链接" xfId="2285" builtinId="9" hidden="1"/>
    <cellStyle name="已访问的超链接" xfId="2287" builtinId="9" hidden="1"/>
    <cellStyle name="已访问的超链接" xfId="2289" builtinId="9" hidden="1"/>
    <cellStyle name="已访问的超链接" xfId="2291" builtinId="9" hidden="1"/>
    <cellStyle name="已访问的超链接" xfId="2293" builtinId="9" hidden="1"/>
    <cellStyle name="已访问的超链接" xfId="2295" builtinId="9" hidden="1"/>
    <cellStyle name="已访问的超链接" xfId="2297" builtinId="9" hidden="1"/>
    <cellStyle name="已访问的超链接" xfId="2299" builtinId="9" hidden="1"/>
    <cellStyle name="已访问的超链接" xfId="2301" builtinId="9" hidden="1"/>
    <cellStyle name="已访问的超链接" xfId="2303" builtinId="9" hidden="1"/>
    <cellStyle name="已访问的超链接" xfId="2305" builtinId="9" hidden="1"/>
    <cellStyle name="已访问的超链接" xfId="2307" builtinId="9" hidden="1"/>
    <cellStyle name="已访问的超链接" xfId="2309" builtinId="9" hidden="1"/>
    <cellStyle name="已访问的超链接" xfId="2311" builtinId="9" hidden="1"/>
    <cellStyle name="已访问的超链接" xfId="2313" builtinId="9" hidden="1"/>
    <cellStyle name="已访问的超链接" xfId="2315" builtinId="9" hidden="1"/>
    <cellStyle name="已访问的超链接" xfId="2317" builtinId="9" hidden="1"/>
    <cellStyle name="已访问的超链接" xfId="2319" builtinId="9" hidden="1"/>
    <cellStyle name="已访问的超链接" xfId="2321" builtinId="9" hidden="1"/>
    <cellStyle name="已访问的超链接" xfId="2323" builtinId="9" hidden="1"/>
    <cellStyle name="已访问的超链接" xfId="2325" builtinId="9" hidden="1"/>
    <cellStyle name="已访问的超链接" xfId="2327" builtinId="9" hidden="1"/>
    <cellStyle name="已访问的超链接" xfId="2329" builtinId="9" hidden="1"/>
    <cellStyle name="已访问的超链接" xfId="2331" builtinId="9" hidden="1"/>
    <cellStyle name="已访问的超链接" xfId="2333" builtinId="9" hidden="1"/>
    <cellStyle name="已访问的超链接" xfId="2335" builtinId="9" hidden="1"/>
    <cellStyle name="已访问的超链接" xfId="2337" builtinId="9" hidden="1"/>
    <cellStyle name="已访问的超链接" xfId="2339" builtinId="9" hidden="1"/>
    <cellStyle name="已访问的超链接" xfId="2341" builtinId="9" hidden="1"/>
    <cellStyle name="已访问的超链接" xfId="2343" builtinId="9" hidden="1"/>
    <cellStyle name="已访问的超链接" xfId="2345" builtinId="9" hidden="1"/>
    <cellStyle name="已访问的超链接" xfId="2347" builtinId="9" hidden="1"/>
    <cellStyle name="已访问的超链接" xfId="2349" builtinId="9" hidden="1"/>
    <cellStyle name="已访问的超链接" xfId="2351" builtinId="9" hidden="1"/>
    <cellStyle name="已访问的超链接" xfId="2353" builtinId="9" hidden="1"/>
    <cellStyle name="已访问的超链接" xfId="2355" builtinId="9" hidden="1"/>
    <cellStyle name="已访问的超链接" xfId="2357" builtinId="9" hidden="1"/>
    <cellStyle name="已访问的超链接" xfId="2359" builtinId="9" hidden="1"/>
    <cellStyle name="已访问的超链接" xfId="2361" builtinId="9" hidden="1"/>
    <cellStyle name="已访问的超链接" xfId="2363" builtinId="9" hidden="1"/>
    <cellStyle name="已访问的超链接" xfId="2365" builtinId="9" hidden="1"/>
    <cellStyle name="已访问的超链接" xfId="2367" builtinId="9" hidden="1"/>
    <cellStyle name="已访问的超链接" xfId="2369" builtinId="9" hidden="1"/>
    <cellStyle name="已访问的超链接" xfId="2371" builtinId="9" hidden="1"/>
    <cellStyle name="已访问的超链接" xfId="2373" builtinId="9" hidden="1"/>
    <cellStyle name="已访问的超链接" xfId="2375" builtinId="9" hidden="1"/>
    <cellStyle name="已访问的超链接" xfId="2377" builtinId="9" hidden="1"/>
    <cellStyle name="已访问的超链接" xfId="2379" builtinId="9" hidden="1"/>
    <cellStyle name="已访问的超链接" xfId="2381" builtinId="9" hidden="1"/>
    <cellStyle name="已访问的超链接" xfId="2383" builtinId="9" hidden="1"/>
    <cellStyle name="已访问的超链接" xfId="2385" builtinId="9" hidden="1"/>
    <cellStyle name="已访问的超链接" xfId="2387" builtinId="9" hidden="1"/>
    <cellStyle name="已访问的超链接" xfId="2389" builtinId="9" hidden="1"/>
    <cellStyle name="已访问的超链接" xfId="2391" builtinId="9" hidden="1"/>
    <cellStyle name="已访问的超链接" xfId="2393" builtinId="9" hidden="1"/>
    <cellStyle name="已访问的超链接" xfId="2395" builtinId="9" hidden="1"/>
    <cellStyle name="已访问的超链接" xfId="2397" builtinId="9" hidden="1"/>
    <cellStyle name="已访问的超链接" xfId="2399" builtinId="9" hidden="1"/>
    <cellStyle name="已访问的超链接" xfId="2401" builtinId="9" hidden="1"/>
    <cellStyle name="已访问的超链接" xfId="2403" builtinId="9" hidden="1"/>
    <cellStyle name="已访问的超链接" xfId="2405" builtinId="9" hidden="1"/>
    <cellStyle name="已访问的超链接" xfId="2407" builtinId="9" hidden="1"/>
    <cellStyle name="已访问的超链接" xfId="2409" builtinId="9" hidden="1"/>
    <cellStyle name="已访问的超链接" xfId="2411" builtinId="9" hidden="1"/>
    <cellStyle name="已访问的超链接" xfId="2413" builtinId="9" hidden="1"/>
    <cellStyle name="已访问的超链接" xfId="2415" builtinId="9" hidden="1"/>
    <cellStyle name="已访问的超链接" xfId="2417" builtinId="9" hidden="1"/>
    <cellStyle name="已访问的超链接" xfId="2419" builtinId="9" hidden="1"/>
    <cellStyle name="已访问的超链接" xfId="2421" builtinId="9" hidden="1"/>
    <cellStyle name="已访问的超链接" xfId="2423" builtinId="9" hidden="1"/>
    <cellStyle name="已访问的超链接" xfId="2425" builtinId="9" hidden="1"/>
    <cellStyle name="已访问的超链接" xfId="2427" builtinId="9" hidden="1"/>
    <cellStyle name="已访问的超链接" xfId="2429" builtinId="9" hidden="1"/>
    <cellStyle name="已访问的超链接" xfId="2431" builtinId="9" hidden="1"/>
    <cellStyle name="已访问的超链接" xfId="2433" builtinId="9" hidden="1"/>
    <cellStyle name="已访问的超链接" xfId="2435" builtinId="9" hidden="1"/>
    <cellStyle name="已访问的超链接" xfId="2437" builtinId="9" hidden="1"/>
    <cellStyle name="已访问的超链接" xfId="2439" builtinId="9" hidden="1"/>
    <cellStyle name="已访问的超链接" xfId="2441" builtinId="9" hidden="1"/>
    <cellStyle name="已访问的超链接" xfId="2443" builtinId="9" hidden="1"/>
    <cellStyle name="已访问的超链接" xfId="2445" builtinId="9" hidden="1"/>
    <cellStyle name="已访问的超链接" xfId="2447" builtinId="9" hidden="1"/>
    <cellStyle name="已访问的超链接" xfId="2449" builtinId="9" hidden="1"/>
    <cellStyle name="已访问的超链接" xfId="2451" builtinId="9" hidden="1"/>
    <cellStyle name="已访问的超链接" xfId="2453" builtinId="9" hidden="1"/>
    <cellStyle name="已访问的超链接" xfId="2455" builtinId="9" hidden="1"/>
    <cellStyle name="已访问的超链接" xfId="2457" builtinId="9" hidden="1"/>
    <cellStyle name="已访问的超链接" xfId="2459" builtinId="9" hidden="1"/>
    <cellStyle name="已访问的超链接" xfId="2461" builtinId="9" hidden="1"/>
    <cellStyle name="已访问的超链接" xfId="2463" builtinId="9" hidden="1"/>
    <cellStyle name="已访问的超链接" xfId="2465" builtinId="9" hidden="1"/>
    <cellStyle name="已访问的超链接" xfId="2467" builtinId="9" hidden="1"/>
    <cellStyle name="已访问的超链接" xfId="2469" builtinId="9" hidden="1"/>
    <cellStyle name="已访问的超链接" xfId="2471" builtinId="9" hidden="1"/>
    <cellStyle name="已访问的超链接" xfId="2473" builtinId="9" hidden="1"/>
    <cellStyle name="已访问的超链接" xfId="2475" builtinId="9" hidden="1"/>
    <cellStyle name="已访问的超链接" xfId="2477" builtinId="9" hidden="1"/>
    <cellStyle name="已访问的超链接" xfId="2479" builtinId="9" hidden="1"/>
    <cellStyle name="已访问的超链接" xfId="2481" builtinId="9" hidden="1"/>
    <cellStyle name="已访问的超链接" xfId="2483" builtinId="9" hidden="1"/>
    <cellStyle name="已访问的超链接" xfId="2485" builtinId="9" hidden="1"/>
    <cellStyle name="已访问的超链接" xfId="2487" builtinId="9" hidden="1"/>
    <cellStyle name="已访问的超链接" xfId="2489" builtinId="9" hidden="1"/>
    <cellStyle name="已访问的超链接" xfId="2491" builtinId="9" hidden="1"/>
    <cellStyle name="已访问的超链接" xfId="2493" builtinId="9" hidden="1"/>
    <cellStyle name="已访问的超链接" xfId="2495" builtinId="9" hidden="1"/>
    <cellStyle name="已访问的超链接" xfId="2497" builtinId="9" hidden="1"/>
    <cellStyle name="已访问的超链接" xfId="2499" builtinId="9" hidden="1"/>
    <cellStyle name="已访问的超链接" xfId="2501" builtinId="9" hidden="1"/>
    <cellStyle name="已访问的超链接" xfId="2503" builtinId="9" hidden="1"/>
    <cellStyle name="已访问的超链接" xfId="2505" builtinId="9" hidden="1"/>
  </cellStyles>
  <dxfs count="1489"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6600"/>
      </font>
      <fill>
        <patternFill patternType="solid">
          <fgColor indexed="64"/>
          <bgColor rgb="FFFBEBA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6600"/>
      </font>
      <fill>
        <patternFill patternType="solid">
          <fgColor indexed="64"/>
          <bgColor rgb="FFFBEBA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6600"/>
      </font>
      <fill>
        <patternFill patternType="solid">
          <fgColor indexed="64"/>
          <bgColor rgb="FFFBEBA6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6600"/>
      </font>
      <fill>
        <patternFill patternType="solid">
          <fgColor indexed="64"/>
          <bgColor rgb="FFFBEBA6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6600"/>
      </font>
      <fill>
        <patternFill patternType="solid">
          <fgColor indexed="64"/>
          <bgColor rgb="FFFBEBA6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06918546098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44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1079500</xdr:colOff>
          <xdr:row>2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1</xdr:row>
          <xdr:rowOff>12700</xdr:rowOff>
        </xdr:from>
        <xdr:to>
          <xdr:col>8</xdr:col>
          <xdr:colOff>406400</xdr:colOff>
          <xdr:row>2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1</xdr:row>
          <xdr:rowOff>12700</xdr:rowOff>
        </xdr:from>
        <xdr:to>
          <xdr:col>10</xdr:col>
          <xdr:colOff>330200</xdr:colOff>
          <xdr:row>2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368300</xdr:colOff>
          <xdr:row>1</xdr:row>
          <xdr:rowOff>12700</xdr:rowOff>
        </xdr:from>
        <xdr:to>
          <xdr:col>12</xdr:col>
          <xdr:colOff>571500</xdr:colOff>
          <xdr:row>2</xdr:row>
          <xdr:rowOff>76200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15</xdr:col>
          <xdr:colOff>292100</xdr:colOff>
          <xdr:row>2</xdr:row>
          <xdr:rowOff>63500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1079500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1</xdr:row>
          <xdr:rowOff>12700</xdr:rowOff>
        </xdr:from>
        <xdr:to>
          <xdr:col>8</xdr:col>
          <xdr:colOff>406400</xdr:colOff>
          <xdr:row>2</xdr:row>
          <xdr:rowOff>76200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1</xdr:row>
          <xdr:rowOff>12700</xdr:rowOff>
        </xdr:from>
        <xdr:to>
          <xdr:col>10</xdr:col>
          <xdr:colOff>330200</xdr:colOff>
          <xdr:row>2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368300</xdr:colOff>
          <xdr:row>1</xdr:row>
          <xdr:rowOff>12700</xdr:rowOff>
        </xdr:from>
        <xdr:to>
          <xdr:col>12</xdr:col>
          <xdr:colOff>571500</xdr:colOff>
          <xdr:row>2</xdr:row>
          <xdr:rowOff>76200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15</xdr:col>
          <xdr:colOff>292100</xdr:colOff>
          <xdr:row>2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1079500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1</xdr:row>
          <xdr:rowOff>12700</xdr:rowOff>
        </xdr:from>
        <xdr:to>
          <xdr:col>8</xdr:col>
          <xdr:colOff>406400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1</xdr:row>
          <xdr:rowOff>12700</xdr:rowOff>
        </xdr:from>
        <xdr:to>
          <xdr:col>10</xdr:col>
          <xdr:colOff>330200</xdr:colOff>
          <xdr:row>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368300</xdr:colOff>
          <xdr:row>1</xdr:row>
          <xdr:rowOff>12700</xdr:rowOff>
        </xdr:from>
        <xdr:to>
          <xdr:col>12</xdr:col>
          <xdr:colOff>571500</xdr:colOff>
          <xdr:row>2</xdr:row>
          <xdr:rowOff>76200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15</xdr:col>
          <xdr:colOff>292100</xdr:colOff>
          <xdr:row>2</xdr:row>
          <xdr:rowOff>63500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1079500</xdr:colOff>
          <xdr:row>2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1</xdr:row>
          <xdr:rowOff>12700</xdr:rowOff>
        </xdr:from>
        <xdr:to>
          <xdr:col>8</xdr:col>
          <xdr:colOff>406400</xdr:colOff>
          <xdr:row>2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1</xdr:row>
          <xdr:rowOff>12700</xdr:rowOff>
        </xdr:from>
        <xdr:to>
          <xdr:col>10</xdr:col>
          <xdr:colOff>330200</xdr:colOff>
          <xdr:row>2</xdr:row>
          <xdr:rowOff>76200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368300</xdr:colOff>
          <xdr:row>1</xdr:row>
          <xdr:rowOff>12700</xdr:rowOff>
        </xdr:from>
        <xdr:to>
          <xdr:col>12</xdr:col>
          <xdr:colOff>571500</xdr:colOff>
          <xdr:row>2</xdr:row>
          <xdr:rowOff>76200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15</xdr:col>
          <xdr:colOff>292100</xdr:colOff>
          <xdr:row>2</xdr:row>
          <xdr:rowOff>63500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1079500</xdr:colOff>
          <xdr:row>2</xdr:row>
          <xdr:rowOff>76200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4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1</xdr:row>
          <xdr:rowOff>12700</xdr:rowOff>
        </xdr:from>
        <xdr:to>
          <xdr:col>8</xdr:col>
          <xdr:colOff>406400</xdr:colOff>
          <xdr:row>2</xdr:row>
          <xdr:rowOff>76200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4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1</xdr:row>
          <xdr:rowOff>12700</xdr:rowOff>
        </xdr:from>
        <xdr:to>
          <xdr:col>10</xdr:col>
          <xdr:colOff>330200</xdr:colOff>
          <xdr:row>2</xdr:row>
          <xdr:rowOff>76200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4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368300</xdr:colOff>
          <xdr:row>1</xdr:row>
          <xdr:rowOff>12700</xdr:rowOff>
        </xdr:from>
        <xdr:to>
          <xdr:col>12</xdr:col>
          <xdr:colOff>571500</xdr:colOff>
          <xdr:row>2</xdr:row>
          <xdr:rowOff>76200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4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15</xdr:col>
          <xdr:colOff>292100</xdr:colOff>
          <xdr:row>2</xdr:row>
          <xdr:rowOff>63500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4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DEF65-696F-F242-A508-1C052A743952}">
  <sheetPr codeName="Sheet7"/>
  <dimension ref="A1:IA224"/>
  <sheetViews>
    <sheetView showGridLines="0" tabSelected="1" zoomScaleNormal="100" zoomScalePageLayoutView="125" workbookViewId="0">
      <selection activeCell="O136" sqref="O136"/>
    </sheetView>
  </sheetViews>
  <sheetFormatPr baseColWidth="10" defaultColWidth="8.83203125" defaultRowHeight="15"/>
  <cols>
    <col min="1" max="1" width="13.5" customWidth="1"/>
    <col min="2" max="2" width="7.83203125" customWidth="1"/>
    <col min="3" max="3" width="8.6640625" customWidth="1"/>
    <col min="4" max="6" width="7.83203125" customWidth="1"/>
    <col min="7" max="7" width="20.6640625" customWidth="1"/>
    <col min="8" max="8" width="7.6640625" customWidth="1"/>
    <col min="9" max="9" width="9" customWidth="1"/>
    <col min="10" max="10" width="7.83203125" customWidth="1"/>
    <col min="11" max="12" width="8.33203125" customWidth="1"/>
    <col min="13" max="13" width="8.33203125" bestFit="1" customWidth="1"/>
    <col min="14" max="16" width="7.83203125" customWidth="1"/>
    <col min="17" max="17" width="0.83203125" customWidth="1"/>
    <col min="18" max="21" width="7.83203125" customWidth="1"/>
    <col min="22" max="22" width="7.83203125" style="121" customWidth="1"/>
    <col min="23" max="28" width="7.83203125" customWidth="1"/>
    <col min="29" max="29" width="10" bestFit="1" customWidth="1"/>
    <col min="30" max="31" width="9.6640625" bestFit="1" customWidth="1"/>
    <col min="32" max="32" width="9.6640625" customWidth="1"/>
    <col min="33" max="33" width="7.83203125" customWidth="1"/>
    <col min="34" max="34" width="9" customWidth="1"/>
    <col min="35" max="35" width="8" customWidth="1"/>
    <col min="36" max="38" width="9" customWidth="1"/>
    <col min="39" max="39" width="0.83203125" customWidth="1"/>
    <col min="40" max="139" width="7.83203125" customWidth="1"/>
  </cols>
  <sheetData>
    <row r="1" spans="1:235" s="1" customFormat="1" ht="22" customHeight="1">
      <c r="C1" s="11" t="s">
        <v>47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3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35"/>
      <c r="AJ1" s="35"/>
      <c r="AK1" s="35"/>
      <c r="AL1" s="35"/>
      <c r="AM1" s="11"/>
    </row>
    <row r="2" spans="1:235" s="1" customFormat="1" ht="14" customHeight="1">
      <c r="A2" s="9"/>
      <c r="B2" s="9"/>
      <c r="D2" s="9"/>
      <c r="E2" s="9" t="s">
        <v>75</v>
      </c>
      <c r="F2" s="9"/>
      <c r="G2" s="8"/>
      <c r="H2" s="8"/>
      <c r="I2" s="8"/>
      <c r="L2" s="8"/>
      <c r="M2" s="8"/>
      <c r="N2" s="8"/>
      <c r="O2" s="8"/>
      <c r="P2" s="8"/>
      <c r="R2" s="8"/>
      <c r="S2" s="8"/>
      <c r="T2" s="8"/>
      <c r="U2" s="8"/>
      <c r="V2" s="114"/>
      <c r="W2" s="7"/>
      <c r="X2" s="7"/>
      <c r="Y2" s="157" t="s">
        <v>11</v>
      </c>
      <c r="Z2" s="157"/>
      <c r="AA2" s="7"/>
      <c r="AH2" s="8"/>
      <c r="AI2" s="8"/>
      <c r="AJ2" s="8"/>
      <c r="AK2" s="8"/>
      <c r="AL2" s="8"/>
      <c r="AM2" s="8"/>
    </row>
    <row r="3" spans="1:235" s="1" customFormat="1" ht="9" customHeight="1">
      <c r="A3" s="8"/>
      <c r="B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/>
      <c r="S3" s="8"/>
      <c r="T3" s="8"/>
      <c r="U3" s="8"/>
      <c r="V3" s="115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235" s="1" customFormat="1" ht="18.75" customHeight="1">
      <c r="E4" s="145" t="s">
        <v>12</v>
      </c>
      <c r="F4" s="146"/>
      <c r="G4" s="12"/>
      <c r="H4" s="32"/>
      <c r="I4" s="147" t="s">
        <v>13</v>
      </c>
      <c r="J4" s="148"/>
      <c r="K4" s="149" t="s">
        <v>183</v>
      </c>
      <c r="L4" s="150"/>
      <c r="M4" s="150"/>
      <c r="N4" s="150"/>
      <c r="O4" s="150"/>
      <c r="P4" s="151"/>
      <c r="Q4" s="33"/>
      <c r="R4" s="145" t="s">
        <v>68</v>
      </c>
      <c r="S4" s="152"/>
      <c r="T4" s="146"/>
      <c r="U4" s="107"/>
      <c r="V4" s="116"/>
      <c r="W4" s="108"/>
      <c r="X4" s="108"/>
      <c r="Y4" s="108"/>
      <c r="Z4" s="109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1:235" s="1" customFormat="1" ht="18.75" customHeight="1">
      <c r="E5" s="145" t="s">
        <v>14</v>
      </c>
      <c r="F5" s="146"/>
      <c r="G5" s="12"/>
      <c r="H5" s="32"/>
      <c r="I5" s="147" t="s">
        <v>15</v>
      </c>
      <c r="J5" s="148"/>
      <c r="K5" s="149"/>
      <c r="L5" s="150"/>
      <c r="M5" s="150"/>
      <c r="N5" s="150"/>
      <c r="O5" s="150"/>
      <c r="P5" s="151"/>
      <c r="Q5" s="33"/>
      <c r="R5" s="145" t="s">
        <v>49</v>
      </c>
      <c r="S5" s="152"/>
      <c r="T5" s="146"/>
      <c r="U5" s="107"/>
      <c r="V5" s="117"/>
      <c r="W5" s="108"/>
      <c r="X5" s="108"/>
      <c r="Y5" s="108"/>
      <c r="Z5" s="109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1:235" s="1" customFormat="1" ht="18.75" customHeight="1">
      <c r="E6" s="145" t="s">
        <v>16</v>
      </c>
      <c r="F6" s="146"/>
      <c r="G6" s="34"/>
      <c r="H6" s="32"/>
      <c r="I6" s="147" t="s">
        <v>44</v>
      </c>
      <c r="J6" s="148"/>
      <c r="K6" s="149"/>
      <c r="L6" s="150"/>
      <c r="M6" s="150"/>
      <c r="N6" s="150"/>
      <c r="O6" s="150"/>
      <c r="P6" s="151"/>
      <c r="Q6" s="33"/>
      <c r="R6" s="145" t="s">
        <v>48</v>
      </c>
      <c r="S6" s="152"/>
      <c r="T6" s="146"/>
      <c r="U6" s="107"/>
      <c r="V6" s="116"/>
      <c r="W6" s="108"/>
      <c r="X6" s="108"/>
      <c r="Y6" s="108"/>
      <c r="Z6" s="109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235" s="1" customFormat="1" ht="9" customHeight="1">
      <c r="A7" s="10"/>
      <c r="B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R7" s="10"/>
      <c r="S7" s="10"/>
      <c r="T7" s="10"/>
      <c r="U7" s="10"/>
      <c r="V7" s="118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8"/>
    </row>
    <row r="8" spans="1:235" s="16" customFormat="1" ht="15" customHeight="1">
      <c r="A8" s="20"/>
      <c r="B8" s="20"/>
      <c r="C8" s="20"/>
      <c r="D8" s="20"/>
      <c r="E8" s="153" t="s">
        <v>17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5"/>
      <c r="Q8" s="20"/>
      <c r="R8" s="110" t="s">
        <v>23</v>
      </c>
      <c r="S8" s="111"/>
      <c r="T8" s="111"/>
      <c r="U8" s="111"/>
      <c r="V8" s="119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2"/>
      <c r="AJ8" s="156" t="s">
        <v>59</v>
      </c>
      <c r="AK8" s="156"/>
      <c r="AL8" s="156"/>
      <c r="AM8" s="20"/>
      <c r="AN8" s="140" t="s">
        <v>24</v>
      </c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2"/>
    </row>
    <row r="9" spans="1:235" s="16" customFormat="1" ht="25" customHeight="1">
      <c r="A9" s="50"/>
      <c r="B9" s="50"/>
      <c r="C9" s="50"/>
      <c r="D9" s="50"/>
      <c r="E9" s="50"/>
      <c r="F9" s="50"/>
      <c r="G9" s="50"/>
      <c r="H9" s="50"/>
      <c r="I9" s="50"/>
      <c r="J9" s="51"/>
      <c r="K9" s="55" t="s">
        <v>53</v>
      </c>
      <c r="L9" s="55" t="s">
        <v>54</v>
      </c>
      <c r="M9" s="49"/>
      <c r="N9" s="49"/>
      <c r="O9" s="63"/>
      <c r="P9" s="63"/>
      <c r="Q9" s="28"/>
      <c r="R9" s="39"/>
      <c r="S9" s="39"/>
      <c r="T9" s="40"/>
      <c r="U9" s="39"/>
      <c r="V9" s="120"/>
      <c r="W9" s="38"/>
      <c r="X9" s="38"/>
      <c r="Y9" s="38"/>
      <c r="Z9" s="38"/>
      <c r="AA9" s="38"/>
      <c r="AB9" s="38"/>
      <c r="AC9" s="143" t="s">
        <v>63</v>
      </c>
      <c r="AD9" s="144"/>
      <c r="AE9" s="48" t="s">
        <v>56</v>
      </c>
      <c r="AF9" s="70">
        <v>1.5</v>
      </c>
      <c r="AG9" s="47"/>
      <c r="AH9" s="47"/>
      <c r="AI9" s="68"/>
      <c r="AJ9" s="64"/>
      <c r="AK9" s="64"/>
      <c r="AL9" s="65"/>
      <c r="AM9" s="59"/>
      <c r="AN9" s="36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</row>
    <row r="10" spans="1:235" s="19" customFormat="1" ht="27">
      <c r="A10" s="52" t="s">
        <v>93</v>
      </c>
      <c r="B10" s="52" t="s">
        <v>94</v>
      </c>
      <c r="C10" s="52" t="s">
        <v>95</v>
      </c>
      <c r="D10" s="52" t="s">
        <v>98</v>
      </c>
      <c r="E10" s="52" t="s">
        <v>96</v>
      </c>
      <c r="F10" s="52" t="s">
        <v>20</v>
      </c>
      <c r="G10" s="52" t="s">
        <v>97</v>
      </c>
      <c r="H10" s="52" t="s">
        <v>62</v>
      </c>
      <c r="I10" s="52" t="s">
        <v>25</v>
      </c>
      <c r="J10" s="53" t="s">
        <v>19</v>
      </c>
      <c r="K10" s="69" t="s">
        <v>60</v>
      </c>
      <c r="L10" s="69" t="s">
        <v>61</v>
      </c>
      <c r="M10" s="54" t="s">
        <v>18</v>
      </c>
      <c r="N10" s="54" t="s">
        <v>64</v>
      </c>
      <c r="O10" s="56" t="s">
        <v>1</v>
      </c>
      <c r="P10" s="56" t="s">
        <v>2</v>
      </c>
      <c r="Q10" s="21"/>
      <c r="R10" s="44" t="s">
        <v>3</v>
      </c>
      <c r="S10" s="44" t="s">
        <v>4</v>
      </c>
      <c r="T10" s="45" t="s">
        <v>0</v>
      </c>
      <c r="U10" s="44" t="s">
        <v>5</v>
      </c>
      <c r="V10" s="46" t="s">
        <v>6</v>
      </c>
      <c r="W10" s="46" t="s">
        <v>73</v>
      </c>
      <c r="X10" s="46" t="s">
        <v>74</v>
      </c>
      <c r="Y10" s="46" t="s">
        <v>7</v>
      </c>
      <c r="Z10" s="46" t="s">
        <v>8</v>
      </c>
      <c r="AA10" s="46" t="s">
        <v>9</v>
      </c>
      <c r="AB10" s="46" t="s">
        <v>50</v>
      </c>
      <c r="AC10" s="71" t="s">
        <v>51</v>
      </c>
      <c r="AD10" s="71" t="s">
        <v>52</v>
      </c>
      <c r="AE10" s="71" t="s">
        <v>55</v>
      </c>
      <c r="AF10" s="58" t="s">
        <v>57</v>
      </c>
      <c r="AG10" s="41" t="s">
        <v>21</v>
      </c>
      <c r="AH10" s="41" t="s">
        <v>22</v>
      </c>
      <c r="AI10" s="41" t="s">
        <v>58</v>
      </c>
      <c r="AJ10" s="64"/>
      <c r="AK10" s="64"/>
      <c r="AL10" s="65"/>
      <c r="AM10" s="60"/>
      <c r="AN10" s="42">
        <v>1</v>
      </c>
      <c r="AO10" s="42">
        <v>2</v>
      </c>
      <c r="AP10" s="42">
        <v>3</v>
      </c>
      <c r="AQ10" s="42">
        <v>4</v>
      </c>
      <c r="AR10" s="42">
        <v>5</v>
      </c>
      <c r="AS10" s="42">
        <v>6</v>
      </c>
      <c r="AT10" s="42">
        <v>7</v>
      </c>
      <c r="AU10" s="42">
        <v>8</v>
      </c>
      <c r="AV10" s="42">
        <v>9</v>
      </c>
      <c r="AW10" s="42">
        <v>10</v>
      </c>
      <c r="AX10" s="42">
        <v>11</v>
      </c>
      <c r="AY10" s="42">
        <v>12</v>
      </c>
      <c r="AZ10" s="42">
        <v>13</v>
      </c>
      <c r="BA10" s="42">
        <v>14</v>
      </c>
      <c r="BB10" s="42">
        <v>15</v>
      </c>
      <c r="BC10" s="42">
        <v>16</v>
      </c>
      <c r="BD10" s="42">
        <v>17</v>
      </c>
      <c r="BE10" s="42">
        <v>18</v>
      </c>
      <c r="BF10" s="42">
        <v>19</v>
      </c>
      <c r="BG10" s="42">
        <v>20</v>
      </c>
      <c r="BH10" s="42">
        <v>21</v>
      </c>
      <c r="BI10" s="42">
        <v>22</v>
      </c>
      <c r="BJ10" s="42">
        <v>23</v>
      </c>
      <c r="BK10" s="42">
        <v>24</v>
      </c>
      <c r="BL10" s="42">
        <v>25</v>
      </c>
      <c r="BM10" s="42">
        <v>26</v>
      </c>
      <c r="BN10" s="42">
        <v>27</v>
      </c>
      <c r="BO10" s="42">
        <v>28</v>
      </c>
      <c r="BP10" s="42">
        <v>29</v>
      </c>
      <c r="BQ10" s="42">
        <v>30</v>
      </c>
      <c r="BR10" s="42">
        <v>31</v>
      </c>
      <c r="BS10" s="42">
        <v>32</v>
      </c>
      <c r="BT10" s="43">
        <v>33</v>
      </c>
      <c r="BU10" s="42">
        <v>34</v>
      </c>
      <c r="BV10" s="42">
        <v>35</v>
      </c>
      <c r="BW10" s="42">
        <v>36</v>
      </c>
      <c r="BX10" s="42">
        <v>37</v>
      </c>
      <c r="BY10" s="42">
        <v>38</v>
      </c>
      <c r="BZ10" s="42">
        <v>39</v>
      </c>
      <c r="CA10" s="42">
        <v>40</v>
      </c>
      <c r="CB10" s="42">
        <v>41</v>
      </c>
      <c r="CC10" s="42">
        <v>42</v>
      </c>
      <c r="CD10" s="42">
        <v>43</v>
      </c>
      <c r="CE10" s="42">
        <v>44</v>
      </c>
      <c r="CF10" s="42">
        <v>45</v>
      </c>
      <c r="CG10" s="42">
        <v>46</v>
      </c>
      <c r="CH10" s="42">
        <v>47</v>
      </c>
      <c r="CI10" s="42">
        <v>48</v>
      </c>
      <c r="CJ10" s="42">
        <v>49</v>
      </c>
      <c r="CK10" s="42">
        <v>50</v>
      </c>
      <c r="CL10" s="42">
        <v>51</v>
      </c>
      <c r="CM10" s="42">
        <v>52</v>
      </c>
      <c r="CN10" s="42">
        <v>53</v>
      </c>
      <c r="CO10" s="42">
        <v>54</v>
      </c>
      <c r="CP10" s="42">
        <v>55</v>
      </c>
      <c r="CQ10" s="42">
        <v>56</v>
      </c>
      <c r="CR10" s="42">
        <v>57</v>
      </c>
      <c r="CS10" s="42">
        <v>58</v>
      </c>
      <c r="CT10" s="42">
        <v>59</v>
      </c>
      <c r="CU10" s="42">
        <v>60</v>
      </c>
      <c r="CV10" s="42">
        <v>61</v>
      </c>
      <c r="CW10" s="42">
        <v>62</v>
      </c>
      <c r="CX10" s="42">
        <v>63</v>
      </c>
      <c r="CY10" s="42">
        <v>64</v>
      </c>
      <c r="CZ10" s="42">
        <v>65</v>
      </c>
      <c r="DA10" s="42">
        <v>66</v>
      </c>
      <c r="DB10" s="42">
        <v>67</v>
      </c>
      <c r="DC10" s="42">
        <v>68</v>
      </c>
      <c r="DD10" s="42">
        <v>69</v>
      </c>
      <c r="DE10" s="42">
        <v>70</v>
      </c>
      <c r="DF10" s="42">
        <v>71</v>
      </c>
      <c r="DG10" s="42">
        <v>72</v>
      </c>
      <c r="DH10" s="42">
        <v>73</v>
      </c>
      <c r="DI10" s="42">
        <v>74</v>
      </c>
      <c r="DJ10" s="42">
        <v>75</v>
      </c>
      <c r="DK10" s="42">
        <v>76</v>
      </c>
      <c r="DL10" s="42">
        <v>77</v>
      </c>
      <c r="DM10" s="42">
        <v>78</v>
      </c>
      <c r="DN10" s="42">
        <v>79</v>
      </c>
      <c r="DO10" s="42">
        <v>80</v>
      </c>
      <c r="DP10" s="42">
        <v>81</v>
      </c>
      <c r="DQ10" s="42">
        <v>82</v>
      </c>
      <c r="DR10" s="42">
        <v>83</v>
      </c>
      <c r="DS10" s="42">
        <v>84</v>
      </c>
      <c r="DT10" s="42">
        <v>85</v>
      </c>
      <c r="DU10" s="42">
        <v>86</v>
      </c>
      <c r="DV10" s="42">
        <v>87</v>
      </c>
      <c r="DW10" s="42">
        <v>88</v>
      </c>
      <c r="DX10" s="42">
        <v>89</v>
      </c>
      <c r="DY10" s="42">
        <v>90</v>
      </c>
      <c r="DZ10" s="42">
        <v>91</v>
      </c>
      <c r="EA10" s="42">
        <v>92</v>
      </c>
      <c r="EB10" s="42">
        <v>93</v>
      </c>
      <c r="EC10" s="42">
        <v>94</v>
      </c>
      <c r="ED10" s="42">
        <v>95</v>
      </c>
      <c r="EE10" s="42">
        <v>96</v>
      </c>
      <c r="EF10" s="42">
        <v>97</v>
      </c>
      <c r="EG10" s="42">
        <v>98</v>
      </c>
      <c r="EH10" s="42">
        <v>99</v>
      </c>
      <c r="EI10" s="42">
        <v>100</v>
      </c>
    </row>
    <row r="11" spans="1:235" ht="15" customHeight="1">
      <c r="A11" s="83" t="s">
        <v>129</v>
      </c>
      <c r="B11" s="66" t="s">
        <v>182</v>
      </c>
      <c r="C11" s="79" t="s">
        <v>181</v>
      </c>
      <c r="D11" s="67">
        <v>1</v>
      </c>
      <c r="E11" s="83" t="s">
        <v>120</v>
      </c>
      <c r="F11" s="84" t="s">
        <v>121</v>
      </c>
      <c r="G11" s="85" t="s">
        <v>122</v>
      </c>
      <c r="H11" s="86">
        <v>1.33</v>
      </c>
      <c r="I11" s="87" t="s">
        <v>43</v>
      </c>
      <c r="J11" s="88">
        <v>9.17</v>
      </c>
      <c r="K11" s="89">
        <v>0.05</v>
      </c>
      <c r="L11" s="89">
        <v>-0.05</v>
      </c>
      <c r="M11" s="90" t="s">
        <v>10</v>
      </c>
      <c r="N11" s="91" t="s">
        <v>67</v>
      </c>
      <c r="O11" s="92">
        <v>9.2200000000000006</v>
      </c>
      <c r="P11" s="93">
        <v>9.1199999999999992</v>
      </c>
      <c r="Q11" s="94"/>
      <c r="R11" s="3">
        <f t="shared" ref="R11:R27" si="0">IF(OR($AN11="",ISNUMBER($AN11)=FALSE),"",MAX(AN11:EI11))</f>
        <v>9.1880000000000006</v>
      </c>
      <c r="S11" s="3">
        <f t="shared" ref="S11:S27" si="1">IF(OR($AN11="",ISNUMBER($AN11)=FALSE),"",MIN(AN11:EI11))</f>
        <v>9.1709999999999994</v>
      </c>
      <c r="T11" s="3">
        <f t="shared" ref="T11:T27" si="2">IF(OR($AN11="",ISNUMBER($AN11)=FALSE),"",AVERAGE(AN11:EI11))</f>
        <v>9.1778124999999982</v>
      </c>
      <c r="U11" s="4">
        <f t="shared" ref="U11:U27" si="3">IF(OR($AN11="",ISNUMBER($AN11)=FALSE),"",STDEV(AN11:EI11))</f>
        <v>4.4391040944417965E-3</v>
      </c>
      <c r="V11" s="5">
        <f>IF(OR($AN11="",ISNUMBER($AN11)=FALSE),"",IF(AND(J11=0,L11=0),Y11,IF(AND(J11="",K11=""),Z11,(K11+ABS(L11))/(6*U11))))</f>
        <v>3.7545113410462725</v>
      </c>
      <c r="W11" s="76">
        <f>IF(OR($AN11="",ISNUMBER($AN11)=FALSE),"",IF(AND($I11="Tolerance",$J11&lt;&gt;""),($T11-$J11)/(($O11-$P11)/2),IF(AND($I11="GD&amp;T",$K11&lt;&gt;""),$T11/$K11,"")))</f>
        <v>0.15624999999996225</v>
      </c>
      <c r="X11" s="76" t="str">
        <f>IF($W11="","",IF(ABS($W11)&lt;=0.125, "Level A",IF(AND(ABS($W11)&gt;0.125,ABS($W11)&lt;=0.25), "Level B",IF(AND(ABS($W11)&gt;0.25,ABS($W11)&lt;=0.5), "Level C", IF(ABS($W11)&gt;0.5, "Level D")))))</f>
        <v>Level B</v>
      </c>
      <c r="Y11" s="5">
        <f t="shared" ref="Y11:Y27" si="4">IF(OR($AN11="",ISNUMBER($AN11)=FALSE),"",IF(K11="","",(O11-T11)/(3*U11)))</f>
        <v>3.1678689440079788</v>
      </c>
      <c r="Z11" s="5">
        <f t="shared" ref="Z11:Z27" si="5">IF(OR($AN11="",ISNUMBER($AN11)=FALSE),"",IF(L11="","",(T11-P11)/(3*U11)))</f>
        <v>4.3411537380846728</v>
      </c>
      <c r="AA11" s="5">
        <f t="shared" ref="AA11:AA27" si="6">IF(OR($AN11="",ISNUMBER($AN11)=FALSE),"",IF(AND(J11=0,L11=0),((K11)-(T11))/(3*U11),MIN(Y11:Z11)))</f>
        <v>3.1678689440079788</v>
      </c>
      <c r="AB11" s="6">
        <f t="shared" ref="AB11:AB27" si="7">IF(OR($AN11="",ISNUMBER($AN11)=FALSE),"",IF(AND(J11=0,L11=0),NORMSDIST(3*AA11),NORMSDIST(3*AA11)+NORMSDIST(6*V11-3*AA11)-1))</f>
        <v>1</v>
      </c>
      <c r="AC11" s="29" t="str">
        <f>IF($T11="","",IF(I11="Tolerance",IF(($H11*3*U11+T11)-J11&lt;K11,"",($H11*3*U11+T11)-J11),IF(OR(I11="GD&amp;T",I11="MAX"),IF(($H11*3*U11+T11)&lt;K11,"",($H11*3*U11+T11)),"")))</f>
        <v/>
      </c>
      <c r="AD11" s="29" t="str">
        <f>IF(T11="","",IF(I11="Tolerance",IF(-(($H11*3*U11)-T11)-J11&gt;L11,"",-(($H11*3*U11)-T11)-J11),IF(I11="MIN",IF(-(($H11*3*U11)-T11)&gt;L11,"",-(($H11*3*U11)-T11)),"")))</f>
        <v/>
      </c>
      <c r="AE11" s="29">
        <f>IF(OR(J11="",T11=""),"",(O11+P11)/2-T11)</f>
        <v>-7.8124999999982236E-3</v>
      </c>
      <c r="AF11" s="29" t="str">
        <f t="shared" ref="AF11:AF27" si="8">IF(OR($V11&gt;$AF$9,$U11=""),"",$AF$9*6*$U11)</f>
        <v/>
      </c>
      <c r="AG11" s="122"/>
      <c r="AH11" s="101"/>
      <c r="AI11" s="102"/>
      <c r="AJ11" s="102"/>
      <c r="AK11" s="102"/>
      <c r="AL11" s="102"/>
      <c r="AM11" s="102"/>
      <c r="AN11" s="102">
        <v>9.1780000000000008</v>
      </c>
      <c r="AO11" s="102">
        <v>9.173</v>
      </c>
      <c r="AP11" s="102">
        <v>9.1769999999999996</v>
      </c>
      <c r="AQ11" s="102">
        <v>9.1709999999999994</v>
      </c>
      <c r="AR11" s="102">
        <v>9.173</v>
      </c>
      <c r="AS11" s="103">
        <v>9.1750000000000007</v>
      </c>
      <c r="AT11" s="103">
        <v>9.1780000000000008</v>
      </c>
      <c r="AU11" s="103">
        <v>9.1780000000000008</v>
      </c>
      <c r="AV11" s="103">
        <v>9.1880000000000006</v>
      </c>
      <c r="AW11" s="103">
        <v>9.173</v>
      </c>
      <c r="AX11" s="103">
        <v>9.1869999999999994</v>
      </c>
      <c r="AY11" s="103">
        <v>9.1760000000000002</v>
      </c>
      <c r="AZ11" s="103">
        <v>9.1720000000000006</v>
      </c>
      <c r="BA11" s="103">
        <v>9.1739999999999995</v>
      </c>
      <c r="BB11" s="103">
        <v>9.1760000000000002</v>
      </c>
      <c r="BC11" s="103">
        <v>9.1760000000000002</v>
      </c>
      <c r="BD11" s="103">
        <v>9.1820000000000004</v>
      </c>
      <c r="BE11" s="103">
        <v>9.1769999999999996</v>
      </c>
      <c r="BF11" s="103">
        <v>9.1760000000000002</v>
      </c>
      <c r="BG11" s="103">
        <v>9.1750000000000007</v>
      </c>
      <c r="BH11" s="103">
        <v>9.1809999999999992</v>
      </c>
      <c r="BI11" s="103">
        <v>9.1820000000000004</v>
      </c>
      <c r="BJ11" s="103">
        <v>9.1769999999999996</v>
      </c>
      <c r="BK11" s="103">
        <v>9.1769999999999996</v>
      </c>
      <c r="BL11" s="103">
        <v>9.1829999999999998</v>
      </c>
      <c r="BM11" s="103">
        <v>9.1829999999999998</v>
      </c>
      <c r="BN11" s="103">
        <v>9.1769999999999996</v>
      </c>
      <c r="BO11" s="95">
        <v>9.1839999999999993</v>
      </c>
      <c r="BP11" s="95">
        <v>9.1760000000000002</v>
      </c>
      <c r="BQ11" s="95">
        <v>9.1720000000000006</v>
      </c>
      <c r="BR11" s="95">
        <v>9.1780000000000008</v>
      </c>
      <c r="BS11" s="95">
        <v>9.1850000000000005</v>
      </c>
      <c r="BT11" s="97"/>
      <c r="BU11" s="97"/>
      <c r="BV11" s="96"/>
      <c r="BW11" s="96"/>
      <c r="BX11" s="96"/>
      <c r="BY11" s="98"/>
      <c r="BZ11" s="99"/>
      <c r="CA11" s="99"/>
      <c r="CB11" s="99"/>
      <c r="CC11" s="99"/>
      <c r="CD11" s="100"/>
      <c r="CE11" s="101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3"/>
      <c r="CQ11" s="103"/>
      <c r="CR11" s="103"/>
      <c r="CS11" s="103"/>
      <c r="CT11" s="103"/>
      <c r="CU11" s="103"/>
      <c r="CV11" s="103"/>
      <c r="CW11" s="103"/>
      <c r="CX11" s="103"/>
      <c r="CY11" s="103"/>
      <c r="CZ11" s="103"/>
      <c r="DA11" s="103"/>
      <c r="DB11" s="103"/>
      <c r="DC11" s="103"/>
      <c r="DD11" s="103"/>
      <c r="DE11" s="103"/>
      <c r="DF11" s="103"/>
      <c r="DG11" s="103"/>
      <c r="DH11" s="103"/>
      <c r="DI11" s="103"/>
      <c r="DJ11" s="103"/>
      <c r="DK11" s="103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</row>
    <row r="12" spans="1:235" ht="15" customHeight="1">
      <c r="A12" s="83" t="s">
        <v>130</v>
      </c>
      <c r="B12" s="66" t="s">
        <v>182</v>
      </c>
      <c r="C12" s="79" t="s">
        <v>181</v>
      </c>
      <c r="D12" s="67">
        <v>1</v>
      </c>
      <c r="E12" s="83" t="s">
        <v>120</v>
      </c>
      <c r="F12" s="84" t="s">
        <v>121</v>
      </c>
      <c r="G12" s="85" t="s">
        <v>122</v>
      </c>
      <c r="H12" s="86">
        <v>1.33</v>
      </c>
      <c r="I12" s="87" t="s">
        <v>43</v>
      </c>
      <c r="J12" s="88">
        <v>5.69</v>
      </c>
      <c r="K12" s="89">
        <v>0.05</v>
      </c>
      <c r="L12" s="89">
        <v>-0.05</v>
      </c>
      <c r="M12" s="90" t="s">
        <v>10</v>
      </c>
      <c r="N12" s="91" t="s">
        <v>67</v>
      </c>
      <c r="O12" s="92">
        <v>5.74</v>
      </c>
      <c r="P12" s="93">
        <v>5.6400000000000006</v>
      </c>
      <c r="Q12" s="94"/>
      <c r="R12" s="3">
        <f t="shared" si="0"/>
        <v>5.7140000000000004</v>
      </c>
      <c r="S12" s="3">
        <f t="shared" si="1"/>
        <v>5.6989999999999998</v>
      </c>
      <c r="T12" s="3">
        <f t="shared" si="2"/>
        <v>5.7048125000000018</v>
      </c>
      <c r="U12" s="4">
        <f t="shared" si="3"/>
        <v>3.3643050377600739E-3</v>
      </c>
      <c r="V12" s="5">
        <f t="shared" ref="V12:V27" si="9">IF(OR($AN12="",ISNUMBER($AN12)=FALSE),"",IF(AND(J12=0,L12=0),Y12,IF(AND(J12="",K12=""),Z12,(K12+ABS(L12))/(6*U12))))</f>
        <v>4.9539701304145698</v>
      </c>
      <c r="W12" s="76">
        <f t="shared" ref="W12:W27" si="10">IF(OR($AN12="",ISNUMBER($AN12)=FALSE),"",IF(AND($I12="Tolerance",$J12&lt;&gt;""),($T12-$J12)/(($O12-$P12)/2),IF(AND($I12="GD&amp;T",$K12&lt;&gt;""),$T12/$K12,"")))</f>
        <v>0.29625000000003004</v>
      </c>
      <c r="X12" s="76" t="str">
        <f t="shared" ref="X12:X27" si="11">IF($W12="","",IF(ABS($W12)&lt;=0.125, "Level A",IF(AND(ABS($W12)&gt;0.125,ABS($W12)&lt;=0.25), "Level B",IF(AND(ABS($W12)&gt;0.25,ABS($W12)&lt;=0.5), "Level C", IF(ABS($W12)&gt;0.5, "Level D")))))</f>
        <v>Level C</v>
      </c>
      <c r="Y12" s="5">
        <f t="shared" si="4"/>
        <v>3.4863564792790922</v>
      </c>
      <c r="Z12" s="5">
        <f t="shared" si="5"/>
        <v>6.4215837815500123</v>
      </c>
      <c r="AA12" s="5">
        <f t="shared" si="6"/>
        <v>3.4863564792790922</v>
      </c>
      <c r="AB12" s="6">
        <f t="shared" si="7"/>
        <v>1</v>
      </c>
      <c r="AC12" s="29" t="str">
        <f t="shared" ref="AC12:AC27" si="12">IF($T12="","",IF(I12="Tolerance",IF(($H12*3*U12+T12)-J12&lt;K12,"",($H12*3*U12+T12)-J12),IF(OR(I12="GD&amp;T",I12="MAX"),IF(($H12*3*U12+T12)&lt;K12,"",($H12*3*U12+T12)),"")))</f>
        <v/>
      </c>
      <c r="AD12" s="29" t="str">
        <f t="shared" ref="AD12:AD27" si="13">IF(T12="","",IF(I12="Tolerance",IF(-(($H12*3*U12)-T12)-J12&gt;L12,"",-(($H12*3*U12)-T12)-J12),IF(I12="MIN",IF(-(($H12*3*U12)-T12)&gt;L12,"",-(($H12*3*U12)-T12)),"")))</f>
        <v/>
      </c>
      <c r="AE12" s="29">
        <f t="shared" ref="AE12:AE27" si="14">IF(OR(J12="",T12=""),"",(O12+P12)/2-T12)</f>
        <v>-1.481250000000145E-2</v>
      </c>
      <c r="AF12" s="29" t="str">
        <f t="shared" si="8"/>
        <v/>
      </c>
      <c r="AG12" s="100"/>
      <c r="AH12" s="101"/>
      <c r="AI12" s="102"/>
      <c r="AJ12" s="102"/>
      <c r="AK12" s="102"/>
      <c r="AL12" s="102"/>
      <c r="AM12" s="102"/>
      <c r="AN12" s="102">
        <v>5.7039999999999997</v>
      </c>
      <c r="AO12" s="102">
        <v>5.7009999999999996</v>
      </c>
      <c r="AP12" s="102">
        <v>5.7060000000000004</v>
      </c>
      <c r="AQ12" s="102">
        <v>5.7060000000000004</v>
      </c>
      <c r="AR12" s="102">
        <v>5.6989999999999998</v>
      </c>
      <c r="AS12" s="103">
        <v>5.7009999999999996</v>
      </c>
      <c r="AT12" s="103">
        <v>5.7009999999999996</v>
      </c>
      <c r="AU12" s="103">
        <v>5.7039999999999997</v>
      </c>
      <c r="AV12" s="103">
        <v>5.7060000000000004</v>
      </c>
      <c r="AW12" s="103">
        <v>5.7069999999999999</v>
      </c>
      <c r="AX12" s="103">
        <v>5.7069999999999999</v>
      </c>
      <c r="AY12" s="103">
        <v>5.7060000000000004</v>
      </c>
      <c r="AZ12" s="103">
        <v>5.7080000000000002</v>
      </c>
      <c r="BA12" s="103">
        <v>5.7060000000000004</v>
      </c>
      <c r="BB12" s="103">
        <v>5.7050000000000001</v>
      </c>
      <c r="BC12" s="103">
        <v>5.702</v>
      </c>
      <c r="BD12" s="103">
        <v>5.7140000000000004</v>
      </c>
      <c r="BE12" s="103">
        <v>5.7080000000000002</v>
      </c>
      <c r="BF12" s="103">
        <v>5.702</v>
      </c>
      <c r="BG12" s="103">
        <v>5.7050000000000001</v>
      </c>
      <c r="BH12" s="103">
        <v>5.702</v>
      </c>
      <c r="BI12" s="103">
        <v>5.7089999999999996</v>
      </c>
      <c r="BJ12" s="103">
        <v>5.702</v>
      </c>
      <c r="BK12" s="103">
        <v>5.7050000000000001</v>
      </c>
      <c r="BL12" s="103">
        <v>5.7110000000000003</v>
      </c>
      <c r="BM12" s="103">
        <v>5.7030000000000003</v>
      </c>
      <c r="BN12" s="103">
        <v>5.7060000000000004</v>
      </c>
      <c r="BO12" s="95">
        <v>5.7080000000000002</v>
      </c>
      <c r="BP12" s="95">
        <v>5.6989999999999998</v>
      </c>
      <c r="BQ12" s="95">
        <v>5.7009999999999996</v>
      </c>
      <c r="BR12" s="95">
        <v>5.7050000000000001</v>
      </c>
      <c r="BS12" s="95">
        <v>5.7050000000000001</v>
      </c>
      <c r="BT12" s="97"/>
      <c r="BU12" s="97"/>
      <c r="BV12" s="96"/>
      <c r="BW12" s="96"/>
      <c r="BX12" s="96"/>
      <c r="BY12" s="98"/>
      <c r="BZ12" s="99"/>
      <c r="CA12" s="99"/>
      <c r="CB12" s="99"/>
      <c r="CC12" s="99"/>
      <c r="CD12" s="100"/>
      <c r="CE12" s="101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3"/>
      <c r="CQ12" s="103"/>
      <c r="CR12" s="103"/>
      <c r="CS12" s="103"/>
      <c r="CT12" s="103"/>
      <c r="CU12" s="103"/>
      <c r="CV12" s="103"/>
      <c r="CW12" s="103"/>
      <c r="CX12" s="103"/>
      <c r="CY12" s="103"/>
      <c r="CZ12" s="103"/>
      <c r="DA12" s="103"/>
      <c r="DB12" s="103"/>
      <c r="DC12" s="103"/>
      <c r="DD12" s="103"/>
      <c r="DE12" s="103"/>
      <c r="DF12" s="103"/>
      <c r="DG12" s="103"/>
      <c r="DH12" s="103"/>
      <c r="DI12" s="103"/>
      <c r="DJ12" s="103"/>
      <c r="DK12" s="103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74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GR12" s="78"/>
      <c r="GX12" s="78"/>
      <c r="IA12" s="78"/>
    </row>
    <row r="13" spans="1:235" ht="15" customHeight="1">
      <c r="A13" s="83" t="s">
        <v>131</v>
      </c>
      <c r="B13" s="66" t="s">
        <v>182</v>
      </c>
      <c r="C13" s="79" t="s">
        <v>181</v>
      </c>
      <c r="D13" s="67">
        <v>1</v>
      </c>
      <c r="E13" s="83" t="s">
        <v>120</v>
      </c>
      <c r="F13" s="84" t="s">
        <v>121</v>
      </c>
      <c r="G13" s="85" t="s">
        <v>122</v>
      </c>
      <c r="H13" s="86">
        <v>1.33</v>
      </c>
      <c r="I13" s="87" t="s">
        <v>43</v>
      </c>
      <c r="J13" s="88">
        <v>5.96</v>
      </c>
      <c r="K13" s="89">
        <v>0.05</v>
      </c>
      <c r="L13" s="89">
        <v>-0.05</v>
      </c>
      <c r="M13" s="90" t="s">
        <v>10</v>
      </c>
      <c r="N13" s="91" t="s">
        <v>67</v>
      </c>
      <c r="O13" s="92">
        <v>6.01</v>
      </c>
      <c r="P13" s="93">
        <v>5.91</v>
      </c>
      <c r="Q13" s="94"/>
      <c r="R13" s="3">
        <f t="shared" si="0"/>
        <v>5.98</v>
      </c>
      <c r="S13" s="3">
        <f t="shared" si="1"/>
        <v>5.9550000000000001</v>
      </c>
      <c r="T13" s="3">
        <f t="shared" si="2"/>
        <v>5.9697500000000012</v>
      </c>
      <c r="U13" s="4">
        <f t="shared" si="3"/>
        <v>6.0053739374856105E-3</v>
      </c>
      <c r="V13" s="5">
        <f t="shared" si="9"/>
        <v>2.7752920700962767</v>
      </c>
      <c r="W13" s="76">
        <f t="shared" si="10"/>
        <v>0.19500000000002585</v>
      </c>
      <c r="X13" s="76" t="str">
        <f t="shared" si="11"/>
        <v>Level B</v>
      </c>
      <c r="Y13" s="5">
        <f t="shared" si="4"/>
        <v>2.2341101164274231</v>
      </c>
      <c r="Z13" s="5">
        <f t="shared" si="5"/>
        <v>3.3164740237651107</v>
      </c>
      <c r="AA13" s="5">
        <f t="shared" si="6"/>
        <v>2.2341101164274231</v>
      </c>
      <c r="AB13" s="6">
        <f t="shared" si="7"/>
        <v>0.99999999998974376</v>
      </c>
      <c r="AC13" s="29" t="str">
        <f t="shared" si="12"/>
        <v/>
      </c>
      <c r="AD13" s="29" t="str">
        <f t="shared" si="13"/>
        <v/>
      </c>
      <c r="AE13" s="29">
        <f t="shared" si="14"/>
        <v>-9.7500000000012577E-3</v>
      </c>
      <c r="AF13" s="29" t="str">
        <f t="shared" si="8"/>
        <v/>
      </c>
      <c r="AG13" s="100"/>
      <c r="AH13" s="101"/>
      <c r="AI13" s="102"/>
      <c r="AJ13" s="102"/>
      <c r="AK13" s="102"/>
      <c r="AL13" s="102"/>
      <c r="AM13" s="102"/>
      <c r="AN13" s="102">
        <v>5.9660000000000002</v>
      </c>
      <c r="AO13" s="102">
        <v>5.9649999999999999</v>
      </c>
      <c r="AP13" s="102">
        <v>5.9669999999999996</v>
      </c>
      <c r="AQ13" s="102">
        <v>5.9790000000000001</v>
      </c>
      <c r="AR13" s="102">
        <v>5.9610000000000003</v>
      </c>
      <c r="AS13" s="103">
        <v>5.9710000000000001</v>
      </c>
      <c r="AT13" s="103">
        <v>5.9729999999999999</v>
      </c>
      <c r="AU13" s="103">
        <v>5.9749999999999996</v>
      </c>
      <c r="AV13" s="103">
        <v>5.9660000000000002</v>
      </c>
      <c r="AW13" s="103">
        <v>5.9740000000000002</v>
      </c>
      <c r="AX13" s="103">
        <v>5.9690000000000003</v>
      </c>
      <c r="AY13" s="103">
        <v>5.97</v>
      </c>
      <c r="AZ13" s="103">
        <v>5.97</v>
      </c>
      <c r="BA13" s="103">
        <v>5.96</v>
      </c>
      <c r="BB13" s="103">
        <v>5.98</v>
      </c>
      <c r="BC13" s="103">
        <v>5.9630000000000001</v>
      </c>
      <c r="BD13" s="103">
        <v>5.97</v>
      </c>
      <c r="BE13" s="103">
        <v>5.976</v>
      </c>
      <c r="BF13" s="103">
        <v>5.9720000000000004</v>
      </c>
      <c r="BG13" s="103">
        <v>5.9640000000000004</v>
      </c>
      <c r="BH13" s="103">
        <v>5.9749999999999996</v>
      </c>
      <c r="BI13" s="103">
        <v>5.976</v>
      </c>
      <c r="BJ13" s="103">
        <v>5.9610000000000003</v>
      </c>
      <c r="BK13" s="103">
        <v>5.9779999999999998</v>
      </c>
      <c r="BL13" s="103">
        <v>5.9729999999999999</v>
      </c>
      <c r="BM13" s="103">
        <v>5.9550000000000001</v>
      </c>
      <c r="BN13" s="103">
        <v>5.9690000000000003</v>
      </c>
      <c r="BO13" s="95">
        <v>5.97</v>
      </c>
      <c r="BP13" s="95">
        <v>5.9720000000000004</v>
      </c>
      <c r="BQ13" s="95">
        <v>5.9749999999999996</v>
      </c>
      <c r="BR13" s="95">
        <v>5.9729999999999999</v>
      </c>
      <c r="BS13" s="95">
        <v>5.9640000000000004</v>
      </c>
      <c r="BT13" s="97"/>
      <c r="BU13" s="97"/>
      <c r="BV13" s="96"/>
      <c r="BW13" s="96"/>
      <c r="BX13" s="96"/>
      <c r="BY13" s="98"/>
      <c r="BZ13" s="99"/>
      <c r="CA13" s="99"/>
      <c r="CB13" s="99"/>
      <c r="CC13" s="99"/>
      <c r="CD13" s="100"/>
      <c r="CE13" s="101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3"/>
      <c r="CQ13" s="103"/>
      <c r="CR13" s="103"/>
      <c r="CS13" s="103"/>
      <c r="CT13" s="103"/>
      <c r="CU13" s="103"/>
      <c r="CV13" s="103"/>
      <c r="CW13" s="103"/>
      <c r="CX13" s="103"/>
      <c r="CY13" s="103"/>
      <c r="CZ13" s="103"/>
      <c r="DA13" s="103"/>
      <c r="DB13" s="103"/>
      <c r="DC13" s="103"/>
      <c r="DD13" s="103"/>
      <c r="DE13" s="103"/>
      <c r="DF13" s="103"/>
      <c r="DG13" s="103"/>
      <c r="DH13" s="103"/>
      <c r="DI13" s="103"/>
      <c r="DJ13" s="103"/>
      <c r="DK13" s="103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74"/>
      <c r="EH13" s="27"/>
      <c r="EI13" s="27"/>
      <c r="EJ13" s="27"/>
      <c r="EK13" s="27"/>
      <c r="EL13" s="27"/>
      <c r="EM13" s="74"/>
      <c r="EN13" s="27"/>
      <c r="EX13" s="78"/>
      <c r="FH13" s="78"/>
    </row>
    <row r="14" spans="1:235" ht="15" customHeight="1">
      <c r="A14" s="83" t="s">
        <v>132</v>
      </c>
      <c r="B14" s="66" t="s">
        <v>182</v>
      </c>
      <c r="C14" s="79" t="s">
        <v>181</v>
      </c>
      <c r="D14" s="67">
        <v>1</v>
      </c>
      <c r="E14" s="83" t="s">
        <v>120</v>
      </c>
      <c r="F14" s="84" t="s">
        <v>121</v>
      </c>
      <c r="G14" s="85" t="s">
        <v>122</v>
      </c>
      <c r="H14" s="86">
        <v>1.33</v>
      </c>
      <c r="I14" s="87" t="s">
        <v>43</v>
      </c>
      <c r="J14" s="88">
        <v>12.38</v>
      </c>
      <c r="K14" s="89">
        <v>0.05</v>
      </c>
      <c r="L14" s="89">
        <v>-0.05</v>
      </c>
      <c r="M14" s="90" t="s">
        <v>10</v>
      </c>
      <c r="N14" s="91" t="s">
        <v>67</v>
      </c>
      <c r="O14" s="92">
        <v>12.430000000000001</v>
      </c>
      <c r="P14" s="93">
        <v>12.33</v>
      </c>
      <c r="Q14" s="94"/>
      <c r="R14" s="3">
        <f t="shared" si="0"/>
        <v>12.387</v>
      </c>
      <c r="S14" s="3">
        <f t="shared" si="1"/>
        <v>12.372999999999999</v>
      </c>
      <c r="T14" s="3">
        <f t="shared" si="2"/>
        <v>12.3779375</v>
      </c>
      <c r="U14" s="4">
        <f t="shared" si="3"/>
        <v>3.1921021489032366E-3</v>
      </c>
      <c r="V14" s="5">
        <f t="shared" si="9"/>
        <v>5.2212197132830189</v>
      </c>
      <c r="W14" s="76">
        <f t="shared" si="10"/>
        <v>-4.1250000000018744E-2</v>
      </c>
      <c r="X14" s="76" t="str">
        <f t="shared" si="11"/>
        <v>Level A</v>
      </c>
      <c r="Y14" s="5">
        <f t="shared" si="4"/>
        <v>5.4365950264561187</v>
      </c>
      <c r="Z14" s="5">
        <f t="shared" si="5"/>
        <v>5.0058444001100675</v>
      </c>
      <c r="AA14" s="5">
        <f t="shared" si="6"/>
        <v>5.0058444001100675</v>
      </c>
      <c r="AB14" s="6">
        <f t="shared" si="7"/>
        <v>1</v>
      </c>
      <c r="AC14" s="29" t="str">
        <f t="shared" si="12"/>
        <v/>
      </c>
      <c r="AD14" s="29" t="str">
        <f t="shared" si="13"/>
        <v/>
      </c>
      <c r="AE14" s="29">
        <f t="shared" si="14"/>
        <v>2.0625000000009663E-3</v>
      </c>
      <c r="AF14" s="29" t="str">
        <f t="shared" si="8"/>
        <v/>
      </c>
      <c r="AG14" s="100"/>
      <c r="AH14" s="101"/>
      <c r="AI14" s="102"/>
      <c r="AJ14" s="102"/>
      <c r="AK14" s="102"/>
      <c r="AL14" s="102"/>
      <c r="AM14" s="102"/>
      <c r="AN14" s="102">
        <v>12.377000000000001</v>
      </c>
      <c r="AO14" s="102">
        <v>12.381</v>
      </c>
      <c r="AP14" s="102">
        <v>12.377000000000001</v>
      </c>
      <c r="AQ14" s="102">
        <v>12.378</v>
      </c>
      <c r="AR14" s="102">
        <v>12.381</v>
      </c>
      <c r="AS14" s="103">
        <v>12.381</v>
      </c>
      <c r="AT14" s="103">
        <v>12.377000000000001</v>
      </c>
      <c r="AU14" s="103">
        <v>12.379</v>
      </c>
      <c r="AV14" s="103">
        <v>12.375</v>
      </c>
      <c r="AW14" s="103">
        <v>12.38</v>
      </c>
      <c r="AX14" s="103">
        <v>12.378</v>
      </c>
      <c r="AY14" s="103">
        <v>12.377000000000001</v>
      </c>
      <c r="AZ14" s="103">
        <v>12.38</v>
      </c>
      <c r="BA14" s="103">
        <v>12.377000000000001</v>
      </c>
      <c r="BB14" s="103">
        <v>12.375</v>
      </c>
      <c r="BC14" s="103">
        <v>12.387</v>
      </c>
      <c r="BD14" s="103">
        <v>12.379</v>
      </c>
      <c r="BE14" s="103">
        <v>12.372999999999999</v>
      </c>
      <c r="BF14" s="103">
        <v>12.378</v>
      </c>
      <c r="BG14" s="103">
        <v>12.374000000000001</v>
      </c>
      <c r="BH14" s="103">
        <v>12.374000000000001</v>
      </c>
      <c r="BI14" s="103">
        <v>12.375</v>
      </c>
      <c r="BJ14" s="103">
        <v>12.378</v>
      </c>
      <c r="BK14" s="103">
        <v>12.377000000000001</v>
      </c>
      <c r="BL14" s="103">
        <v>12.372999999999999</v>
      </c>
      <c r="BM14" s="103">
        <v>12.385</v>
      </c>
      <c r="BN14" s="103">
        <v>12.38</v>
      </c>
      <c r="BO14" s="95">
        <v>12.381</v>
      </c>
      <c r="BP14" s="95">
        <v>12.375999999999999</v>
      </c>
      <c r="BQ14" s="95">
        <v>12.378</v>
      </c>
      <c r="BR14" s="95">
        <v>12.379</v>
      </c>
      <c r="BS14" s="95">
        <v>12.374000000000001</v>
      </c>
      <c r="BT14" s="97"/>
      <c r="BU14" s="97"/>
      <c r="BV14" s="96"/>
      <c r="BW14" s="96"/>
      <c r="BX14" s="96"/>
      <c r="BY14" s="98"/>
      <c r="BZ14" s="99"/>
      <c r="CA14" s="99"/>
      <c r="CB14" s="99"/>
      <c r="CC14" s="99"/>
      <c r="CD14" s="100"/>
      <c r="CE14" s="101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3"/>
      <c r="CQ14" s="103"/>
      <c r="CR14" s="103"/>
      <c r="CS14" s="103"/>
      <c r="CT14" s="103"/>
      <c r="CU14" s="103"/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3"/>
      <c r="DH14" s="103"/>
      <c r="DI14" s="103"/>
      <c r="DJ14" s="103"/>
      <c r="DK14" s="103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HN14" s="78"/>
    </row>
    <row r="15" spans="1:235" ht="15" customHeight="1">
      <c r="A15" s="83" t="s">
        <v>133</v>
      </c>
      <c r="B15" s="66" t="s">
        <v>182</v>
      </c>
      <c r="C15" s="79" t="s">
        <v>181</v>
      </c>
      <c r="D15" s="67">
        <v>1</v>
      </c>
      <c r="E15" s="83" t="s">
        <v>120</v>
      </c>
      <c r="F15" s="84" t="s">
        <v>121</v>
      </c>
      <c r="G15" s="85" t="s">
        <v>122</v>
      </c>
      <c r="H15" s="86">
        <v>1.33</v>
      </c>
      <c r="I15" s="87" t="s">
        <v>43</v>
      </c>
      <c r="J15" s="88">
        <v>5.18</v>
      </c>
      <c r="K15" s="89">
        <v>0.05</v>
      </c>
      <c r="L15" s="89">
        <v>-0.05</v>
      </c>
      <c r="M15" s="90" t="s">
        <v>10</v>
      </c>
      <c r="N15" s="91" t="s">
        <v>67</v>
      </c>
      <c r="O15" s="92">
        <v>5.2299999999999995</v>
      </c>
      <c r="P15" s="93">
        <v>5.13</v>
      </c>
      <c r="Q15" s="94"/>
      <c r="R15" s="3">
        <f t="shared" si="0"/>
        <v>5.1890000000000001</v>
      </c>
      <c r="S15" s="3">
        <f t="shared" si="1"/>
        <v>5.1749999999999998</v>
      </c>
      <c r="T15" s="3">
        <f t="shared" si="2"/>
        <v>5.1812187500000002</v>
      </c>
      <c r="U15" s="4">
        <f t="shared" si="3"/>
        <v>3.338285971244275E-3</v>
      </c>
      <c r="V15" s="5">
        <f t="shared" si="9"/>
        <v>4.9925820646379568</v>
      </c>
      <c r="W15" s="76">
        <f t="shared" si="10"/>
        <v>2.4375000000009892E-2</v>
      </c>
      <c r="X15" s="76" t="str">
        <f t="shared" si="11"/>
        <v>Level A</v>
      </c>
      <c r="Y15" s="5">
        <f t="shared" si="4"/>
        <v>4.8708878768123398</v>
      </c>
      <c r="Z15" s="5">
        <f t="shared" si="5"/>
        <v>5.1142762524635375</v>
      </c>
      <c r="AA15" s="5">
        <f t="shared" si="6"/>
        <v>4.8708878768123398</v>
      </c>
      <c r="AB15" s="6">
        <f t="shared" si="7"/>
        <v>1</v>
      </c>
      <c r="AC15" s="29" t="str">
        <f t="shared" si="12"/>
        <v/>
      </c>
      <c r="AD15" s="29" t="str">
        <f t="shared" si="13"/>
        <v/>
      </c>
      <c r="AE15" s="29">
        <f t="shared" si="14"/>
        <v>-1.2187500000004903E-3</v>
      </c>
      <c r="AF15" s="29" t="str">
        <f t="shared" si="8"/>
        <v/>
      </c>
      <c r="AG15" s="100"/>
      <c r="AH15" s="101"/>
      <c r="AI15" s="102"/>
      <c r="AJ15" s="102"/>
      <c r="AK15" s="102"/>
      <c r="AL15" s="102"/>
      <c r="AM15" s="102"/>
      <c r="AN15" s="102">
        <v>5.1829999999999998</v>
      </c>
      <c r="AO15" s="102">
        <v>5.1840000000000002</v>
      </c>
      <c r="AP15" s="102">
        <v>5.1829999999999998</v>
      </c>
      <c r="AQ15" s="102">
        <v>5.1859999999999999</v>
      </c>
      <c r="AR15" s="102">
        <v>5.1829999999999998</v>
      </c>
      <c r="AS15" s="103">
        <v>5.1790000000000003</v>
      </c>
      <c r="AT15" s="103">
        <v>5.1890000000000001</v>
      </c>
      <c r="AU15" s="103">
        <v>5.1779999999999999</v>
      </c>
      <c r="AV15" s="103">
        <v>5.18</v>
      </c>
      <c r="AW15" s="103">
        <v>5.1840000000000002</v>
      </c>
      <c r="AX15" s="103">
        <v>5.18</v>
      </c>
      <c r="AY15" s="103">
        <v>5.181</v>
      </c>
      <c r="AZ15" s="103">
        <v>5.1779999999999999</v>
      </c>
      <c r="BA15" s="103">
        <v>5.181</v>
      </c>
      <c r="BB15" s="103">
        <v>5.1849999999999996</v>
      </c>
      <c r="BC15" s="103">
        <v>5.1749999999999998</v>
      </c>
      <c r="BD15" s="103">
        <v>5.181</v>
      </c>
      <c r="BE15" s="103">
        <v>5.181</v>
      </c>
      <c r="BF15" s="103">
        <v>5.1840000000000002</v>
      </c>
      <c r="BG15" s="103">
        <v>5.1840000000000002</v>
      </c>
      <c r="BH15" s="103">
        <v>5.1760000000000002</v>
      </c>
      <c r="BI15" s="103">
        <v>5.181</v>
      </c>
      <c r="BJ15" s="103">
        <v>5.1849999999999996</v>
      </c>
      <c r="BK15" s="103">
        <v>5.1790000000000003</v>
      </c>
      <c r="BL15" s="103">
        <v>5.1849999999999996</v>
      </c>
      <c r="BM15" s="103">
        <v>5.1840000000000002</v>
      </c>
      <c r="BN15" s="103">
        <v>5.1790000000000003</v>
      </c>
      <c r="BO15" s="95">
        <v>5.181</v>
      </c>
      <c r="BP15" s="95">
        <v>5.1790000000000003</v>
      </c>
      <c r="BQ15" s="95">
        <v>5.1790000000000003</v>
      </c>
      <c r="BR15" s="95">
        <v>5.1749999999999998</v>
      </c>
      <c r="BS15" s="95">
        <v>5.1769999999999996</v>
      </c>
      <c r="BT15" s="97"/>
      <c r="BU15" s="97"/>
      <c r="BV15" s="96"/>
      <c r="BW15" s="96"/>
      <c r="BX15" s="96"/>
      <c r="BY15" s="98"/>
      <c r="BZ15" s="99"/>
      <c r="CA15" s="99"/>
      <c r="CB15" s="99"/>
      <c r="CC15" s="99"/>
      <c r="CD15" s="100"/>
      <c r="CE15" s="101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3"/>
      <c r="CQ15" s="103"/>
      <c r="CR15" s="103"/>
      <c r="CS15" s="103"/>
      <c r="CT15" s="103"/>
      <c r="CU15" s="103"/>
      <c r="CV15" s="103"/>
      <c r="CW15" s="103"/>
      <c r="CX15" s="103"/>
      <c r="CY15" s="103"/>
      <c r="CZ15" s="103"/>
      <c r="DA15" s="103"/>
      <c r="DB15" s="103"/>
      <c r="DC15" s="103"/>
      <c r="DD15" s="103"/>
      <c r="DE15" s="103"/>
      <c r="DF15" s="103"/>
      <c r="DG15" s="103"/>
      <c r="DH15" s="103"/>
      <c r="DI15" s="103"/>
      <c r="DJ15" s="103"/>
      <c r="DK15" s="103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FJ15" s="78"/>
    </row>
    <row r="16" spans="1:235" ht="15" customHeight="1">
      <c r="A16" s="83" t="s">
        <v>134</v>
      </c>
      <c r="B16" s="66" t="s">
        <v>182</v>
      </c>
      <c r="C16" s="79" t="s">
        <v>181</v>
      </c>
      <c r="D16" s="67">
        <v>1</v>
      </c>
      <c r="E16" s="83" t="s">
        <v>120</v>
      </c>
      <c r="F16" s="84" t="s">
        <v>121</v>
      </c>
      <c r="G16" s="85" t="s">
        <v>122</v>
      </c>
      <c r="H16" s="86">
        <v>1.33</v>
      </c>
      <c r="I16" s="87" t="s">
        <v>43</v>
      </c>
      <c r="J16" s="88">
        <v>4.7</v>
      </c>
      <c r="K16" s="89">
        <v>0.05</v>
      </c>
      <c r="L16" s="89">
        <v>-0.05</v>
      </c>
      <c r="M16" s="90" t="s">
        <v>10</v>
      </c>
      <c r="N16" s="91" t="s">
        <v>67</v>
      </c>
      <c r="O16" s="92">
        <v>4.75</v>
      </c>
      <c r="P16" s="93">
        <v>4.6500000000000004</v>
      </c>
      <c r="Q16" s="94"/>
      <c r="R16" s="3">
        <f t="shared" si="0"/>
        <v>4.7249999999999996</v>
      </c>
      <c r="S16" s="3">
        <f t="shared" si="1"/>
        <v>4.7050000000000001</v>
      </c>
      <c r="T16" s="3">
        <f t="shared" si="2"/>
        <v>4.71596875</v>
      </c>
      <c r="U16" s="4">
        <f t="shared" si="3"/>
        <v>4.9021678877818123E-3</v>
      </c>
      <c r="V16" s="5">
        <f t="shared" si="9"/>
        <v>3.3998563591032349</v>
      </c>
      <c r="W16" s="76">
        <f t="shared" si="10"/>
        <v>0.31937499999999841</v>
      </c>
      <c r="X16" s="76" t="str">
        <f t="shared" si="11"/>
        <v>Level C</v>
      </c>
      <c r="Y16" s="5">
        <f t="shared" si="4"/>
        <v>2.3140272344146364</v>
      </c>
      <c r="Z16" s="5">
        <f t="shared" si="5"/>
        <v>4.4856854837918094</v>
      </c>
      <c r="AA16" s="5">
        <f t="shared" si="6"/>
        <v>2.3140272344146364</v>
      </c>
      <c r="AB16" s="6">
        <f t="shared" si="7"/>
        <v>0.99999999999806821</v>
      </c>
      <c r="AC16" s="29" t="str">
        <f t="shared" si="12"/>
        <v/>
      </c>
      <c r="AD16" s="29" t="str">
        <f t="shared" si="13"/>
        <v/>
      </c>
      <c r="AE16" s="29">
        <f t="shared" si="14"/>
        <v>-1.5968749999999865E-2</v>
      </c>
      <c r="AF16" s="29" t="str">
        <f t="shared" si="8"/>
        <v/>
      </c>
      <c r="AG16" s="100"/>
      <c r="AH16" s="101"/>
      <c r="AI16" s="102"/>
      <c r="AJ16" s="102"/>
      <c r="AK16" s="102"/>
      <c r="AL16" s="102"/>
      <c r="AM16" s="102"/>
      <c r="AN16" s="102">
        <v>4.7249999999999996</v>
      </c>
      <c r="AO16" s="102">
        <v>4.7140000000000004</v>
      </c>
      <c r="AP16" s="102">
        <v>4.7169999999999996</v>
      </c>
      <c r="AQ16" s="102">
        <v>4.7089999999999996</v>
      </c>
      <c r="AR16" s="102">
        <v>4.7229999999999999</v>
      </c>
      <c r="AS16" s="103">
        <v>4.7130000000000001</v>
      </c>
      <c r="AT16" s="103">
        <v>4.7169999999999996</v>
      </c>
      <c r="AU16" s="103">
        <v>4.718</v>
      </c>
      <c r="AV16" s="103">
        <v>4.7169999999999996</v>
      </c>
      <c r="AW16" s="103">
        <v>4.7149999999999999</v>
      </c>
      <c r="AX16" s="103">
        <v>4.7169999999999996</v>
      </c>
      <c r="AY16" s="103">
        <v>4.7140000000000004</v>
      </c>
      <c r="AZ16" s="103">
        <v>4.7140000000000004</v>
      </c>
      <c r="BA16" s="103">
        <v>4.72</v>
      </c>
      <c r="BB16" s="103">
        <v>4.7149999999999999</v>
      </c>
      <c r="BC16" s="103">
        <v>4.7160000000000002</v>
      </c>
      <c r="BD16" s="103">
        <v>4.7050000000000001</v>
      </c>
      <c r="BE16" s="103">
        <v>4.7130000000000001</v>
      </c>
      <c r="BF16" s="103">
        <v>4.7160000000000002</v>
      </c>
      <c r="BG16" s="103">
        <v>4.7089999999999996</v>
      </c>
      <c r="BH16" s="103">
        <v>4.7130000000000001</v>
      </c>
      <c r="BI16" s="103">
        <v>4.7249999999999996</v>
      </c>
      <c r="BJ16" s="103">
        <v>4.7220000000000004</v>
      </c>
      <c r="BK16" s="103">
        <v>4.7210000000000001</v>
      </c>
      <c r="BL16" s="103">
        <v>4.7190000000000003</v>
      </c>
      <c r="BM16" s="103">
        <v>4.7140000000000004</v>
      </c>
      <c r="BN16" s="103">
        <v>4.7110000000000003</v>
      </c>
      <c r="BO16" s="95">
        <v>4.7169999999999996</v>
      </c>
      <c r="BP16" s="95">
        <v>4.7160000000000002</v>
      </c>
      <c r="BQ16" s="95">
        <v>4.7060000000000004</v>
      </c>
      <c r="BR16" s="95">
        <v>4.7229999999999999</v>
      </c>
      <c r="BS16" s="95">
        <v>4.7169999999999996</v>
      </c>
      <c r="BT16" s="97"/>
      <c r="BU16" s="97"/>
      <c r="BV16" s="96"/>
      <c r="BW16" s="96"/>
      <c r="BX16" s="96"/>
      <c r="BY16" s="98"/>
      <c r="BZ16" s="99"/>
      <c r="CA16" s="99"/>
      <c r="CB16" s="99"/>
      <c r="CC16" s="99"/>
      <c r="CD16" s="100"/>
      <c r="CE16" s="101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3"/>
      <c r="CQ16" s="103"/>
      <c r="CR16" s="103"/>
      <c r="CS16" s="103"/>
      <c r="CT16" s="103"/>
      <c r="CU16" s="103"/>
      <c r="CV16" s="103"/>
      <c r="CW16" s="103"/>
      <c r="CX16" s="103"/>
      <c r="CY16" s="103"/>
      <c r="CZ16" s="103"/>
      <c r="DA16" s="103"/>
      <c r="DB16" s="103"/>
      <c r="DC16" s="103"/>
      <c r="DD16" s="103"/>
      <c r="DE16" s="103"/>
      <c r="DF16" s="103"/>
      <c r="DG16" s="103"/>
      <c r="DH16" s="103"/>
      <c r="DI16" s="103"/>
      <c r="DJ16" s="103"/>
      <c r="DK16" s="103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FJ16" s="78"/>
    </row>
    <row r="17" spans="1:204" ht="15" customHeight="1">
      <c r="A17" s="83" t="s">
        <v>135</v>
      </c>
      <c r="B17" s="66" t="s">
        <v>182</v>
      </c>
      <c r="C17" s="79" t="s">
        <v>181</v>
      </c>
      <c r="D17" s="67">
        <v>1</v>
      </c>
      <c r="E17" s="83" t="s">
        <v>120</v>
      </c>
      <c r="F17" s="84" t="s">
        <v>121</v>
      </c>
      <c r="G17" s="85" t="s">
        <v>122</v>
      </c>
      <c r="H17" s="86">
        <v>1.33</v>
      </c>
      <c r="I17" s="87" t="s">
        <v>43</v>
      </c>
      <c r="J17" s="88">
        <v>11.2</v>
      </c>
      <c r="K17" s="89">
        <v>0.05</v>
      </c>
      <c r="L17" s="89">
        <v>-0.05</v>
      </c>
      <c r="M17" s="90" t="s">
        <v>10</v>
      </c>
      <c r="N17" s="91" t="s">
        <v>67</v>
      </c>
      <c r="O17" s="92">
        <v>11.25</v>
      </c>
      <c r="P17" s="93">
        <v>11.149999999999999</v>
      </c>
      <c r="Q17" s="94"/>
      <c r="R17" s="3">
        <f t="shared" si="0"/>
        <v>11.21</v>
      </c>
      <c r="S17" s="3">
        <f t="shared" si="1"/>
        <v>11.2</v>
      </c>
      <c r="T17" s="3">
        <f t="shared" si="2"/>
        <v>11.2058125</v>
      </c>
      <c r="U17" s="4">
        <f t="shared" si="3"/>
        <v>2.3477855042986183E-3</v>
      </c>
      <c r="V17" s="5">
        <f t="shared" si="9"/>
        <v>7.0988881378436224</v>
      </c>
      <c r="W17" s="76">
        <f t="shared" si="10"/>
        <v>0.11625000000002052</v>
      </c>
      <c r="X17" s="76" t="str">
        <f t="shared" si="11"/>
        <v>Level A</v>
      </c>
      <c r="Y17" s="5">
        <f t="shared" si="4"/>
        <v>6.2736423918192443</v>
      </c>
      <c r="Z17" s="5">
        <f t="shared" si="5"/>
        <v>7.9241338838682012</v>
      </c>
      <c r="AA17" s="5">
        <f t="shared" si="6"/>
        <v>6.2736423918192443</v>
      </c>
      <c r="AB17" s="6">
        <f t="shared" si="7"/>
        <v>1</v>
      </c>
      <c r="AC17" s="29" t="str">
        <f t="shared" si="12"/>
        <v/>
      </c>
      <c r="AD17" s="29" t="str">
        <f t="shared" si="13"/>
        <v/>
      </c>
      <c r="AE17" s="29">
        <f t="shared" si="14"/>
        <v>-5.8125000000011084E-3</v>
      </c>
      <c r="AF17" s="29" t="str">
        <f t="shared" si="8"/>
        <v/>
      </c>
      <c r="AG17" s="100"/>
      <c r="AH17" s="101"/>
      <c r="AI17" s="102"/>
      <c r="AJ17" s="102"/>
      <c r="AK17" s="102"/>
      <c r="AL17" s="102"/>
      <c r="AM17" s="102"/>
      <c r="AN17" s="102">
        <v>11.206</v>
      </c>
      <c r="AO17" s="102">
        <v>11.207000000000001</v>
      </c>
      <c r="AP17" s="102">
        <v>11.207000000000001</v>
      </c>
      <c r="AQ17" s="102">
        <v>11.202999999999999</v>
      </c>
      <c r="AR17" s="102">
        <v>11.204000000000001</v>
      </c>
      <c r="AS17" s="103">
        <v>11.205</v>
      </c>
      <c r="AT17" s="103">
        <v>11.206</v>
      </c>
      <c r="AU17" s="103">
        <v>11.207000000000001</v>
      </c>
      <c r="AV17" s="103">
        <v>11.208</v>
      </c>
      <c r="AW17" s="103">
        <v>11.21</v>
      </c>
      <c r="AX17" s="103">
        <v>11.205</v>
      </c>
      <c r="AY17" s="103">
        <v>11.202999999999999</v>
      </c>
      <c r="AZ17" s="103">
        <v>11.204000000000001</v>
      </c>
      <c r="BA17" s="103">
        <v>11.205</v>
      </c>
      <c r="BB17" s="103">
        <v>11.208</v>
      </c>
      <c r="BC17" s="103">
        <v>11.204000000000001</v>
      </c>
      <c r="BD17" s="103">
        <v>11.202999999999999</v>
      </c>
      <c r="BE17" s="103">
        <v>11.208</v>
      </c>
      <c r="BF17" s="103">
        <v>11.209</v>
      </c>
      <c r="BG17" s="103">
        <v>11.207000000000001</v>
      </c>
      <c r="BH17" s="103">
        <v>11.206</v>
      </c>
      <c r="BI17" s="103">
        <v>11.202999999999999</v>
      </c>
      <c r="BJ17" s="103">
        <v>11.202999999999999</v>
      </c>
      <c r="BK17" s="103">
        <v>11.206</v>
      </c>
      <c r="BL17" s="103">
        <v>11.21</v>
      </c>
      <c r="BM17" s="103">
        <v>11.204000000000001</v>
      </c>
      <c r="BN17" s="103">
        <v>11.208</v>
      </c>
      <c r="BO17" s="95">
        <v>11.207000000000001</v>
      </c>
      <c r="BP17" s="95">
        <v>11.205</v>
      </c>
      <c r="BQ17" s="95">
        <v>11.206</v>
      </c>
      <c r="BR17" s="95">
        <v>11.2</v>
      </c>
      <c r="BS17" s="95">
        <v>11.209</v>
      </c>
      <c r="BT17" s="97"/>
      <c r="BU17" s="97"/>
      <c r="BV17" s="96"/>
      <c r="BW17" s="96"/>
      <c r="BX17" s="96"/>
      <c r="BY17" s="98"/>
      <c r="BZ17" s="99"/>
      <c r="CA17" s="99"/>
      <c r="CB17" s="99"/>
      <c r="CC17" s="99"/>
      <c r="CD17" s="100"/>
      <c r="CE17" s="101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74"/>
      <c r="EH17" s="27"/>
      <c r="EI17" s="27"/>
      <c r="EJ17" s="27"/>
      <c r="EK17" s="27"/>
      <c r="EL17" s="27"/>
      <c r="EM17" s="27"/>
      <c r="EN17" s="27"/>
      <c r="GV17" s="78"/>
    </row>
    <row r="18" spans="1:204" ht="15" customHeight="1">
      <c r="A18" s="83" t="s">
        <v>136</v>
      </c>
      <c r="B18" s="66" t="s">
        <v>182</v>
      </c>
      <c r="C18" s="79" t="s">
        <v>181</v>
      </c>
      <c r="D18" s="67">
        <v>1</v>
      </c>
      <c r="E18" s="83" t="s">
        <v>120</v>
      </c>
      <c r="F18" s="84" t="s">
        <v>121</v>
      </c>
      <c r="G18" s="85" t="s">
        <v>122</v>
      </c>
      <c r="H18" s="86">
        <v>1.33</v>
      </c>
      <c r="I18" s="87" t="s">
        <v>43</v>
      </c>
      <c r="J18" s="88">
        <v>12.56</v>
      </c>
      <c r="K18" s="89">
        <v>0.05</v>
      </c>
      <c r="L18" s="89">
        <v>-0.05</v>
      </c>
      <c r="M18" s="90" t="s">
        <v>10</v>
      </c>
      <c r="N18" s="91" t="s">
        <v>67</v>
      </c>
      <c r="O18" s="92">
        <v>12.610000000000001</v>
      </c>
      <c r="P18" s="93">
        <v>12.51</v>
      </c>
      <c r="Q18" s="94"/>
      <c r="R18" s="3">
        <f t="shared" si="0"/>
        <v>12.571999999999999</v>
      </c>
      <c r="S18" s="3">
        <f t="shared" si="1"/>
        <v>12.557</v>
      </c>
      <c r="T18" s="3">
        <f t="shared" si="2"/>
        <v>12.564999999999998</v>
      </c>
      <c r="U18" s="4">
        <f t="shared" si="3"/>
        <v>3.574100383087679E-3</v>
      </c>
      <c r="V18" s="5">
        <f t="shared" si="9"/>
        <v>4.663178109247248</v>
      </c>
      <c r="W18" s="76">
        <f t="shared" si="10"/>
        <v>9.9999999999943162E-2</v>
      </c>
      <c r="X18" s="76" t="str">
        <f t="shared" si="11"/>
        <v>Level A</v>
      </c>
      <c r="Y18" s="5">
        <f t="shared" si="4"/>
        <v>4.1968602983228482</v>
      </c>
      <c r="Z18" s="5">
        <f t="shared" si="5"/>
        <v>5.1294959201717809</v>
      </c>
      <c r="AA18" s="5">
        <f t="shared" si="6"/>
        <v>4.1968602983228482</v>
      </c>
      <c r="AB18" s="6">
        <f t="shared" si="7"/>
        <v>1</v>
      </c>
      <c r="AC18" s="29" t="str">
        <f t="shared" si="12"/>
        <v/>
      </c>
      <c r="AD18" s="29" t="str">
        <f t="shared" si="13"/>
        <v/>
      </c>
      <c r="AE18" s="29">
        <f t="shared" si="14"/>
        <v>-4.9999999999972289E-3</v>
      </c>
      <c r="AF18" s="29" t="str">
        <f t="shared" si="8"/>
        <v/>
      </c>
      <c r="AG18" s="100"/>
      <c r="AH18" s="101"/>
      <c r="AI18" s="102"/>
      <c r="AJ18" s="102"/>
      <c r="AK18" s="102"/>
      <c r="AL18" s="102"/>
      <c r="AM18" s="102"/>
      <c r="AN18" s="102">
        <v>12.557</v>
      </c>
      <c r="AO18" s="102">
        <v>12.565</v>
      </c>
      <c r="AP18" s="102">
        <v>12.567</v>
      </c>
      <c r="AQ18" s="102">
        <v>12.56</v>
      </c>
      <c r="AR18" s="102">
        <v>12.569000000000001</v>
      </c>
      <c r="AS18" s="103">
        <v>12.566000000000001</v>
      </c>
      <c r="AT18" s="103">
        <v>12.561999999999999</v>
      </c>
      <c r="AU18" s="103">
        <v>12.565</v>
      </c>
      <c r="AV18" s="103">
        <v>12.568</v>
      </c>
      <c r="AW18" s="103">
        <v>12.569000000000001</v>
      </c>
      <c r="AX18" s="103">
        <v>12.567</v>
      </c>
      <c r="AY18" s="103">
        <v>12.563000000000001</v>
      </c>
      <c r="AZ18" s="103">
        <v>12.566000000000001</v>
      </c>
      <c r="BA18" s="103">
        <v>12.565</v>
      </c>
      <c r="BB18" s="103">
        <v>12.571999999999999</v>
      </c>
      <c r="BC18" s="103">
        <v>12.567</v>
      </c>
      <c r="BD18" s="103">
        <v>12.563000000000001</v>
      </c>
      <c r="BE18" s="103">
        <v>12.566000000000001</v>
      </c>
      <c r="BF18" s="103">
        <v>12.558</v>
      </c>
      <c r="BG18" s="103">
        <v>12.569000000000001</v>
      </c>
      <c r="BH18" s="103">
        <v>12.564</v>
      </c>
      <c r="BI18" s="103">
        <v>12.558999999999999</v>
      </c>
      <c r="BJ18" s="103">
        <v>12.563000000000001</v>
      </c>
      <c r="BK18" s="103">
        <v>12.566000000000001</v>
      </c>
      <c r="BL18" s="103">
        <v>12.569000000000001</v>
      </c>
      <c r="BM18" s="103">
        <v>12.568</v>
      </c>
      <c r="BN18" s="103">
        <v>12.561</v>
      </c>
      <c r="BO18" s="95">
        <v>12.567</v>
      </c>
      <c r="BP18" s="95">
        <v>12.567</v>
      </c>
      <c r="BQ18" s="95">
        <v>12.563000000000001</v>
      </c>
      <c r="BR18" s="95">
        <v>12.568</v>
      </c>
      <c r="BS18" s="95">
        <v>12.561</v>
      </c>
      <c r="BT18" s="97"/>
      <c r="BU18" s="97"/>
      <c r="BV18" s="96"/>
      <c r="BW18" s="96"/>
      <c r="BX18" s="96"/>
      <c r="BY18" s="98"/>
      <c r="BZ18" s="99"/>
      <c r="CA18" s="99"/>
      <c r="CB18" s="99"/>
      <c r="CC18" s="99"/>
      <c r="CD18" s="100"/>
      <c r="CE18" s="101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</row>
    <row r="19" spans="1:204" ht="15" customHeight="1">
      <c r="A19" s="83" t="s">
        <v>137</v>
      </c>
      <c r="B19" s="66" t="s">
        <v>182</v>
      </c>
      <c r="C19" s="79" t="s">
        <v>181</v>
      </c>
      <c r="D19" s="67">
        <v>1</v>
      </c>
      <c r="E19" s="83" t="s">
        <v>120</v>
      </c>
      <c r="F19" s="84" t="s">
        <v>121</v>
      </c>
      <c r="G19" s="85" t="s">
        <v>122</v>
      </c>
      <c r="H19" s="86">
        <v>1.33</v>
      </c>
      <c r="I19" s="87" t="s">
        <v>43</v>
      </c>
      <c r="J19" s="88">
        <v>11.41</v>
      </c>
      <c r="K19" s="89">
        <v>0.05</v>
      </c>
      <c r="L19" s="89">
        <v>-0.05</v>
      </c>
      <c r="M19" s="90" t="s">
        <v>10</v>
      </c>
      <c r="N19" s="91" t="s">
        <v>67</v>
      </c>
      <c r="O19" s="92">
        <v>11.46</v>
      </c>
      <c r="P19" s="93">
        <v>11.36</v>
      </c>
      <c r="Q19" s="94"/>
      <c r="R19" s="3">
        <f t="shared" si="0"/>
        <v>11.420999999999999</v>
      </c>
      <c r="S19" s="3">
        <f t="shared" si="1"/>
        <v>11.404</v>
      </c>
      <c r="T19" s="3">
        <f t="shared" si="2"/>
        <v>11.414843749999996</v>
      </c>
      <c r="U19" s="4">
        <f t="shared" si="3"/>
        <v>4.033003963268565E-3</v>
      </c>
      <c r="V19" s="5">
        <f t="shared" si="9"/>
        <v>4.1325688787965138</v>
      </c>
      <c r="W19" s="76">
        <f t="shared" si="10"/>
        <v>9.6874999999910519E-2</v>
      </c>
      <c r="X19" s="76" t="str">
        <f t="shared" si="11"/>
        <v>Level A</v>
      </c>
      <c r="Y19" s="5">
        <f t="shared" si="4"/>
        <v>3.7322262686635237</v>
      </c>
      <c r="Z19" s="5">
        <f t="shared" si="5"/>
        <v>4.5329114889296198</v>
      </c>
      <c r="AA19" s="5">
        <f t="shared" si="6"/>
        <v>3.7322262686635237</v>
      </c>
      <c r="AB19" s="6">
        <f t="shared" si="7"/>
        <v>1</v>
      </c>
      <c r="AC19" s="29" t="str">
        <f t="shared" si="12"/>
        <v/>
      </c>
      <c r="AD19" s="29" t="str">
        <f t="shared" si="13"/>
        <v/>
      </c>
      <c r="AE19" s="29">
        <f t="shared" si="14"/>
        <v>-4.8437499999955946E-3</v>
      </c>
      <c r="AF19" s="29" t="str">
        <f t="shared" si="8"/>
        <v/>
      </c>
      <c r="AG19" s="100"/>
      <c r="AH19" s="101"/>
      <c r="AI19" s="102"/>
      <c r="AJ19" s="102"/>
      <c r="AK19" s="102"/>
      <c r="AL19" s="102"/>
      <c r="AM19" s="102"/>
      <c r="AN19" s="102">
        <v>11.404</v>
      </c>
      <c r="AO19" s="102">
        <v>11.414</v>
      </c>
      <c r="AP19" s="102">
        <v>11.41</v>
      </c>
      <c r="AQ19" s="102">
        <v>11.412000000000001</v>
      </c>
      <c r="AR19" s="102">
        <v>11.414</v>
      </c>
      <c r="AS19" s="103">
        <v>11.411</v>
      </c>
      <c r="AT19" s="103">
        <v>11.416</v>
      </c>
      <c r="AU19" s="103">
        <v>11.419</v>
      </c>
      <c r="AV19" s="103">
        <v>11.417999999999999</v>
      </c>
      <c r="AW19" s="103">
        <v>11.416</v>
      </c>
      <c r="AX19" s="103">
        <v>11.419</v>
      </c>
      <c r="AY19" s="103">
        <v>11.420999999999999</v>
      </c>
      <c r="AZ19" s="103">
        <v>11.413</v>
      </c>
      <c r="BA19" s="103">
        <v>11.409000000000001</v>
      </c>
      <c r="BB19" s="103">
        <v>11.411</v>
      </c>
      <c r="BC19" s="103">
        <v>11.420999999999999</v>
      </c>
      <c r="BD19" s="103">
        <v>11.42</v>
      </c>
      <c r="BE19" s="103">
        <v>11.420999999999999</v>
      </c>
      <c r="BF19" s="103">
        <v>11.414999999999999</v>
      </c>
      <c r="BG19" s="103">
        <v>11.416</v>
      </c>
      <c r="BH19" s="103">
        <v>11.414999999999999</v>
      </c>
      <c r="BI19" s="103">
        <v>11.414999999999999</v>
      </c>
      <c r="BJ19" s="103">
        <v>11.417999999999999</v>
      </c>
      <c r="BK19" s="103">
        <v>11.412000000000001</v>
      </c>
      <c r="BL19" s="103">
        <v>11.417999999999999</v>
      </c>
      <c r="BM19" s="103">
        <v>11.416</v>
      </c>
      <c r="BN19" s="103">
        <v>11.409000000000001</v>
      </c>
      <c r="BO19" s="95">
        <v>11.417</v>
      </c>
      <c r="BP19" s="95">
        <v>11.412000000000001</v>
      </c>
      <c r="BQ19" s="95">
        <v>11.417999999999999</v>
      </c>
      <c r="BR19" s="95">
        <v>11.413</v>
      </c>
      <c r="BS19" s="95">
        <v>11.412000000000001</v>
      </c>
      <c r="BT19" s="97"/>
      <c r="BU19" s="97"/>
      <c r="BV19" s="96"/>
      <c r="BW19" s="96"/>
      <c r="BX19" s="96"/>
      <c r="BY19" s="98"/>
      <c r="BZ19" s="99"/>
      <c r="CA19" s="99"/>
      <c r="CB19" s="99"/>
      <c r="CC19" s="99"/>
      <c r="CD19" s="100"/>
      <c r="CE19" s="101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</row>
    <row r="20" spans="1:204" ht="15" customHeight="1">
      <c r="A20" s="83" t="s">
        <v>138</v>
      </c>
      <c r="B20" s="66" t="s">
        <v>182</v>
      </c>
      <c r="C20" s="79" t="s">
        <v>181</v>
      </c>
      <c r="D20" s="67">
        <v>1</v>
      </c>
      <c r="E20" s="83" t="s">
        <v>120</v>
      </c>
      <c r="F20" s="84">
        <v>1</v>
      </c>
      <c r="G20" s="85" t="s">
        <v>122</v>
      </c>
      <c r="H20" s="86">
        <v>1.33</v>
      </c>
      <c r="I20" s="87" t="s">
        <v>43</v>
      </c>
      <c r="J20" s="88">
        <v>8.6999999999999993</v>
      </c>
      <c r="K20" s="89">
        <v>0.05</v>
      </c>
      <c r="L20" s="89">
        <v>-0.05</v>
      </c>
      <c r="M20" s="90" t="s">
        <v>10</v>
      </c>
      <c r="N20" s="91" t="s">
        <v>67</v>
      </c>
      <c r="O20" s="92">
        <v>8.75</v>
      </c>
      <c r="P20" s="93">
        <v>8.6499999999999986</v>
      </c>
      <c r="Q20" s="94"/>
      <c r="R20" s="3">
        <f t="shared" si="0"/>
        <v>8.7281999999999993</v>
      </c>
      <c r="S20" s="3">
        <f t="shared" si="1"/>
        <v>8.7081</v>
      </c>
      <c r="T20" s="3">
        <f t="shared" si="2"/>
        <v>8.7174187500000002</v>
      </c>
      <c r="U20" s="4">
        <f t="shared" si="3"/>
        <v>5.3870476383696452E-3</v>
      </c>
      <c r="V20" s="5">
        <f t="shared" si="9"/>
        <v>3.0938405942351617</v>
      </c>
      <c r="W20" s="76">
        <f t="shared" si="10"/>
        <v>0.34837500000001359</v>
      </c>
      <c r="X20" s="76" t="str">
        <f t="shared" si="11"/>
        <v>Level C</v>
      </c>
      <c r="Y20" s="5">
        <f t="shared" si="4"/>
        <v>2.0160238772184735</v>
      </c>
      <c r="Z20" s="5">
        <f t="shared" si="5"/>
        <v>4.1716573112519368</v>
      </c>
      <c r="AA20" s="5">
        <f t="shared" si="6"/>
        <v>2.0160238772184735</v>
      </c>
      <c r="AB20" s="6">
        <f t="shared" si="7"/>
        <v>0.99999999926705119</v>
      </c>
      <c r="AC20" s="29" t="str">
        <f t="shared" si="12"/>
        <v/>
      </c>
      <c r="AD20" s="29" t="str">
        <f t="shared" si="13"/>
        <v/>
      </c>
      <c r="AE20" s="29">
        <f t="shared" si="14"/>
        <v>-1.7418750000000927E-2</v>
      </c>
      <c r="AF20" s="29" t="str">
        <f t="shared" si="8"/>
        <v/>
      </c>
      <c r="AG20" s="100"/>
      <c r="AH20" s="101"/>
      <c r="AI20" s="102"/>
      <c r="AJ20" s="102"/>
      <c r="AK20" s="102"/>
      <c r="AL20" s="102"/>
      <c r="AM20" s="102"/>
      <c r="AN20" s="102">
        <v>8.7150999999999996</v>
      </c>
      <c r="AO20" s="102">
        <v>8.7143999999999995</v>
      </c>
      <c r="AP20" s="102">
        <v>8.7177000000000007</v>
      </c>
      <c r="AQ20" s="102">
        <v>8.7146000000000008</v>
      </c>
      <c r="AR20" s="102">
        <v>8.7281999999999993</v>
      </c>
      <c r="AS20" s="103">
        <v>8.7111999999999998</v>
      </c>
      <c r="AT20" s="103">
        <v>8.7190999999999992</v>
      </c>
      <c r="AU20" s="103">
        <v>8.7273999999999994</v>
      </c>
      <c r="AV20" s="103">
        <v>8.7149999999999999</v>
      </c>
      <c r="AW20" s="103">
        <v>8.7139000000000006</v>
      </c>
      <c r="AX20" s="103">
        <v>8.7134999999999998</v>
      </c>
      <c r="AY20" s="103">
        <v>8.7139000000000006</v>
      </c>
      <c r="AZ20" s="103">
        <v>8.7204999999999995</v>
      </c>
      <c r="BA20" s="103">
        <v>8.7236999999999991</v>
      </c>
      <c r="BB20" s="103">
        <v>8.7202000000000002</v>
      </c>
      <c r="BC20" s="103">
        <v>8.7262000000000004</v>
      </c>
      <c r="BD20" s="103">
        <v>8.7248999999999999</v>
      </c>
      <c r="BE20" s="103">
        <v>8.7091999999999992</v>
      </c>
      <c r="BF20" s="103">
        <v>8.7149000000000001</v>
      </c>
      <c r="BG20" s="103">
        <v>8.7124000000000006</v>
      </c>
      <c r="BH20" s="103">
        <v>8.7208000000000006</v>
      </c>
      <c r="BI20" s="103">
        <v>8.7081</v>
      </c>
      <c r="BJ20" s="103">
        <v>8.7112999999999996</v>
      </c>
      <c r="BK20" s="103">
        <v>8.7177000000000007</v>
      </c>
      <c r="BL20" s="103">
        <v>8.7227999999999994</v>
      </c>
      <c r="BM20" s="103">
        <v>8.7209000000000003</v>
      </c>
      <c r="BN20" s="103">
        <v>8.7135999999999996</v>
      </c>
      <c r="BO20" s="95">
        <v>8.7129999999999992</v>
      </c>
      <c r="BP20" s="95">
        <v>8.7202999999999999</v>
      </c>
      <c r="BQ20" s="95">
        <v>8.7241999999999997</v>
      </c>
      <c r="BR20" s="95">
        <v>8.7136999999999993</v>
      </c>
      <c r="BS20" s="95">
        <v>8.7149999999999999</v>
      </c>
      <c r="BT20" s="97"/>
      <c r="BU20" s="97"/>
      <c r="BV20" s="96"/>
      <c r="BW20" s="96"/>
      <c r="BX20" s="96"/>
      <c r="BY20" s="98"/>
      <c r="BZ20" s="99"/>
      <c r="CA20" s="99"/>
      <c r="CB20" s="99"/>
      <c r="CC20" s="99"/>
      <c r="CD20" s="100"/>
      <c r="CE20" s="101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3"/>
      <c r="CQ20" s="103"/>
      <c r="CR20" s="103"/>
      <c r="CS20" s="103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</row>
    <row r="21" spans="1:204" ht="15" customHeight="1">
      <c r="A21" s="83" t="s">
        <v>139</v>
      </c>
      <c r="B21" s="66" t="s">
        <v>182</v>
      </c>
      <c r="C21" s="79" t="s">
        <v>181</v>
      </c>
      <c r="D21" s="67">
        <v>1</v>
      </c>
      <c r="E21" s="83" t="s">
        <v>120</v>
      </c>
      <c r="F21" s="84">
        <v>1</v>
      </c>
      <c r="G21" s="85" t="s">
        <v>122</v>
      </c>
      <c r="H21" s="86">
        <v>1.33</v>
      </c>
      <c r="I21" s="87" t="s">
        <v>43</v>
      </c>
      <c r="J21" s="88">
        <v>9</v>
      </c>
      <c r="K21" s="89">
        <v>0.05</v>
      </c>
      <c r="L21" s="89">
        <v>-0.05</v>
      </c>
      <c r="M21" s="90" t="s">
        <v>10</v>
      </c>
      <c r="N21" s="91" t="s">
        <v>67</v>
      </c>
      <c r="O21" s="92">
        <v>9.0500000000000007</v>
      </c>
      <c r="P21" s="93">
        <v>8.9499999999999993</v>
      </c>
      <c r="Q21" s="94"/>
      <c r="R21" s="3">
        <f t="shared" si="0"/>
        <v>9.0238999999999994</v>
      </c>
      <c r="S21" s="3">
        <f t="shared" si="1"/>
        <v>8.9806000000000008</v>
      </c>
      <c r="T21" s="3">
        <f t="shared" si="2"/>
        <v>8.9909437500000013</v>
      </c>
      <c r="U21" s="4">
        <f t="shared" si="3"/>
        <v>7.7778402135229409E-3</v>
      </c>
      <c r="V21" s="5">
        <f t="shared" si="9"/>
        <v>2.1428399413103358</v>
      </c>
      <c r="W21" s="76">
        <f t="shared" si="10"/>
        <v>-0.18112499999997053</v>
      </c>
      <c r="X21" s="76" t="str">
        <f t="shared" si="11"/>
        <v>Level B</v>
      </c>
      <c r="Y21" s="5">
        <f t="shared" si="4"/>
        <v>2.5309618256801429</v>
      </c>
      <c r="Z21" s="5">
        <f t="shared" si="5"/>
        <v>1.7547180569405891</v>
      </c>
      <c r="AA21" s="5">
        <f t="shared" si="6"/>
        <v>1.7547180569405891</v>
      </c>
      <c r="AB21" s="6">
        <f t="shared" si="7"/>
        <v>0.99999992958186867</v>
      </c>
      <c r="AC21" s="29" t="str">
        <f t="shared" si="12"/>
        <v/>
      </c>
      <c r="AD21" s="29" t="str">
        <f t="shared" si="13"/>
        <v/>
      </c>
      <c r="AE21" s="29">
        <f t="shared" si="14"/>
        <v>9.0562499999986557E-3</v>
      </c>
      <c r="AF21" s="29" t="str">
        <f t="shared" si="8"/>
        <v/>
      </c>
      <c r="AG21" s="100"/>
      <c r="AH21" s="101"/>
      <c r="AI21" s="102"/>
      <c r="AJ21" s="102"/>
      <c r="AK21" s="102"/>
      <c r="AL21" s="102"/>
      <c r="AM21" s="102"/>
      <c r="AN21" s="102">
        <v>8.9959000000000007</v>
      </c>
      <c r="AO21" s="102">
        <v>8.9891000000000005</v>
      </c>
      <c r="AP21" s="102">
        <v>8.9894999999999996</v>
      </c>
      <c r="AQ21" s="102">
        <v>8.9981000000000009</v>
      </c>
      <c r="AR21" s="102">
        <v>8.9841999999999995</v>
      </c>
      <c r="AS21" s="103">
        <v>8.9806000000000008</v>
      </c>
      <c r="AT21" s="103">
        <v>8.9893000000000001</v>
      </c>
      <c r="AU21" s="103">
        <v>8.9833999999999996</v>
      </c>
      <c r="AV21" s="103">
        <v>8.9908999999999999</v>
      </c>
      <c r="AW21" s="103">
        <v>8.9863999999999997</v>
      </c>
      <c r="AX21" s="103">
        <v>8.9868000000000006</v>
      </c>
      <c r="AY21" s="103">
        <v>8.9885000000000002</v>
      </c>
      <c r="AZ21" s="103">
        <v>9.0238999999999994</v>
      </c>
      <c r="BA21" s="103">
        <v>8.9908000000000001</v>
      </c>
      <c r="BB21" s="103">
        <v>8.9907000000000004</v>
      </c>
      <c r="BC21" s="103">
        <v>8.9872999999999994</v>
      </c>
      <c r="BD21" s="103">
        <v>9.0000999999999998</v>
      </c>
      <c r="BE21" s="103">
        <v>8.9864999999999995</v>
      </c>
      <c r="BF21" s="103">
        <v>8.9955999999999996</v>
      </c>
      <c r="BG21" s="103">
        <v>8.9923000000000002</v>
      </c>
      <c r="BH21" s="103">
        <v>8.9905000000000008</v>
      </c>
      <c r="BI21" s="103">
        <v>8.9884000000000004</v>
      </c>
      <c r="BJ21" s="103">
        <v>8.9941999999999993</v>
      </c>
      <c r="BK21" s="103">
        <v>8.9876000000000005</v>
      </c>
      <c r="BL21" s="103">
        <v>8.9867000000000008</v>
      </c>
      <c r="BM21" s="103">
        <v>8.9954000000000001</v>
      </c>
      <c r="BN21" s="103">
        <v>9.0017999999999994</v>
      </c>
      <c r="BO21" s="95">
        <v>8.9916999999999998</v>
      </c>
      <c r="BP21" s="95">
        <v>8.9860000000000007</v>
      </c>
      <c r="BQ21" s="95">
        <v>8.9855999999999998</v>
      </c>
      <c r="BR21" s="95">
        <v>8.9824000000000002</v>
      </c>
      <c r="BS21" s="95">
        <v>8.99</v>
      </c>
      <c r="BT21" s="97"/>
      <c r="BU21" s="97"/>
      <c r="BV21" s="96"/>
      <c r="BW21" s="96"/>
      <c r="BX21" s="96"/>
      <c r="BY21" s="98"/>
      <c r="BZ21" s="99"/>
      <c r="CA21" s="99"/>
      <c r="CB21" s="99"/>
      <c r="CC21" s="99"/>
      <c r="CD21" s="100"/>
      <c r="CE21" s="101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</row>
    <row r="22" spans="1:204" ht="15" customHeight="1">
      <c r="A22" s="83" t="s">
        <v>140</v>
      </c>
      <c r="B22" s="66" t="s">
        <v>182</v>
      </c>
      <c r="C22" s="79" t="s">
        <v>181</v>
      </c>
      <c r="D22" s="67">
        <v>1</v>
      </c>
      <c r="E22" s="83" t="s">
        <v>120</v>
      </c>
      <c r="F22" s="84">
        <v>1</v>
      </c>
      <c r="G22" s="85" t="s">
        <v>122</v>
      </c>
      <c r="H22" s="86">
        <v>1.33</v>
      </c>
      <c r="I22" s="87" t="s">
        <v>43</v>
      </c>
      <c r="J22" s="88">
        <v>7.72</v>
      </c>
      <c r="K22" s="89">
        <v>0.05</v>
      </c>
      <c r="L22" s="89">
        <v>-0.05</v>
      </c>
      <c r="M22" s="90" t="s">
        <v>10</v>
      </c>
      <c r="N22" s="91" t="s">
        <v>67</v>
      </c>
      <c r="O22" s="92">
        <v>7.77</v>
      </c>
      <c r="P22" s="93">
        <v>7.67</v>
      </c>
      <c r="Q22" s="94"/>
      <c r="R22" s="3">
        <f t="shared" si="0"/>
        <v>7.7446000000000002</v>
      </c>
      <c r="S22" s="3">
        <f t="shared" si="1"/>
        <v>7.718</v>
      </c>
      <c r="T22" s="3">
        <f t="shared" si="2"/>
        <v>7.7299687500000003</v>
      </c>
      <c r="U22" s="4">
        <f t="shared" si="3"/>
        <v>5.673733338816698E-3</v>
      </c>
      <c r="V22" s="5">
        <f t="shared" si="9"/>
        <v>2.9375132159705326</v>
      </c>
      <c r="W22" s="76">
        <f t="shared" si="10"/>
        <v>0.19937500000001124</v>
      </c>
      <c r="X22" s="76" t="str">
        <f t="shared" si="11"/>
        <v>Level B</v>
      </c>
      <c r="Y22" s="5">
        <f t="shared" si="4"/>
        <v>2.3518465185363664</v>
      </c>
      <c r="Z22" s="5">
        <f t="shared" si="5"/>
        <v>3.523179913404678</v>
      </c>
      <c r="AA22" s="5">
        <f t="shared" si="6"/>
        <v>2.3518465185363664</v>
      </c>
      <c r="AB22" s="6">
        <f t="shared" si="7"/>
        <v>0.99999999999914024</v>
      </c>
      <c r="AC22" s="29" t="str">
        <f t="shared" si="12"/>
        <v/>
      </c>
      <c r="AD22" s="29" t="str">
        <f t="shared" si="13"/>
        <v/>
      </c>
      <c r="AE22" s="29">
        <f t="shared" si="14"/>
        <v>-9.9687500000005258E-3</v>
      </c>
      <c r="AF22" s="29" t="str">
        <f t="shared" si="8"/>
        <v/>
      </c>
      <c r="AG22" s="100"/>
      <c r="AH22" s="101"/>
      <c r="AI22" s="102"/>
      <c r="AJ22" s="102"/>
      <c r="AK22" s="102"/>
      <c r="AL22" s="102"/>
      <c r="AM22" s="102"/>
      <c r="AN22" s="102">
        <v>7.7321</v>
      </c>
      <c r="AO22" s="102">
        <v>7.7446000000000002</v>
      </c>
      <c r="AP22" s="102">
        <v>7.7354000000000003</v>
      </c>
      <c r="AQ22" s="102">
        <v>7.7398999999999996</v>
      </c>
      <c r="AR22" s="102">
        <v>7.7352999999999996</v>
      </c>
      <c r="AS22" s="103">
        <v>7.7224000000000004</v>
      </c>
      <c r="AT22" s="103">
        <v>7.7207999999999997</v>
      </c>
      <c r="AU22" s="103">
        <v>7.7291999999999996</v>
      </c>
      <c r="AV22" s="103">
        <v>7.726</v>
      </c>
      <c r="AW22" s="103">
        <v>7.7264999999999997</v>
      </c>
      <c r="AX22" s="103">
        <v>7.7268999999999997</v>
      </c>
      <c r="AY22" s="103">
        <v>7.726</v>
      </c>
      <c r="AZ22" s="103">
        <v>7.7279</v>
      </c>
      <c r="BA22" s="103">
        <v>7.718</v>
      </c>
      <c r="BB22" s="103">
        <v>7.7358000000000002</v>
      </c>
      <c r="BC22" s="103">
        <v>7.7283999999999997</v>
      </c>
      <c r="BD22" s="103">
        <v>7.7272999999999996</v>
      </c>
      <c r="BE22" s="103">
        <v>7.7268999999999997</v>
      </c>
      <c r="BF22" s="103">
        <v>7.7259000000000002</v>
      </c>
      <c r="BG22" s="103">
        <v>7.7260999999999997</v>
      </c>
      <c r="BH22" s="103">
        <v>7.7278000000000002</v>
      </c>
      <c r="BI22" s="103">
        <v>7.7305999999999999</v>
      </c>
      <c r="BJ22" s="103">
        <v>7.7371999999999996</v>
      </c>
      <c r="BK22" s="103">
        <v>7.7374000000000001</v>
      </c>
      <c r="BL22" s="103">
        <v>7.7333999999999996</v>
      </c>
      <c r="BM22" s="103">
        <v>7.7320000000000002</v>
      </c>
      <c r="BN22" s="103">
        <v>7.7362000000000002</v>
      </c>
      <c r="BO22" s="95">
        <v>7.7281000000000004</v>
      </c>
      <c r="BP22" s="95">
        <v>7.7272999999999996</v>
      </c>
      <c r="BQ22" s="95">
        <v>7.7270000000000003</v>
      </c>
      <c r="BR22" s="95">
        <v>7.7282000000000002</v>
      </c>
      <c r="BS22" s="95">
        <v>7.7324000000000002</v>
      </c>
      <c r="BT22" s="97"/>
      <c r="BU22" s="97"/>
      <c r="BV22" s="96"/>
      <c r="BW22" s="96"/>
      <c r="BX22" s="96"/>
      <c r="BY22" s="98"/>
      <c r="BZ22" s="99"/>
      <c r="CA22" s="99"/>
      <c r="CB22" s="99"/>
      <c r="CC22" s="99"/>
      <c r="CD22" s="100"/>
      <c r="CE22" s="101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</row>
    <row r="23" spans="1:204" ht="15" customHeight="1">
      <c r="A23" s="84" t="s">
        <v>141</v>
      </c>
      <c r="B23" s="66" t="s">
        <v>182</v>
      </c>
      <c r="C23" s="79" t="s">
        <v>181</v>
      </c>
      <c r="D23" s="67">
        <v>1</v>
      </c>
      <c r="E23" s="83" t="s">
        <v>120</v>
      </c>
      <c r="F23" s="84">
        <v>1</v>
      </c>
      <c r="G23" s="85" t="s">
        <v>122</v>
      </c>
      <c r="H23" s="86">
        <v>1.33</v>
      </c>
      <c r="I23" s="87" t="s">
        <v>43</v>
      </c>
      <c r="J23" s="88">
        <v>6.86</v>
      </c>
      <c r="K23" s="89">
        <v>0.05</v>
      </c>
      <c r="L23" s="89">
        <v>-0.05</v>
      </c>
      <c r="M23" s="90" t="s">
        <v>10</v>
      </c>
      <c r="N23" s="91" t="s">
        <v>67</v>
      </c>
      <c r="O23" s="92">
        <v>6.91</v>
      </c>
      <c r="P23" s="93">
        <v>6.8100000000000005</v>
      </c>
      <c r="Q23" s="94"/>
      <c r="R23" s="3">
        <f t="shared" si="0"/>
        <v>6.89</v>
      </c>
      <c r="S23" s="3">
        <f t="shared" si="1"/>
        <v>6.8619000000000003</v>
      </c>
      <c r="T23" s="3">
        <f t="shared" si="2"/>
        <v>6.8767249999999995</v>
      </c>
      <c r="U23" s="4">
        <f t="shared" si="3"/>
        <v>7.1279549616620795E-3</v>
      </c>
      <c r="V23" s="5">
        <f t="shared" si="9"/>
        <v>2.3382115566538841</v>
      </c>
      <c r="W23" s="76">
        <f t="shared" si="10"/>
        <v>0.33449999999998542</v>
      </c>
      <c r="X23" s="76" t="str">
        <f t="shared" si="11"/>
        <v>Level C</v>
      </c>
      <c r="Y23" s="5">
        <f t="shared" si="4"/>
        <v>1.5560797909531883</v>
      </c>
      <c r="Z23" s="5">
        <f t="shared" si="5"/>
        <v>3.1203433223545627</v>
      </c>
      <c r="AA23" s="5">
        <f t="shared" si="6"/>
        <v>1.5560797909531883</v>
      </c>
      <c r="AB23" s="6">
        <f t="shared" si="7"/>
        <v>0.99999848104083289</v>
      </c>
      <c r="AC23" s="29" t="str">
        <f t="shared" si="12"/>
        <v/>
      </c>
      <c r="AD23" s="29" t="str">
        <f t="shared" si="13"/>
        <v/>
      </c>
      <c r="AE23" s="29">
        <f t="shared" si="14"/>
        <v>-1.6724999999999213E-2</v>
      </c>
      <c r="AF23" s="29" t="str">
        <f t="shared" si="8"/>
        <v/>
      </c>
      <c r="AG23" s="100"/>
      <c r="AH23" s="101"/>
      <c r="AI23" s="102"/>
      <c r="AJ23" s="102"/>
      <c r="AK23" s="102"/>
      <c r="AL23" s="102"/>
      <c r="AM23" s="102"/>
      <c r="AN23" s="102">
        <v>6.8708</v>
      </c>
      <c r="AO23" s="102">
        <v>6.8696999999999999</v>
      </c>
      <c r="AP23" s="102">
        <v>6.8724999999999996</v>
      </c>
      <c r="AQ23" s="102">
        <v>6.8844000000000003</v>
      </c>
      <c r="AR23" s="102">
        <v>6.8796999999999997</v>
      </c>
      <c r="AS23" s="103">
        <v>6.8897000000000004</v>
      </c>
      <c r="AT23" s="103">
        <v>6.8785999999999996</v>
      </c>
      <c r="AU23" s="103">
        <v>6.8678999999999997</v>
      </c>
      <c r="AV23" s="103">
        <v>6.8887999999999998</v>
      </c>
      <c r="AW23" s="103">
        <v>6.8733000000000004</v>
      </c>
      <c r="AX23" s="103">
        <v>6.8699000000000003</v>
      </c>
      <c r="AY23" s="103">
        <v>6.8701999999999996</v>
      </c>
      <c r="AZ23" s="103">
        <v>6.8765000000000001</v>
      </c>
      <c r="BA23" s="103">
        <v>6.8808999999999996</v>
      </c>
      <c r="BB23" s="103">
        <v>6.8792</v>
      </c>
      <c r="BC23" s="103">
        <v>6.8781999999999996</v>
      </c>
      <c r="BD23" s="103">
        <v>6.8876999999999997</v>
      </c>
      <c r="BE23" s="103">
        <v>6.8815</v>
      </c>
      <c r="BF23" s="103">
        <v>6.8727</v>
      </c>
      <c r="BG23" s="103">
        <v>6.8771000000000004</v>
      </c>
      <c r="BH23" s="103">
        <v>6.8724999999999996</v>
      </c>
      <c r="BI23" s="103">
        <v>6.8817000000000004</v>
      </c>
      <c r="BJ23" s="103">
        <v>6.8677000000000001</v>
      </c>
      <c r="BK23" s="103">
        <v>6.8876999999999997</v>
      </c>
      <c r="BL23" s="103">
        <v>6.8753000000000002</v>
      </c>
      <c r="BM23" s="103">
        <v>6.8742000000000001</v>
      </c>
      <c r="BN23" s="103">
        <v>6.8726000000000003</v>
      </c>
      <c r="BO23" s="95">
        <v>6.8619000000000003</v>
      </c>
      <c r="BP23" s="95">
        <v>6.89</v>
      </c>
      <c r="BQ23" s="95">
        <v>6.8727</v>
      </c>
      <c r="BR23" s="95">
        <v>6.8707000000000003</v>
      </c>
      <c r="BS23" s="95">
        <v>6.8788999999999998</v>
      </c>
      <c r="BT23" s="97"/>
      <c r="BU23" s="97"/>
      <c r="BV23" s="96"/>
      <c r="BW23" s="96"/>
      <c r="BX23" s="96"/>
      <c r="BY23" s="98"/>
      <c r="BZ23" s="99"/>
      <c r="CA23" s="99"/>
      <c r="CB23" s="99"/>
      <c r="CC23" s="99"/>
      <c r="CD23" s="100"/>
      <c r="CE23" s="101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03"/>
      <c r="DC23" s="103"/>
      <c r="DD23" s="103"/>
      <c r="DE23" s="103"/>
      <c r="DF23" s="103"/>
      <c r="DG23" s="103"/>
      <c r="DH23" s="103"/>
      <c r="DI23" s="103"/>
      <c r="DJ23" s="103"/>
      <c r="DK23" s="103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</row>
    <row r="24" spans="1:204" ht="15" customHeight="1">
      <c r="A24" s="83" t="s">
        <v>142</v>
      </c>
      <c r="B24" s="66" t="s">
        <v>182</v>
      </c>
      <c r="C24" s="79" t="s">
        <v>181</v>
      </c>
      <c r="D24" s="67">
        <v>1</v>
      </c>
      <c r="E24" s="83" t="s">
        <v>120</v>
      </c>
      <c r="F24" s="84">
        <v>1</v>
      </c>
      <c r="G24" s="85" t="s">
        <v>122</v>
      </c>
      <c r="H24" s="86">
        <v>1.33</v>
      </c>
      <c r="I24" s="87" t="s">
        <v>43</v>
      </c>
      <c r="J24" s="88">
        <v>4.0599999999999996</v>
      </c>
      <c r="K24" s="89">
        <v>0.05</v>
      </c>
      <c r="L24" s="89">
        <v>-0.05</v>
      </c>
      <c r="M24" s="90" t="s">
        <v>10</v>
      </c>
      <c r="N24" s="91" t="s">
        <v>67</v>
      </c>
      <c r="O24" s="92">
        <v>4.1099999999999994</v>
      </c>
      <c r="P24" s="93">
        <v>4.01</v>
      </c>
      <c r="Q24" s="94"/>
      <c r="R24" s="3">
        <f t="shared" si="0"/>
        <v>4.0823</v>
      </c>
      <c r="S24" s="3">
        <f t="shared" si="1"/>
        <v>4.0457999999999998</v>
      </c>
      <c r="T24" s="3">
        <f t="shared" si="2"/>
        <v>4.0670156249999998</v>
      </c>
      <c r="U24" s="4">
        <f t="shared" si="3"/>
        <v>1.0724079308552801E-2</v>
      </c>
      <c r="V24" s="5">
        <f t="shared" si="9"/>
        <v>1.5541349692718571</v>
      </c>
      <c r="W24" s="76">
        <f t="shared" si="10"/>
        <v>0.14031250000000434</v>
      </c>
      <c r="X24" s="76" t="str">
        <f t="shared" si="11"/>
        <v>Level B</v>
      </c>
      <c r="Y24" s="5">
        <f t="shared" si="4"/>
        <v>1.3360704063958881</v>
      </c>
      <c r="Z24" s="5">
        <f t="shared" si="5"/>
        <v>1.772199532147815</v>
      </c>
      <c r="AA24" s="5">
        <f t="shared" si="6"/>
        <v>1.3360704063958881</v>
      </c>
      <c r="AB24" s="6">
        <f t="shared" si="7"/>
        <v>0.9999693569421626</v>
      </c>
      <c r="AC24" s="29" t="str">
        <f t="shared" si="12"/>
        <v/>
      </c>
      <c r="AD24" s="29" t="str">
        <f t="shared" si="13"/>
        <v/>
      </c>
      <c r="AE24" s="29">
        <f t="shared" si="14"/>
        <v>-7.0156250000001918E-3</v>
      </c>
      <c r="AF24" s="29" t="str">
        <f t="shared" si="8"/>
        <v/>
      </c>
      <c r="AG24" s="100"/>
      <c r="AH24" s="101"/>
      <c r="AI24" s="102"/>
      <c r="AJ24" s="102"/>
      <c r="AK24" s="102"/>
      <c r="AL24" s="102"/>
      <c r="AM24" s="102"/>
      <c r="AN24" s="102">
        <v>4.0662000000000003</v>
      </c>
      <c r="AO24" s="102">
        <v>4.0731000000000002</v>
      </c>
      <c r="AP24" s="102">
        <v>4.0815000000000001</v>
      </c>
      <c r="AQ24" s="102">
        <v>4.0751999999999997</v>
      </c>
      <c r="AR24" s="102">
        <v>4.0678999999999998</v>
      </c>
      <c r="AS24" s="103">
        <v>4.0823</v>
      </c>
      <c r="AT24" s="103">
        <v>4.0606</v>
      </c>
      <c r="AU24" s="103">
        <v>4.0808</v>
      </c>
      <c r="AV24" s="103">
        <v>4.0765000000000002</v>
      </c>
      <c r="AW24" s="103">
        <v>4.0481999999999996</v>
      </c>
      <c r="AX24" s="103">
        <v>4.0736999999999997</v>
      </c>
      <c r="AY24" s="103">
        <v>4.0663999999999998</v>
      </c>
      <c r="AZ24" s="103">
        <v>4.0506000000000002</v>
      </c>
      <c r="BA24" s="103">
        <v>4.0532000000000004</v>
      </c>
      <c r="BB24" s="103">
        <v>4.0556999999999999</v>
      </c>
      <c r="BC24" s="103">
        <v>4.0651999999999999</v>
      </c>
      <c r="BD24" s="103">
        <v>4.0720000000000001</v>
      </c>
      <c r="BE24" s="103">
        <v>4.0648999999999997</v>
      </c>
      <c r="BF24" s="103">
        <v>4.0715000000000003</v>
      </c>
      <c r="BG24" s="103">
        <v>4.0644999999999998</v>
      </c>
      <c r="BH24" s="103">
        <v>4.0805999999999996</v>
      </c>
      <c r="BI24" s="103">
        <v>4.0807000000000002</v>
      </c>
      <c r="BJ24" s="103">
        <v>4.0757000000000003</v>
      </c>
      <c r="BK24" s="103">
        <v>4.0526</v>
      </c>
      <c r="BL24" s="103">
        <v>4.0754999999999999</v>
      </c>
      <c r="BM24" s="103">
        <v>4.0742000000000003</v>
      </c>
      <c r="BN24" s="103">
        <v>4.0614999999999997</v>
      </c>
      <c r="BO24" s="95">
        <v>4.0693999999999999</v>
      </c>
      <c r="BP24" s="95">
        <v>4.0457999999999998</v>
      </c>
      <c r="BQ24" s="95">
        <v>4.07</v>
      </c>
      <c r="BR24" s="95">
        <v>4.0492999999999997</v>
      </c>
      <c r="BS24" s="95">
        <v>4.0591999999999997</v>
      </c>
      <c r="BT24" s="97"/>
      <c r="BU24" s="97"/>
      <c r="BV24" s="96"/>
      <c r="BW24" s="96"/>
      <c r="BX24" s="96"/>
      <c r="BY24" s="98"/>
      <c r="BZ24" s="99"/>
      <c r="CA24" s="99"/>
      <c r="CB24" s="99"/>
      <c r="CC24" s="99"/>
      <c r="CD24" s="100"/>
      <c r="CE24" s="101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</row>
    <row r="25" spans="1:204" ht="15" customHeight="1">
      <c r="A25" s="83" t="s">
        <v>143</v>
      </c>
      <c r="B25" s="66" t="s">
        <v>182</v>
      </c>
      <c r="C25" s="79" t="s">
        <v>181</v>
      </c>
      <c r="D25" s="67">
        <v>1</v>
      </c>
      <c r="E25" s="83" t="s">
        <v>120</v>
      </c>
      <c r="F25" s="84">
        <v>1</v>
      </c>
      <c r="G25" s="85" t="s">
        <v>122</v>
      </c>
      <c r="H25" s="86">
        <v>1.33</v>
      </c>
      <c r="I25" s="87" t="s">
        <v>43</v>
      </c>
      <c r="J25" s="88">
        <v>12</v>
      </c>
      <c r="K25" s="89">
        <v>0.05</v>
      </c>
      <c r="L25" s="89">
        <v>-0.05</v>
      </c>
      <c r="M25" s="90" t="s">
        <v>10</v>
      </c>
      <c r="N25" s="91" t="s">
        <v>67</v>
      </c>
      <c r="O25" s="92">
        <v>12.05</v>
      </c>
      <c r="P25" s="93">
        <v>11.95</v>
      </c>
      <c r="Q25" s="94"/>
      <c r="R25" s="3">
        <f t="shared" si="0"/>
        <v>12.017200000000001</v>
      </c>
      <c r="S25" s="3">
        <f t="shared" si="1"/>
        <v>12.000400000000001</v>
      </c>
      <c r="T25" s="3">
        <f t="shared" si="2"/>
        <v>12.007674999999995</v>
      </c>
      <c r="U25" s="4">
        <f t="shared" si="3"/>
        <v>3.7716258152581672E-3</v>
      </c>
      <c r="V25" s="5">
        <f t="shared" si="9"/>
        <v>4.4189608097498496</v>
      </c>
      <c r="W25" s="76">
        <f t="shared" si="10"/>
        <v>0.15349999999990652</v>
      </c>
      <c r="X25" s="76" t="str">
        <f t="shared" si="11"/>
        <v>Level B</v>
      </c>
      <c r="Y25" s="5">
        <f t="shared" si="4"/>
        <v>3.7406503254537138</v>
      </c>
      <c r="Z25" s="5">
        <f t="shared" si="5"/>
        <v>5.0972712940461111</v>
      </c>
      <c r="AA25" s="5">
        <f t="shared" si="6"/>
        <v>3.7406503254537138</v>
      </c>
      <c r="AB25" s="6">
        <f t="shared" si="7"/>
        <v>1</v>
      </c>
      <c r="AC25" s="29" t="str">
        <f t="shared" si="12"/>
        <v/>
      </c>
      <c r="AD25" s="29" t="str">
        <f t="shared" si="13"/>
        <v/>
      </c>
      <c r="AE25" s="29">
        <f t="shared" si="14"/>
        <v>-7.6749999999954355E-3</v>
      </c>
      <c r="AF25" s="29" t="str">
        <f t="shared" si="8"/>
        <v/>
      </c>
      <c r="AG25" s="100"/>
      <c r="AH25" s="101"/>
      <c r="AI25" s="102"/>
      <c r="AJ25" s="102"/>
      <c r="AK25" s="102"/>
      <c r="AL25" s="102"/>
      <c r="AM25" s="102"/>
      <c r="AN25" s="102">
        <v>12.002000000000001</v>
      </c>
      <c r="AO25" s="102">
        <v>12.0146</v>
      </c>
      <c r="AP25" s="102">
        <v>12.0032</v>
      </c>
      <c r="AQ25" s="102">
        <v>12.0063</v>
      </c>
      <c r="AR25" s="102">
        <v>12.009600000000001</v>
      </c>
      <c r="AS25" s="103">
        <v>12.007400000000001</v>
      </c>
      <c r="AT25" s="103">
        <v>12.008800000000001</v>
      </c>
      <c r="AU25" s="103">
        <v>12.013299999999999</v>
      </c>
      <c r="AV25" s="103">
        <v>12.008100000000001</v>
      </c>
      <c r="AW25" s="103">
        <v>12.0067</v>
      </c>
      <c r="AX25" s="103">
        <v>12.01</v>
      </c>
      <c r="AY25" s="103">
        <v>12.006399999999999</v>
      </c>
      <c r="AZ25" s="103">
        <v>12.011799999999999</v>
      </c>
      <c r="BA25" s="103">
        <v>12.002800000000001</v>
      </c>
      <c r="BB25" s="103">
        <v>12.000400000000001</v>
      </c>
      <c r="BC25" s="103">
        <v>12.0105</v>
      </c>
      <c r="BD25" s="103">
        <v>12.0082</v>
      </c>
      <c r="BE25" s="103">
        <v>12.0075</v>
      </c>
      <c r="BF25" s="103">
        <v>12.0067</v>
      </c>
      <c r="BG25" s="103">
        <v>12.005599999999999</v>
      </c>
      <c r="BH25" s="103">
        <v>12.0067</v>
      </c>
      <c r="BI25" s="103">
        <v>12.007</v>
      </c>
      <c r="BJ25" s="103">
        <v>12.002700000000001</v>
      </c>
      <c r="BK25" s="103">
        <v>12.008900000000001</v>
      </c>
      <c r="BL25" s="103">
        <v>12.006600000000001</v>
      </c>
      <c r="BM25" s="103">
        <v>12.0098</v>
      </c>
      <c r="BN25" s="103">
        <v>12.0059</v>
      </c>
      <c r="BO25" s="95">
        <v>12.002800000000001</v>
      </c>
      <c r="BP25" s="95">
        <v>12.013500000000001</v>
      </c>
      <c r="BQ25" s="95">
        <v>12.0082</v>
      </c>
      <c r="BR25" s="95">
        <v>12.006399999999999</v>
      </c>
      <c r="BS25" s="95">
        <v>12.017200000000001</v>
      </c>
      <c r="BT25" s="97"/>
      <c r="BU25" s="97"/>
      <c r="BV25" s="96"/>
      <c r="BW25" s="96"/>
      <c r="BX25" s="96"/>
      <c r="BY25" s="98"/>
      <c r="BZ25" s="99"/>
      <c r="CA25" s="99"/>
      <c r="CB25" s="99"/>
      <c r="CC25" s="99"/>
      <c r="CD25" s="100"/>
      <c r="CE25" s="101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</row>
    <row r="26" spans="1:204" ht="15" customHeight="1">
      <c r="A26" s="83" t="s">
        <v>144</v>
      </c>
      <c r="B26" s="66" t="s">
        <v>182</v>
      </c>
      <c r="C26" s="79" t="s">
        <v>181</v>
      </c>
      <c r="D26" s="67">
        <v>1</v>
      </c>
      <c r="E26" s="83" t="s">
        <v>120</v>
      </c>
      <c r="F26" s="84">
        <v>1</v>
      </c>
      <c r="G26" s="85" t="s">
        <v>122</v>
      </c>
      <c r="H26" s="86">
        <v>1.33</v>
      </c>
      <c r="I26" s="87" t="s">
        <v>43</v>
      </c>
      <c r="J26" s="88">
        <v>8</v>
      </c>
      <c r="K26" s="89">
        <v>0.05</v>
      </c>
      <c r="L26" s="89">
        <v>-0.05</v>
      </c>
      <c r="M26" s="90" t="s">
        <v>10</v>
      </c>
      <c r="N26" s="91" t="s">
        <v>67</v>
      </c>
      <c r="O26" s="92">
        <v>8.0500000000000007</v>
      </c>
      <c r="P26" s="93">
        <v>7.95</v>
      </c>
      <c r="Q26" s="94"/>
      <c r="R26" s="3">
        <f t="shared" si="0"/>
        <v>8.0228000000000002</v>
      </c>
      <c r="S26" s="3">
        <f t="shared" si="1"/>
        <v>8.0007999999999999</v>
      </c>
      <c r="T26" s="3">
        <f t="shared" si="2"/>
        <v>8.0090812500000013</v>
      </c>
      <c r="U26" s="4">
        <f t="shared" si="3"/>
        <v>5.395245069025229E-3</v>
      </c>
      <c r="V26" s="5">
        <f t="shared" si="9"/>
        <v>3.0891398728765944</v>
      </c>
      <c r="W26" s="76">
        <f t="shared" si="10"/>
        <v>0.18162500000002427</v>
      </c>
      <c r="X26" s="76" t="str">
        <f t="shared" si="11"/>
        <v>Level B</v>
      </c>
      <c r="Y26" s="5">
        <f t="shared" si="4"/>
        <v>2.5280748434653488</v>
      </c>
      <c r="Z26" s="5">
        <f t="shared" si="5"/>
        <v>3.6502049022878724</v>
      </c>
      <c r="AA26" s="5">
        <f t="shared" si="6"/>
        <v>2.5280748434653488</v>
      </c>
      <c r="AB26" s="6">
        <f t="shared" si="7"/>
        <v>0.99999999999998312</v>
      </c>
      <c r="AC26" s="29" t="str">
        <f t="shared" si="12"/>
        <v/>
      </c>
      <c r="AD26" s="29" t="str">
        <f t="shared" si="13"/>
        <v/>
      </c>
      <c r="AE26" s="29">
        <f t="shared" si="14"/>
        <v>-9.0812500000012619E-3</v>
      </c>
      <c r="AF26" s="29" t="str">
        <f t="shared" si="8"/>
        <v/>
      </c>
      <c r="AG26" s="100"/>
      <c r="AH26" s="101"/>
      <c r="AI26" s="102"/>
      <c r="AJ26" s="102"/>
      <c r="AK26" s="102"/>
      <c r="AL26" s="102"/>
      <c r="AM26" s="102"/>
      <c r="AN26" s="102">
        <v>8.0128000000000004</v>
      </c>
      <c r="AO26" s="102">
        <v>8.0092999999999996</v>
      </c>
      <c r="AP26" s="102">
        <v>8.0053000000000001</v>
      </c>
      <c r="AQ26" s="102">
        <v>8.0007999999999999</v>
      </c>
      <c r="AR26" s="102">
        <v>8.0129999999999999</v>
      </c>
      <c r="AS26" s="103">
        <v>8.0017999999999994</v>
      </c>
      <c r="AT26" s="103">
        <v>8.0056999999999992</v>
      </c>
      <c r="AU26" s="103">
        <v>8.0061999999999998</v>
      </c>
      <c r="AV26" s="103">
        <v>8.0174000000000003</v>
      </c>
      <c r="AW26" s="103">
        <v>8.01</v>
      </c>
      <c r="AX26" s="103">
        <v>8.0033999999999992</v>
      </c>
      <c r="AY26" s="103">
        <v>8.0071999999999992</v>
      </c>
      <c r="AZ26" s="103">
        <v>8.0082000000000004</v>
      </c>
      <c r="BA26" s="103">
        <v>8.0228000000000002</v>
      </c>
      <c r="BB26" s="103">
        <v>8.0099</v>
      </c>
      <c r="BC26" s="103">
        <v>8.0016999999999996</v>
      </c>
      <c r="BD26" s="103">
        <v>8.0029000000000003</v>
      </c>
      <c r="BE26" s="103">
        <v>8.0068999999999999</v>
      </c>
      <c r="BF26" s="103">
        <v>8.0114999999999998</v>
      </c>
      <c r="BG26" s="103">
        <v>8.0151000000000003</v>
      </c>
      <c r="BH26" s="103">
        <v>8.0219000000000005</v>
      </c>
      <c r="BI26" s="103">
        <v>8.0061</v>
      </c>
      <c r="BJ26" s="103">
        <v>8.0097000000000005</v>
      </c>
      <c r="BK26" s="103">
        <v>8.0076000000000001</v>
      </c>
      <c r="BL26" s="103">
        <v>8.0166000000000004</v>
      </c>
      <c r="BM26" s="103">
        <v>8.0127000000000006</v>
      </c>
      <c r="BN26" s="103">
        <v>8.0063999999999993</v>
      </c>
      <c r="BO26" s="95">
        <v>8.0052000000000003</v>
      </c>
      <c r="BP26" s="95">
        <v>8.0071999999999992</v>
      </c>
      <c r="BQ26" s="95">
        <v>8.0089000000000006</v>
      </c>
      <c r="BR26" s="95">
        <v>8.0104000000000006</v>
      </c>
      <c r="BS26" s="95">
        <v>8.0060000000000002</v>
      </c>
      <c r="BT26" s="97"/>
      <c r="BU26" s="97"/>
      <c r="BV26" s="96"/>
      <c r="BW26" s="96"/>
      <c r="BX26" s="96"/>
      <c r="BY26" s="98"/>
      <c r="BZ26" s="99"/>
      <c r="CA26" s="99"/>
      <c r="CB26" s="99"/>
      <c r="CC26" s="99"/>
      <c r="CD26" s="100"/>
      <c r="CE26" s="101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</row>
    <row r="27" spans="1:204" ht="15" customHeight="1">
      <c r="A27" s="83" t="s">
        <v>145</v>
      </c>
      <c r="B27" s="66" t="s">
        <v>182</v>
      </c>
      <c r="C27" s="79" t="s">
        <v>181</v>
      </c>
      <c r="D27" s="67">
        <v>1</v>
      </c>
      <c r="E27" s="83" t="s">
        <v>120</v>
      </c>
      <c r="F27" s="84">
        <v>1</v>
      </c>
      <c r="G27" s="85" t="s">
        <v>122</v>
      </c>
      <c r="H27" s="86">
        <v>1.33</v>
      </c>
      <c r="I27" s="87" t="s">
        <v>43</v>
      </c>
      <c r="J27" s="88">
        <v>5.46</v>
      </c>
      <c r="K27" s="89">
        <v>0.05</v>
      </c>
      <c r="L27" s="89">
        <v>-0.05</v>
      </c>
      <c r="M27" s="90" t="s">
        <v>10</v>
      </c>
      <c r="N27" s="91" t="s">
        <v>67</v>
      </c>
      <c r="O27" s="92">
        <v>5.51</v>
      </c>
      <c r="P27" s="93">
        <v>5.41</v>
      </c>
      <c r="Q27" s="94"/>
      <c r="R27" s="3">
        <f t="shared" si="0"/>
        <v>5.4856999999999996</v>
      </c>
      <c r="S27" s="3">
        <f t="shared" si="1"/>
        <v>5.4443999999999999</v>
      </c>
      <c r="T27" s="3">
        <f t="shared" si="2"/>
        <v>5.4640593750000006</v>
      </c>
      <c r="U27" s="4">
        <f t="shared" si="3"/>
        <v>1.1367720552710578E-2</v>
      </c>
      <c r="V27" s="5">
        <f t="shared" si="9"/>
        <v>1.4661397233847888</v>
      </c>
      <c r="W27" s="76">
        <f t="shared" si="10"/>
        <v>8.1187500000013138E-2</v>
      </c>
      <c r="X27" s="76" t="str">
        <f t="shared" si="11"/>
        <v>Level A</v>
      </c>
      <c r="Y27" s="5">
        <f t="shared" si="4"/>
        <v>1.3471075045924623</v>
      </c>
      <c r="Z27" s="5">
        <f t="shared" si="5"/>
        <v>1.5851719421771049</v>
      </c>
      <c r="AA27" s="5">
        <f t="shared" si="6"/>
        <v>1.3471075045924623</v>
      </c>
      <c r="AB27" s="6">
        <f t="shared" si="7"/>
        <v>0.99997243499789024</v>
      </c>
      <c r="AC27" s="29" t="str">
        <f t="shared" si="12"/>
        <v/>
      </c>
      <c r="AD27" s="29" t="str">
        <f t="shared" si="13"/>
        <v/>
      </c>
      <c r="AE27" s="29">
        <f t="shared" si="14"/>
        <v>-4.0593750000006423E-3</v>
      </c>
      <c r="AF27" s="29">
        <f t="shared" si="8"/>
        <v>0.10230948497439521</v>
      </c>
      <c r="AG27" s="100"/>
      <c r="AH27" s="101"/>
      <c r="AI27" s="102"/>
      <c r="AJ27" s="102"/>
      <c r="AK27" s="102"/>
      <c r="AL27" s="102"/>
      <c r="AM27" s="102"/>
      <c r="AN27" s="102">
        <v>5.4539999999999997</v>
      </c>
      <c r="AO27" s="102">
        <v>5.4741999999999997</v>
      </c>
      <c r="AP27" s="102">
        <v>5.4649999999999999</v>
      </c>
      <c r="AQ27" s="102">
        <v>5.4679000000000002</v>
      </c>
      <c r="AR27" s="102">
        <v>5.4520999999999997</v>
      </c>
      <c r="AS27" s="103">
        <v>5.4657</v>
      </c>
      <c r="AT27" s="103">
        <v>5.4512</v>
      </c>
      <c r="AU27" s="103">
        <v>5.4798</v>
      </c>
      <c r="AV27" s="103">
        <v>5.4560000000000004</v>
      </c>
      <c r="AW27" s="103">
        <v>5.4626999999999999</v>
      </c>
      <c r="AX27" s="103">
        <v>5.4691000000000001</v>
      </c>
      <c r="AY27" s="103">
        <v>5.4678000000000004</v>
      </c>
      <c r="AZ27" s="103">
        <v>5.4695999999999998</v>
      </c>
      <c r="BA27" s="103">
        <v>5.4569999999999999</v>
      </c>
      <c r="BB27" s="103">
        <v>5.4574999999999996</v>
      </c>
      <c r="BC27" s="103">
        <v>5.4443999999999999</v>
      </c>
      <c r="BD27" s="103">
        <v>5.4584999999999999</v>
      </c>
      <c r="BE27" s="103">
        <v>5.4816000000000003</v>
      </c>
      <c r="BF27" s="103">
        <v>5.4564000000000004</v>
      </c>
      <c r="BG27" s="103">
        <v>5.4471999999999996</v>
      </c>
      <c r="BH27" s="103">
        <v>5.4698000000000002</v>
      </c>
      <c r="BI27" s="103">
        <v>5.4638999999999998</v>
      </c>
      <c r="BJ27" s="103">
        <v>5.4551999999999996</v>
      </c>
      <c r="BK27" s="103">
        <v>5.4850000000000003</v>
      </c>
      <c r="BL27" s="103">
        <v>5.4743000000000004</v>
      </c>
      <c r="BM27" s="103">
        <v>5.4570999999999996</v>
      </c>
      <c r="BN27" s="103">
        <v>5.4470000000000001</v>
      </c>
      <c r="BO27" s="95">
        <v>5.4551999999999996</v>
      </c>
      <c r="BP27" s="95">
        <v>5.4789000000000003</v>
      </c>
      <c r="BQ27" s="95">
        <v>5.4770000000000003</v>
      </c>
      <c r="BR27" s="95">
        <v>5.4630999999999998</v>
      </c>
      <c r="BS27" s="95">
        <v>5.4856999999999996</v>
      </c>
      <c r="BT27" s="97"/>
      <c r="BU27" s="97"/>
      <c r="BV27" s="96"/>
      <c r="BW27" s="96"/>
      <c r="BX27" s="96"/>
      <c r="BY27" s="98"/>
      <c r="BZ27" s="99"/>
      <c r="CA27" s="99"/>
      <c r="CB27" s="99"/>
      <c r="CC27" s="99"/>
      <c r="CD27" s="100"/>
      <c r="CE27" s="101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</row>
    <row r="28" spans="1:204" ht="15" customHeight="1">
      <c r="A28" s="83" t="s">
        <v>146</v>
      </c>
      <c r="B28" s="66" t="s">
        <v>182</v>
      </c>
      <c r="C28" s="79" t="s">
        <v>181</v>
      </c>
      <c r="D28" s="67">
        <v>1</v>
      </c>
      <c r="E28" s="83" t="s">
        <v>120</v>
      </c>
      <c r="F28" s="84" t="s">
        <v>121</v>
      </c>
      <c r="G28" s="85" t="s">
        <v>122</v>
      </c>
      <c r="H28" s="86">
        <v>1.33</v>
      </c>
      <c r="I28" s="87" t="s">
        <v>43</v>
      </c>
      <c r="J28" s="88">
        <v>15.58</v>
      </c>
      <c r="K28" s="89">
        <v>0.05</v>
      </c>
      <c r="L28" s="89">
        <v>-0.05</v>
      </c>
      <c r="M28" s="90" t="s">
        <v>10</v>
      </c>
      <c r="N28" s="91" t="s">
        <v>67</v>
      </c>
      <c r="O28" s="92">
        <v>15.63</v>
      </c>
      <c r="P28" s="93">
        <v>15.53</v>
      </c>
      <c r="Q28" s="94"/>
      <c r="R28" s="3">
        <f t="shared" ref="R28:R44" si="15">IF(OR($AN28="",ISNUMBER($AN28)=FALSE),"",MAX(AN28:EI28))</f>
        <v>15.605</v>
      </c>
      <c r="S28" s="3">
        <f t="shared" ref="S28:S44" si="16">IF(OR($AN28="",ISNUMBER($AN28)=FALSE),"",MIN(AN28:EI28))</f>
        <v>15.582000000000001</v>
      </c>
      <c r="T28" s="3">
        <f t="shared" ref="T28:T44" si="17">IF(OR($AN28="",ISNUMBER($AN28)=FALSE),"",AVERAGE(AN28:EI28))</f>
        <v>15.592875000000003</v>
      </c>
      <c r="U28" s="4">
        <f t="shared" ref="U28:U44" si="18">IF(OR($AN28="",ISNUMBER($AN28)=FALSE),"",STDEV(AN28:EI28))</f>
        <v>4.7502122193680656E-3</v>
      </c>
      <c r="V28" s="5">
        <f t="shared" ref="V28:V44" si="19">IF(OR($AN28="",ISNUMBER($AN28)=FALSE),"",IF(AND(J28=0,L28=0),Y28,IF(AND(J28="",K28=""),Z28,(K28+ABS(L28))/(6*U28))))</f>
        <v>3.5086151727519832</v>
      </c>
      <c r="W28" s="76">
        <f t="shared" ref="W28:W44" si="20">IF(OR($AN28="",ISNUMBER($AN28)=FALSE),"",IF(AND($I28="Tolerance",$J28&lt;&gt;""),($T28-$J28)/(($O28-$P28)/2),IF(AND($I28="GD&amp;T",$K28&lt;&gt;""),$T28/$K28,"")))</f>
        <v>0.25750000000005346</v>
      </c>
      <c r="X28" s="76" t="str">
        <f t="shared" ref="X28:X44" si="21">IF($W28="","",IF(ABS($W28)&lt;=0.125, "Level A",IF(AND(ABS($W28)&gt;0.125,ABS($W28)&lt;=0.25), "Level B",IF(AND(ABS($W28)&gt;0.25,ABS($W28)&lt;=0.5), "Level C", IF(ABS($W28)&gt;0.5, "Level D")))))</f>
        <v>Level C</v>
      </c>
      <c r="Y28" s="5">
        <f t="shared" ref="Y28:Y44" si="22">IF(OR($AN28="",ISNUMBER($AN28)=FALSE),"",IF(K28="","",(O28-T28)/(3*U28)))</f>
        <v>2.6051467657681968</v>
      </c>
      <c r="Z28" s="5">
        <f t="shared" ref="Z28:Z44" si="23">IF(OR($AN28="",ISNUMBER($AN28)=FALSE),"",IF(L28="","",(T28-P28)/(3*U28)))</f>
        <v>4.4120835797358691</v>
      </c>
      <c r="AA28" s="5">
        <f t="shared" ref="AA28:AA44" si="24">IF(OR($AN28="",ISNUMBER($AN28)=FALSE),"",IF(AND(J28=0,L28=0),((K28)-(T28))/(3*U28),MIN(Y28:Z28)))</f>
        <v>2.6051467657681968</v>
      </c>
      <c r="AB28" s="6">
        <f t="shared" ref="AB28:AB44" si="25">IF(OR($AN28="",ISNUMBER($AN28)=FALSE),"",IF(AND(J28=0,L28=0),NORMSDIST(3*AA28),NORMSDIST(3*AA28)+NORMSDIST(6*V28-3*AA28)-1))</f>
        <v>0.99999999999999734</v>
      </c>
      <c r="AC28" s="29" t="str">
        <f t="shared" ref="AC28:AC44" si="26">IF($T28="","",IF(I28="Tolerance",IF(($H28*3*U28+T28)-J28&lt;K28,"",($H28*3*U28+T28)-J28),IF(OR(I28="GD&amp;T",I28="MAX"),IF(($H28*3*U28+T28)&lt;K28,"",($H28*3*U28+T28)),"")))</f>
        <v/>
      </c>
      <c r="AD28" s="29" t="str">
        <f t="shared" ref="AD28:AD44" si="27">IF(T28="","",IF(I28="Tolerance",IF(-(($H28*3*U28)-T28)-J28&gt;L28,"",-(($H28*3*U28)-T28)-J28),IF(I28="MIN",IF(-(($H28*3*U28)-T28)&gt;L28,"",-(($H28*3*U28)-T28)),"")))</f>
        <v/>
      </c>
      <c r="AE28" s="29">
        <f t="shared" ref="AE28:AE44" si="28">IF(OR(J28="",T28=""),"",(O28+P28)/2-T28)</f>
        <v>-1.2875000000002856E-2</v>
      </c>
      <c r="AF28" s="29" t="str">
        <f t="shared" ref="AF28:AF44" si="29">IF(OR($V28&gt;$AF$9,$U28=""),"",$AF$9*6*$U28)</f>
        <v/>
      </c>
      <c r="AG28" s="100"/>
      <c r="AH28" s="101"/>
      <c r="AI28" s="102"/>
      <c r="AJ28" s="102"/>
      <c r="AK28" s="102"/>
      <c r="AL28" s="102"/>
      <c r="AM28" s="102"/>
      <c r="AN28" s="102">
        <v>15.596</v>
      </c>
      <c r="AO28" s="102">
        <v>15.593999999999999</v>
      </c>
      <c r="AP28" s="102">
        <v>15.593999999999999</v>
      </c>
      <c r="AQ28" s="102">
        <v>15.582000000000001</v>
      </c>
      <c r="AR28" s="102">
        <v>15.596</v>
      </c>
      <c r="AS28" s="103">
        <v>15.59</v>
      </c>
      <c r="AT28" s="103">
        <v>15.6</v>
      </c>
      <c r="AU28" s="103">
        <v>15.590999999999999</v>
      </c>
      <c r="AV28" s="103">
        <v>15.593</v>
      </c>
      <c r="AW28" s="103">
        <v>15.589</v>
      </c>
      <c r="AX28" s="103">
        <v>15.599</v>
      </c>
      <c r="AY28" s="103">
        <v>15.593</v>
      </c>
      <c r="AZ28" s="103">
        <v>15.590999999999999</v>
      </c>
      <c r="BA28" s="103">
        <v>15.59</v>
      </c>
      <c r="BB28" s="103">
        <v>15.587999999999999</v>
      </c>
      <c r="BC28" s="103">
        <v>15.590999999999999</v>
      </c>
      <c r="BD28" s="103">
        <v>15.590999999999999</v>
      </c>
      <c r="BE28" s="103">
        <v>15.596</v>
      </c>
      <c r="BF28" s="103">
        <v>15.597</v>
      </c>
      <c r="BG28" s="103">
        <v>15.592000000000001</v>
      </c>
      <c r="BH28" s="103">
        <v>15.587999999999999</v>
      </c>
      <c r="BI28" s="103">
        <v>15.597</v>
      </c>
      <c r="BJ28" s="103">
        <v>15.598000000000001</v>
      </c>
      <c r="BK28" s="103">
        <v>15.584</v>
      </c>
      <c r="BL28" s="103">
        <v>15.587999999999999</v>
      </c>
      <c r="BM28" s="103">
        <v>15.598000000000001</v>
      </c>
      <c r="BN28" s="103">
        <v>15.590999999999999</v>
      </c>
      <c r="BO28" s="95">
        <v>15.589</v>
      </c>
      <c r="BP28" s="95">
        <v>15.595000000000001</v>
      </c>
      <c r="BQ28" s="95">
        <v>15.605</v>
      </c>
      <c r="BR28" s="95">
        <v>15.595000000000001</v>
      </c>
      <c r="BS28" s="95">
        <v>15.590999999999999</v>
      </c>
      <c r="BT28" s="97"/>
      <c r="BU28" s="97"/>
      <c r="BV28" s="96"/>
      <c r="BW28" s="96"/>
      <c r="BX28" s="96"/>
      <c r="BY28" s="98"/>
      <c r="BZ28" s="99"/>
      <c r="CA28" s="99"/>
      <c r="CB28" s="99"/>
      <c r="CC28" s="99"/>
      <c r="CD28" s="100"/>
      <c r="CE28" s="101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</row>
    <row r="29" spans="1:204" ht="15" customHeight="1">
      <c r="A29" s="83" t="s">
        <v>147</v>
      </c>
      <c r="B29" s="66" t="s">
        <v>182</v>
      </c>
      <c r="C29" s="79" t="s">
        <v>181</v>
      </c>
      <c r="D29" s="67">
        <v>1</v>
      </c>
      <c r="E29" s="83" t="s">
        <v>120</v>
      </c>
      <c r="F29" s="84" t="s">
        <v>121</v>
      </c>
      <c r="G29" s="85" t="s">
        <v>122</v>
      </c>
      <c r="H29" s="86">
        <v>1.33</v>
      </c>
      <c r="I29" s="87" t="s">
        <v>43</v>
      </c>
      <c r="J29" s="88">
        <v>24.78</v>
      </c>
      <c r="K29" s="89">
        <v>0.05</v>
      </c>
      <c r="L29" s="89">
        <v>-0.05</v>
      </c>
      <c r="M29" s="90" t="s">
        <v>10</v>
      </c>
      <c r="N29" s="91" t="s">
        <v>67</v>
      </c>
      <c r="O29" s="92">
        <v>24.830000000000002</v>
      </c>
      <c r="P29" s="93">
        <v>24.73</v>
      </c>
      <c r="Q29" s="94"/>
      <c r="R29" s="3">
        <f t="shared" si="15"/>
        <v>24.76</v>
      </c>
      <c r="S29" s="3">
        <f t="shared" si="16"/>
        <v>24.751000000000001</v>
      </c>
      <c r="T29" s="3">
        <f t="shared" si="17"/>
        <v>24.75496875</v>
      </c>
      <c r="U29" s="4">
        <f t="shared" si="18"/>
        <v>3.1773835350856205E-3</v>
      </c>
      <c r="V29" s="5">
        <f t="shared" si="19"/>
        <v>5.2454060023375657</v>
      </c>
      <c r="W29" s="76">
        <f t="shared" si="20"/>
        <v>-0.50062500000002075</v>
      </c>
      <c r="X29" s="76" t="str">
        <f t="shared" si="21"/>
        <v>Level D</v>
      </c>
      <c r="Y29" s="5">
        <f t="shared" si="22"/>
        <v>7.87138738225803</v>
      </c>
      <c r="Z29" s="5">
        <f t="shared" si="23"/>
        <v>2.6194246224172502</v>
      </c>
      <c r="AA29" s="5">
        <f t="shared" si="24"/>
        <v>2.6194246224172502</v>
      </c>
      <c r="AB29" s="6">
        <f t="shared" si="25"/>
        <v>0.999999999999998</v>
      </c>
      <c r="AC29" s="29" t="str">
        <f t="shared" si="26"/>
        <v/>
      </c>
      <c r="AD29" s="29" t="str">
        <f t="shared" si="27"/>
        <v/>
      </c>
      <c r="AE29" s="29">
        <f t="shared" si="28"/>
        <v>2.5031250000001393E-2</v>
      </c>
      <c r="AF29" s="29" t="str">
        <f t="shared" si="29"/>
        <v/>
      </c>
      <c r="AG29" s="100"/>
      <c r="AH29" s="101"/>
      <c r="AI29" s="102"/>
      <c r="AJ29" s="102"/>
      <c r="AK29" s="102"/>
      <c r="AL29" s="102"/>
      <c r="AM29" s="102"/>
      <c r="AN29" s="102">
        <v>24.751000000000001</v>
      </c>
      <c r="AO29" s="102">
        <v>24.753</v>
      </c>
      <c r="AP29" s="102">
        <v>24.757000000000001</v>
      </c>
      <c r="AQ29" s="102">
        <v>24.751000000000001</v>
      </c>
      <c r="AR29" s="102">
        <v>24.751000000000001</v>
      </c>
      <c r="AS29" s="103">
        <v>24.757000000000001</v>
      </c>
      <c r="AT29" s="103">
        <v>24.756</v>
      </c>
      <c r="AU29" s="103">
        <v>24.757000000000001</v>
      </c>
      <c r="AV29" s="103">
        <v>24.751000000000001</v>
      </c>
      <c r="AW29" s="103">
        <v>24.756</v>
      </c>
      <c r="AX29" s="103">
        <v>24.759</v>
      </c>
      <c r="AY29" s="103">
        <v>24.753</v>
      </c>
      <c r="AZ29" s="103">
        <v>24.754000000000001</v>
      </c>
      <c r="BA29" s="103">
        <v>24.751000000000001</v>
      </c>
      <c r="BB29" s="103">
        <v>24.76</v>
      </c>
      <c r="BC29" s="103">
        <v>24.76</v>
      </c>
      <c r="BD29" s="103">
        <v>24.751999999999999</v>
      </c>
      <c r="BE29" s="103">
        <v>24.756</v>
      </c>
      <c r="BF29" s="103">
        <v>24.753</v>
      </c>
      <c r="BG29" s="103">
        <v>24.753</v>
      </c>
      <c r="BH29" s="103">
        <v>24.759</v>
      </c>
      <c r="BI29" s="103">
        <v>24.76</v>
      </c>
      <c r="BJ29" s="103">
        <v>24.751000000000001</v>
      </c>
      <c r="BK29" s="103">
        <v>24.756</v>
      </c>
      <c r="BL29" s="103">
        <v>24.759</v>
      </c>
      <c r="BM29" s="103">
        <v>24.759</v>
      </c>
      <c r="BN29" s="103">
        <v>24.751999999999999</v>
      </c>
      <c r="BO29" s="95">
        <v>24.751999999999999</v>
      </c>
      <c r="BP29" s="95">
        <v>24.756</v>
      </c>
      <c r="BQ29" s="95">
        <v>24.757999999999999</v>
      </c>
      <c r="BR29" s="95">
        <v>24.753</v>
      </c>
      <c r="BS29" s="95">
        <v>24.753</v>
      </c>
      <c r="BT29" s="97"/>
      <c r="BU29" s="97"/>
      <c r="BV29" s="96"/>
      <c r="BW29" s="96"/>
      <c r="BX29" s="96"/>
      <c r="BY29" s="98"/>
      <c r="BZ29" s="99"/>
      <c r="CA29" s="99"/>
      <c r="CB29" s="99"/>
      <c r="CC29" s="99"/>
      <c r="CD29" s="100"/>
      <c r="CE29" s="101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</row>
    <row r="30" spans="1:204" ht="15" customHeight="1">
      <c r="A30" s="83" t="s">
        <v>148</v>
      </c>
      <c r="B30" s="66" t="s">
        <v>182</v>
      </c>
      <c r="C30" s="79" t="s">
        <v>181</v>
      </c>
      <c r="D30" s="67">
        <v>1</v>
      </c>
      <c r="E30" s="83" t="s">
        <v>120</v>
      </c>
      <c r="F30" s="84" t="s">
        <v>121</v>
      </c>
      <c r="G30" s="85" t="s">
        <v>122</v>
      </c>
      <c r="H30" s="86">
        <v>1.33</v>
      </c>
      <c r="I30" s="87" t="s">
        <v>43</v>
      </c>
      <c r="J30" s="88">
        <v>9.15</v>
      </c>
      <c r="K30" s="89">
        <v>0.05</v>
      </c>
      <c r="L30" s="89">
        <v>-0.05</v>
      </c>
      <c r="M30" s="90" t="s">
        <v>10</v>
      </c>
      <c r="N30" s="91" t="s">
        <v>67</v>
      </c>
      <c r="O30" s="92">
        <v>9.2000000000000011</v>
      </c>
      <c r="P30" s="93">
        <v>9.1</v>
      </c>
      <c r="Q30" s="94"/>
      <c r="R30" s="3">
        <f t="shared" si="15"/>
        <v>9.1660000000000004</v>
      </c>
      <c r="S30" s="3">
        <f t="shared" si="16"/>
        <v>9.1419999999999995</v>
      </c>
      <c r="T30" s="3">
        <f t="shared" si="17"/>
        <v>9.1494999999999997</v>
      </c>
      <c r="U30" s="4">
        <f t="shared" si="18"/>
        <v>4.4793432698368527E-3</v>
      </c>
      <c r="V30" s="5">
        <f t="shared" si="19"/>
        <v>3.7207835306789745</v>
      </c>
      <c r="W30" s="76">
        <f t="shared" si="20"/>
        <v>-1.0000000000012079E-2</v>
      </c>
      <c r="X30" s="76" t="str">
        <f t="shared" si="21"/>
        <v>Level A</v>
      </c>
      <c r="Y30" s="5">
        <f t="shared" si="22"/>
        <v>3.7579913659858626</v>
      </c>
      <c r="Z30" s="5">
        <f t="shared" si="23"/>
        <v>3.6835756953721921</v>
      </c>
      <c r="AA30" s="5">
        <f t="shared" si="24"/>
        <v>3.6835756953721921</v>
      </c>
      <c r="AB30" s="6">
        <f t="shared" si="25"/>
        <v>1</v>
      </c>
      <c r="AC30" s="29" t="str">
        <f t="shared" si="26"/>
        <v/>
      </c>
      <c r="AD30" s="29" t="str">
        <f t="shared" si="27"/>
        <v/>
      </c>
      <c r="AE30" s="29">
        <f t="shared" si="28"/>
        <v>5.0000000000061107E-4</v>
      </c>
      <c r="AF30" s="29" t="str">
        <f t="shared" si="29"/>
        <v/>
      </c>
      <c r="AG30" s="100"/>
      <c r="AH30" s="101"/>
      <c r="AI30" s="102"/>
      <c r="AJ30" s="102"/>
      <c r="AK30" s="102"/>
      <c r="AL30" s="102"/>
      <c r="AM30" s="102"/>
      <c r="AN30" s="102">
        <v>9.1660000000000004</v>
      </c>
      <c r="AO30" s="102">
        <v>9.1530000000000005</v>
      </c>
      <c r="AP30" s="102">
        <v>9.1479999999999997</v>
      </c>
      <c r="AQ30" s="102">
        <v>9.1419999999999995</v>
      </c>
      <c r="AR30" s="102">
        <v>9.1530000000000005</v>
      </c>
      <c r="AS30" s="103">
        <v>9.1449999999999996</v>
      </c>
      <c r="AT30" s="103">
        <v>9.15</v>
      </c>
      <c r="AU30" s="103">
        <v>9.1479999999999997</v>
      </c>
      <c r="AV30" s="103">
        <v>9.1549999999999994</v>
      </c>
      <c r="AW30" s="103">
        <v>9.1539999999999999</v>
      </c>
      <c r="AX30" s="103">
        <v>9.1489999999999991</v>
      </c>
      <c r="AY30" s="103">
        <v>9.1519999999999992</v>
      </c>
      <c r="AZ30" s="103">
        <v>9.1489999999999991</v>
      </c>
      <c r="BA30" s="103">
        <v>9.1460000000000008</v>
      </c>
      <c r="BB30" s="103">
        <v>9.1460000000000008</v>
      </c>
      <c r="BC30" s="103">
        <v>9.1449999999999996</v>
      </c>
      <c r="BD30" s="103">
        <v>9.1470000000000002</v>
      </c>
      <c r="BE30" s="103">
        <v>9.1460000000000008</v>
      </c>
      <c r="BF30" s="103">
        <v>9.1470000000000002</v>
      </c>
      <c r="BG30" s="103">
        <v>9.1539999999999999</v>
      </c>
      <c r="BH30" s="103">
        <v>9.1530000000000005</v>
      </c>
      <c r="BI30" s="103">
        <v>9.1489999999999991</v>
      </c>
      <c r="BJ30" s="103">
        <v>9.1539999999999999</v>
      </c>
      <c r="BK30" s="103">
        <v>9.1489999999999991</v>
      </c>
      <c r="BL30" s="103">
        <v>9.1509999999999998</v>
      </c>
      <c r="BM30" s="103">
        <v>9.1489999999999991</v>
      </c>
      <c r="BN30" s="103">
        <v>9.1440000000000001</v>
      </c>
      <c r="BO30" s="95">
        <v>9.1489999999999991</v>
      </c>
      <c r="BP30" s="95">
        <v>9.1470000000000002</v>
      </c>
      <c r="BQ30" s="95">
        <v>9.1479999999999997</v>
      </c>
      <c r="BR30" s="95">
        <v>9.1449999999999996</v>
      </c>
      <c r="BS30" s="95">
        <v>9.1509999999999998</v>
      </c>
      <c r="BT30" s="97"/>
      <c r="BU30" s="97"/>
      <c r="BV30" s="96"/>
      <c r="BW30" s="96"/>
      <c r="BX30" s="96"/>
      <c r="BY30" s="98"/>
      <c r="BZ30" s="99"/>
      <c r="CA30" s="99"/>
      <c r="CB30" s="99"/>
      <c r="CC30" s="99"/>
      <c r="CD30" s="100"/>
      <c r="CE30" s="101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</row>
    <row r="31" spans="1:204" ht="15" customHeight="1">
      <c r="A31" s="83" t="s">
        <v>149</v>
      </c>
      <c r="B31" s="66" t="s">
        <v>182</v>
      </c>
      <c r="C31" s="79" t="s">
        <v>181</v>
      </c>
      <c r="D31" s="67">
        <v>1</v>
      </c>
      <c r="E31" s="83" t="s">
        <v>120</v>
      </c>
      <c r="F31" s="84" t="s">
        <v>121</v>
      </c>
      <c r="G31" s="85" t="s">
        <v>122</v>
      </c>
      <c r="H31" s="86">
        <v>1.33</v>
      </c>
      <c r="I31" s="87" t="s">
        <v>43</v>
      </c>
      <c r="J31" s="88">
        <v>5.69</v>
      </c>
      <c r="K31" s="89">
        <v>0.05</v>
      </c>
      <c r="L31" s="89">
        <v>-0.05</v>
      </c>
      <c r="M31" s="90" t="s">
        <v>10</v>
      </c>
      <c r="N31" s="91" t="s">
        <v>67</v>
      </c>
      <c r="O31" s="92">
        <v>5.74</v>
      </c>
      <c r="P31" s="93">
        <v>5.6400000000000006</v>
      </c>
      <c r="Q31" s="94"/>
      <c r="R31" s="3">
        <f t="shared" si="15"/>
        <v>5.6879999999999997</v>
      </c>
      <c r="S31" s="3">
        <f t="shared" si="16"/>
        <v>5.6710000000000003</v>
      </c>
      <c r="T31" s="3">
        <f t="shared" si="17"/>
        <v>5.6774687499999992</v>
      </c>
      <c r="U31" s="4">
        <f t="shared" si="18"/>
        <v>3.8770156048176848E-3</v>
      </c>
      <c r="V31" s="5">
        <f t="shared" si="19"/>
        <v>4.2988392014610968</v>
      </c>
      <c r="W31" s="76">
        <f t="shared" si="20"/>
        <v>-0.25062500000002519</v>
      </c>
      <c r="X31" s="76" t="str">
        <f t="shared" si="21"/>
        <v>Level C</v>
      </c>
      <c r="Y31" s="5">
        <f t="shared" si="22"/>
        <v>5.3762357763273734</v>
      </c>
      <c r="Z31" s="5">
        <f t="shared" si="23"/>
        <v>3.2214426265947895</v>
      </c>
      <c r="AA31" s="5">
        <f t="shared" si="24"/>
        <v>3.2214426265947895</v>
      </c>
      <c r="AB31" s="6">
        <f t="shared" si="25"/>
        <v>1</v>
      </c>
      <c r="AC31" s="29" t="str">
        <f t="shared" si="26"/>
        <v/>
      </c>
      <c r="AD31" s="29" t="str">
        <f t="shared" si="27"/>
        <v/>
      </c>
      <c r="AE31" s="29">
        <f t="shared" si="28"/>
        <v>1.2531250000001215E-2</v>
      </c>
      <c r="AF31" s="29" t="str">
        <f t="shared" si="29"/>
        <v/>
      </c>
      <c r="AG31" s="100"/>
      <c r="AH31" s="101"/>
      <c r="AI31" s="102"/>
      <c r="AJ31" s="102"/>
      <c r="AK31" s="102"/>
      <c r="AL31" s="102"/>
      <c r="AM31" s="102"/>
      <c r="AN31" s="102">
        <v>5.6760000000000002</v>
      </c>
      <c r="AO31" s="102">
        <v>5.6719999999999997</v>
      </c>
      <c r="AP31" s="102">
        <v>5.6740000000000004</v>
      </c>
      <c r="AQ31" s="102">
        <v>5.673</v>
      </c>
      <c r="AR31" s="102">
        <v>5.6820000000000004</v>
      </c>
      <c r="AS31" s="103">
        <v>5.6879999999999997</v>
      </c>
      <c r="AT31" s="103">
        <v>5.6760000000000002</v>
      </c>
      <c r="AU31" s="103">
        <v>5.6760000000000002</v>
      </c>
      <c r="AV31" s="103">
        <v>5.6769999999999996</v>
      </c>
      <c r="AW31" s="103">
        <v>5.6829999999999998</v>
      </c>
      <c r="AX31" s="103">
        <v>5.681</v>
      </c>
      <c r="AY31" s="103">
        <v>5.68</v>
      </c>
      <c r="AZ31" s="103">
        <v>5.6740000000000004</v>
      </c>
      <c r="BA31" s="103">
        <v>5.6760000000000002</v>
      </c>
      <c r="BB31" s="103">
        <v>5.6820000000000004</v>
      </c>
      <c r="BC31" s="103">
        <v>5.6760000000000002</v>
      </c>
      <c r="BD31" s="103">
        <v>5.6769999999999996</v>
      </c>
      <c r="BE31" s="103">
        <v>5.6760000000000002</v>
      </c>
      <c r="BF31" s="103">
        <v>5.6749999999999998</v>
      </c>
      <c r="BG31" s="103">
        <v>5.6760000000000002</v>
      </c>
      <c r="BH31" s="103">
        <v>5.6829999999999998</v>
      </c>
      <c r="BI31" s="103">
        <v>5.6769999999999996</v>
      </c>
      <c r="BJ31" s="103">
        <v>5.6760000000000002</v>
      </c>
      <c r="BK31" s="103">
        <v>5.6740000000000004</v>
      </c>
      <c r="BL31" s="103">
        <v>5.6749999999999998</v>
      </c>
      <c r="BM31" s="103">
        <v>5.6820000000000004</v>
      </c>
      <c r="BN31" s="103">
        <v>5.6820000000000004</v>
      </c>
      <c r="BO31" s="95">
        <v>5.6769999999999996</v>
      </c>
      <c r="BP31" s="95">
        <v>5.6760000000000002</v>
      </c>
      <c r="BQ31" s="95">
        <v>5.6710000000000003</v>
      </c>
      <c r="BR31" s="95">
        <v>5.6820000000000004</v>
      </c>
      <c r="BS31" s="95">
        <v>5.6740000000000004</v>
      </c>
      <c r="BT31" s="97"/>
      <c r="BU31" s="97"/>
      <c r="BV31" s="96"/>
      <c r="BW31" s="96"/>
      <c r="BX31" s="96"/>
      <c r="BY31" s="98"/>
      <c r="BZ31" s="99"/>
      <c r="CA31" s="99"/>
      <c r="CB31" s="99"/>
      <c r="CC31" s="99"/>
      <c r="CD31" s="100"/>
      <c r="CE31" s="101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</row>
    <row r="32" spans="1:204" ht="15" customHeight="1">
      <c r="A32" s="83" t="s">
        <v>150</v>
      </c>
      <c r="B32" s="66" t="s">
        <v>182</v>
      </c>
      <c r="C32" s="79" t="s">
        <v>181</v>
      </c>
      <c r="D32" s="67">
        <v>1</v>
      </c>
      <c r="E32" s="83" t="s">
        <v>120</v>
      </c>
      <c r="F32" s="84" t="s">
        <v>121</v>
      </c>
      <c r="G32" s="85" t="s">
        <v>122</v>
      </c>
      <c r="H32" s="86">
        <v>1.33</v>
      </c>
      <c r="I32" s="87" t="s">
        <v>43</v>
      </c>
      <c r="J32" s="88">
        <v>5.95</v>
      </c>
      <c r="K32" s="89">
        <v>0.05</v>
      </c>
      <c r="L32" s="89">
        <v>-0.05</v>
      </c>
      <c r="M32" s="90" t="s">
        <v>10</v>
      </c>
      <c r="N32" s="91" t="s">
        <v>67</v>
      </c>
      <c r="O32" s="92">
        <v>6</v>
      </c>
      <c r="P32" s="93">
        <v>5.9</v>
      </c>
      <c r="Q32" s="94"/>
      <c r="R32" s="3">
        <f t="shared" si="15"/>
        <v>5.9660000000000002</v>
      </c>
      <c r="S32" s="3">
        <f t="shared" si="16"/>
        <v>5.94</v>
      </c>
      <c r="T32" s="3">
        <f t="shared" si="17"/>
        <v>5.9590000000000014</v>
      </c>
      <c r="U32" s="4">
        <f t="shared" si="18"/>
        <v>5.2116494819375771E-3</v>
      </c>
      <c r="V32" s="5">
        <f t="shared" si="19"/>
        <v>3.197963854712341</v>
      </c>
      <c r="W32" s="76">
        <f t="shared" si="20"/>
        <v>0.18000000000002522</v>
      </c>
      <c r="X32" s="76" t="str">
        <f t="shared" si="21"/>
        <v>Level B</v>
      </c>
      <c r="Y32" s="5">
        <f t="shared" si="22"/>
        <v>2.6223303608640296</v>
      </c>
      <c r="Z32" s="5">
        <f t="shared" si="23"/>
        <v>3.7735973485606293</v>
      </c>
      <c r="AA32" s="5">
        <f t="shared" si="24"/>
        <v>2.6223303608640296</v>
      </c>
      <c r="AB32" s="6">
        <f t="shared" si="25"/>
        <v>0.99999999999999822</v>
      </c>
      <c r="AC32" s="29" t="str">
        <f t="shared" si="26"/>
        <v/>
      </c>
      <c r="AD32" s="29" t="str">
        <f t="shared" si="27"/>
        <v/>
      </c>
      <c r="AE32" s="29">
        <f t="shared" si="28"/>
        <v>-9.0000000000012292E-3</v>
      </c>
      <c r="AF32" s="29" t="str">
        <f t="shared" si="29"/>
        <v/>
      </c>
      <c r="AG32" s="100"/>
      <c r="AH32" s="101"/>
      <c r="AI32" s="102"/>
      <c r="AJ32" s="102"/>
      <c r="AK32" s="102"/>
      <c r="AL32" s="102"/>
      <c r="AM32" s="102"/>
      <c r="AN32" s="102">
        <v>5.9610000000000003</v>
      </c>
      <c r="AO32" s="102">
        <v>5.9619999999999997</v>
      </c>
      <c r="AP32" s="102">
        <v>5.95</v>
      </c>
      <c r="AQ32" s="102">
        <v>5.9580000000000002</v>
      </c>
      <c r="AR32" s="102">
        <v>5.94</v>
      </c>
      <c r="AS32" s="103">
        <v>5.9580000000000002</v>
      </c>
      <c r="AT32" s="103">
        <v>5.96</v>
      </c>
      <c r="AU32" s="103">
        <v>5.9640000000000004</v>
      </c>
      <c r="AV32" s="103">
        <v>5.9560000000000004</v>
      </c>
      <c r="AW32" s="103">
        <v>5.9610000000000003</v>
      </c>
      <c r="AX32" s="103">
        <v>5.9589999999999996</v>
      </c>
      <c r="AY32" s="103">
        <v>5.9589999999999996</v>
      </c>
      <c r="AZ32" s="103">
        <v>5.9630000000000001</v>
      </c>
      <c r="BA32" s="103">
        <v>5.9649999999999999</v>
      </c>
      <c r="BB32" s="103">
        <v>5.9660000000000002</v>
      </c>
      <c r="BC32" s="103">
        <v>5.9619999999999997</v>
      </c>
      <c r="BD32" s="103">
        <v>5.9580000000000002</v>
      </c>
      <c r="BE32" s="103">
        <v>5.9619999999999997</v>
      </c>
      <c r="BF32" s="103">
        <v>5.9610000000000003</v>
      </c>
      <c r="BG32" s="103">
        <v>5.9569999999999999</v>
      </c>
      <c r="BH32" s="103">
        <v>5.9619999999999997</v>
      </c>
      <c r="BI32" s="103">
        <v>5.9589999999999996</v>
      </c>
      <c r="BJ32" s="103">
        <v>5.9589999999999996</v>
      </c>
      <c r="BK32" s="103">
        <v>5.9589999999999996</v>
      </c>
      <c r="BL32" s="103">
        <v>5.9589999999999996</v>
      </c>
      <c r="BM32" s="103">
        <v>5.9489999999999998</v>
      </c>
      <c r="BN32" s="103">
        <v>5.9660000000000002</v>
      </c>
      <c r="BO32" s="95">
        <v>5.9630000000000001</v>
      </c>
      <c r="BP32" s="95">
        <v>5.9589999999999996</v>
      </c>
      <c r="BQ32" s="95">
        <v>5.9610000000000003</v>
      </c>
      <c r="BR32" s="95">
        <v>5.9569999999999999</v>
      </c>
      <c r="BS32" s="95">
        <v>5.9530000000000003</v>
      </c>
      <c r="BT32" s="97"/>
      <c r="BU32" s="97"/>
      <c r="BV32" s="96"/>
      <c r="BW32" s="96"/>
      <c r="BX32" s="96"/>
      <c r="BY32" s="98"/>
      <c r="BZ32" s="99"/>
      <c r="CA32" s="99"/>
      <c r="CB32" s="99"/>
      <c r="CC32" s="99"/>
      <c r="CD32" s="100"/>
      <c r="CE32" s="101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</row>
    <row r="33" spans="1:144" ht="15" customHeight="1">
      <c r="A33" s="83" t="s">
        <v>151</v>
      </c>
      <c r="B33" s="66" t="s">
        <v>182</v>
      </c>
      <c r="C33" s="79" t="s">
        <v>181</v>
      </c>
      <c r="D33" s="67">
        <v>1</v>
      </c>
      <c r="E33" s="83" t="s">
        <v>120</v>
      </c>
      <c r="F33" s="84" t="s">
        <v>121</v>
      </c>
      <c r="G33" s="85" t="s">
        <v>122</v>
      </c>
      <c r="H33" s="86">
        <v>1.33</v>
      </c>
      <c r="I33" s="87" t="s">
        <v>43</v>
      </c>
      <c r="J33" s="88">
        <v>12.38</v>
      </c>
      <c r="K33" s="89">
        <v>0.05</v>
      </c>
      <c r="L33" s="89">
        <v>-0.05</v>
      </c>
      <c r="M33" s="90" t="s">
        <v>10</v>
      </c>
      <c r="N33" s="91" t="s">
        <v>67</v>
      </c>
      <c r="O33" s="92">
        <v>12.430000000000001</v>
      </c>
      <c r="P33" s="93">
        <v>12.33</v>
      </c>
      <c r="Q33" s="94"/>
      <c r="R33" s="3">
        <f t="shared" si="15"/>
        <v>12.372999999999999</v>
      </c>
      <c r="S33" s="3">
        <f t="shared" si="16"/>
        <v>12.36</v>
      </c>
      <c r="T33" s="3">
        <f t="shared" si="17"/>
        <v>12.365562500000001</v>
      </c>
      <c r="U33" s="4">
        <f t="shared" si="18"/>
        <v>2.8390991301761375E-3</v>
      </c>
      <c r="V33" s="5">
        <f t="shared" si="19"/>
        <v>5.8704067390674979</v>
      </c>
      <c r="W33" s="76">
        <f t="shared" si="20"/>
        <v>-0.28874999999998907</v>
      </c>
      <c r="X33" s="76" t="str">
        <f t="shared" si="21"/>
        <v>Level C</v>
      </c>
      <c r="Y33" s="5">
        <f t="shared" si="22"/>
        <v>7.5654866849732807</v>
      </c>
      <c r="Z33" s="5">
        <f t="shared" si="23"/>
        <v>4.1753267931618812</v>
      </c>
      <c r="AA33" s="5">
        <f t="shared" si="24"/>
        <v>4.1753267931618812</v>
      </c>
      <c r="AB33" s="6">
        <f t="shared" si="25"/>
        <v>1</v>
      </c>
      <c r="AC33" s="29" t="str">
        <f t="shared" si="26"/>
        <v/>
      </c>
      <c r="AD33" s="29" t="str">
        <f t="shared" si="27"/>
        <v/>
      </c>
      <c r="AE33" s="29">
        <f t="shared" si="28"/>
        <v>1.4437499999999659E-2</v>
      </c>
      <c r="AF33" s="29" t="str">
        <f t="shared" si="29"/>
        <v/>
      </c>
      <c r="AG33" s="100"/>
      <c r="AH33" s="101"/>
      <c r="AI33" s="102"/>
      <c r="AJ33" s="102"/>
      <c r="AK33" s="102"/>
      <c r="AL33" s="102"/>
      <c r="AM33" s="102"/>
      <c r="AN33" s="102">
        <v>12.366</v>
      </c>
      <c r="AO33" s="102">
        <v>12.364000000000001</v>
      </c>
      <c r="AP33" s="102">
        <v>12.367000000000001</v>
      </c>
      <c r="AQ33" s="102">
        <v>12.364000000000001</v>
      </c>
      <c r="AR33" s="102">
        <v>12.367000000000001</v>
      </c>
      <c r="AS33" s="103">
        <v>12.37</v>
      </c>
      <c r="AT33" s="103">
        <v>12.364000000000001</v>
      </c>
      <c r="AU33" s="103">
        <v>12.364000000000001</v>
      </c>
      <c r="AV33" s="103">
        <v>12.37</v>
      </c>
      <c r="AW33" s="103">
        <v>12.363</v>
      </c>
      <c r="AX33" s="103">
        <v>12.365</v>
      </c>
      <c r="AY33" s="103">
        <v>12.372999999999999</v>
      </c>
      <c r="AZ33" s="103">
        <v>12.368</v>
      </c>
      <c r="BA33" s="103">
        <v>12.364000000000001</v>
      </c>
      <c r="BB33" s="103">
        <v>12.366</v>
      </c>
      <c r="BC33" s="103">
        <v>12.365</v>
      </c>
      <c r="BD33" s="103">
        <v>12.364000000000001</v>
      </c>
      <c r="BE33" s="103">
        <v>12.367000000000001</v>
      </c>
      <c r="BF33" s="103">
        <v>12.362</v>
      </c>
      <c r="BG33" s="103">
        <v>12.361000000000001</v>
      </c>
      <c r="BH33" s="103">
        <v>12.36</v>
      </c>
      <c r="BI33" s="103">
        <v>12.366</v>
      </c>
      <c r="BJ33" s="103">
        <v>12.368</v>
      </c>
      <c r="BK33" s="103">
        <v>12.362</v>
      </c>
      <c r="BL33" s="103">
        <v>12.365</v>
      </c>
      <c r="BM33" s="103">
        <v>12.368</v>
      </c>
      <c r="BN33" s="103">
        <v>12.366</v>
      </c>
      <c r="BO33" s="95">
        <v>12.367000000000001</v>
      </c>
      <c r="BP33" s="95">
        <v>12.369</v>
      </c>
      <c r="BQ33" s="95">
        <v>12.362</v>
      </c>
      <c r="BR33" s="95">
        <v>12.364000000000001</v>
      </c>
      <c r="BS33" s="95">
        <v>12.367000000000001</v>
      </c>
      <c r="BT33" s="97"/>
      <c r="BU33" s="97"/>
      <c r="BV33" s="96"/>
      <c r="BW33" s="96"/>
      <c r="BX33" s="96"/>
      <c r="BY33" s="98"/>
      <c r="BZ33" s="99"/>
      <c r="CA33" s="99"/>
      <c r="CB33" s="99"/>
      <c r="CC33" s="99"/>
      <c r="CD33" s="100"/>
      <c r="CE33" s="101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</row>
    <row r="34" spans="1:144" ht="15" customHeight="1">
      <c r="A34" s="83" t="s">
        <v>152</v>
      </c>
      <c r="B34" s="66" t="s">
        <v>182</v>
      </c>
      <c r="C34" s="79" t="s">
        <v>181</v>
      </c>
      <c r="D34" s="67">
        <v>1</v>
      </c>
      <c r="E34" s="83" t="s">
        <v>120</v>
      </c>
      <c r="F34" s="84" t="s">
        <v>121</v>
      </c>
      <c r="G34" s="85" t="s">
        <v>122</v>
      </c>
      <c r="H34" s="86">
        <v>1.33</v>
      </c>
      <c r="I34" s="87" t="s">
        <v>43</v>
      </c>
      <c r="J34" s="88">
        <v>5.18</v>
      </c>
      <c r="K34" s="89">
        <v>0.05</v>
      </c>
      <c r="L34" s="89">
        <v>-0.05</v>
      </c>
      <c r="M34" s="90" t="s">
        <v>10</v>
      </c>
      <c r="N34" s="91" t="s">
        <v>67</v>
      </c>
      <c r="O34" s="92">
        <v>5.2299999999999995</v>
      </c>
      <c r="P34" s="93">
        <v>5.13</v>
      </c>
      <c r="Q34" s="94"/>
      <c r="R34" s="3">
        <f t="shared" si="15"/>
        <v>5.2110000000000003</v>
      </c>
      <c r="S34" s="3">
        <f t="shared" si="16"/>
        <v>5.173</v>
      </c>
      <c r="T34" s="3">
        <f t="shared" si="17"/>
        <v>5.1879375000000012</v>
      </c>
      <c r="U34" s="4">
        <f t="shared" si="18"/>
        <v>6.8999181855832654E-3</v>
      </c>
      <c r="V34" s="5">
        <f t="shared" si="19"/>
        <v>2.4154875780252163</v>
      </c>
      <c r="W34" s="76">
        <f t="shared" si="20"/>
        <v>0.15875000000003026</v>
      </c>
      <c r="X34" s="76" t="str">
        <f t="shared" si="21"/>
        <v>Level B</v>
      </c>
      <c r="Y34" s="5">
        <f t="shared" si="22"/>
        <v>2.0320289250136327</v>
      </c>
      <c r="Z34" s="5">
        <f t="shared" si="23"/>
        <v>2.7989462310367825</v>
      </c>
      <c r="AA34" s="5">
        <f t="shared" si="24"/>
        <v>2.0320289250136327</v>
      </c>
      <c r="AB34" s="6">
        <f t="shared" si="25"/>
        <v>0.99999999945651785</v>
      </c>
      <c r="AC34" s="29" t="str">
        <f t="shared" si="26"/>
        <v/>
      </c>
      <c r="AD34" s="29" t="str">
        <f t="shared" si="27"/>
        <v/>
      </c>
      <c r="AE34" s="29">
        <f t="shared" si="28"/>
        <v>-7.937500000001485E-3</v>
      </c>
      <c r="AF34" s="29" t="str">
        <f t="shared" si="29"/>
        <v/>
      </c>
      <c r="AG34" s="100"/>
      <c r="AH34" s="101"/>
      <c r="AI34" s="102"/>
      <c r="AJ34" s="102"/>
      <c r="AK34" s="102"/>
      <c r="AL34" s="102"/>
      <c r="AM34" s="102"/>
      <c r="AN34" s="102">
        <v>5.19</v>
      </c>
      <c r="AO34" s="102">
        <v>5.1959999999999997</v>
      </c>
      <c r="AP34" s="102">
        <v>5.1840000000000002</v>
      </c>
      <c r="AQ34" s="102">
        <v>5.194</v>
      </c>
      <c r="AR34" s="102">
        <v>5.1920000000000002</v>
      </c>
      <c r="AS34" s="103">
        <v>5.1870000000000003</v>
      </c>
      <c r="AT34" s="103">
        <v>5.1859999999999999</v>
      </c>
      <c r="AU34" s="103">
        <v>5.173</v>
      </c>
      <c r="AV34" s="103">
        <v>5.1820000000000004</v>
      </c>
      <c r="AW34" s="103">
        <v>5.1879999999999997</v>
      </c>
      <c r="AX34" s="103">
        <v>5.1890000000000001</v>
      </c>
      <c r="AY34" s="103">
        <v>5.1959999999999997</v>
      </c>
      <c r="AZ34" s="103">
        <v>5.2110000000000003</v>
      </c>
      <c r="BA34" s="103">
        <v>5.1890000000000001</v>
      </c>
      <c r="BB34" s="103">
        <v>5.19</v>
      </c>
      <c r="BC34" s="103">
        <v>5.194</v>
      </c>
      <c r="BD34" s="103">
        <v>5.1879999999999997</v>
      </c>
      <c r="BE34" s="103">
        <v>5.1920000000000002</v>
      </c>
      <c r="BF34" s="103">
        <v>5.1840000000000002</v>
      </c>
      <c r="BG34" s="103">
        <v>5.1779999999999999</v>
      </c>
      <c r="BH34" s="103">
        <v>5.1769999999999996</v>
      </c>
      <c r="BI34" s="103">
        <v>5.18</v>
      </c>
      <c r="BJ34" s="103">
        <v>5.1890000000000001</v>
      </c>
      <c r="BK34" s="103">
        <v>5.1890000000000001</v>
      </c>
      <c r="BL34" s="103">
        <v>5.19</v>
      </c>
      <c r="BM34" s="103">
        <v>5.1840000000000002</v>
      </c>
      <c r="BN34" s="103">
        <v>5.1870000000000003</v>
      </c>
      <c r="BO34" s="95">
        <v>5.1909999999999998</v>
      </c>
      <c r="BP34" s="95">
        <v>5.18</v>
      </c>
      <c r="BQ34" s="95">
        <v>5.1870000000000003</v>
      </c>
      <c r="BR34" s="95">
        <v>5.1920000000000002</v>
      </c>
      <c r="BS34" s="95">
        <v>5.1849999999999996</v>
      </c>
      <c r="BT34" s="97"/>
      <c r="BU34" s="97"/>
      <c r="BV34" s="96"/>
      <c r="BW34" s="96"/>
      <c r="BX34" s="96"/>
      <c r="BY34" s="98"/>
      <c r="BZ34" s="99"/>
      <c r="CA34" s="99"/>
      <c r="CB34" s="99"/>
      <c r="CC34" s="99"/>
      <c r="CD34" s="100"/>
      <c r="CE34" s="101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</row>
    <row r="35" spans="1:144" ht="15" customHeight="1">
      <c r="A35" s="83" t="s">
        <v>153</v>
      </c>
      <c r="B35" s="66" t="s">
        <v>182</v>
      </c>
      <c r="C35" s="79" t="s">
        <v>181</v>
      </c>
      <c r="D35" s="67">
        <v>1</v>
      </c>
      <c r="E35" s="83" t="s">
        <v>120</v>
      </c>
      <c r="F35" s="84" t="s">
        <v>121</v>
      </c>
      <c r="G35" s="85" t="s">
        <v>122</v>
      </c>
      <c r="H35" s="86">
        <v>1.33</v>
      </c>
      <c r="I35" s="87" t="s">
        <v>43</v>
      </c>
      <c r="J35" s="88">
        <v>4.7</v>
      </c>
      <c r="K35" s="89">
        <v>0.05</v>
      </c>
      <c r="L35" s="89">
        <v>-0.05</v>
      </c>
      <c r="M35" s="90" t="s">
        <v>10</v>
      </c>
      <c r="N35" s="91" t="s">
        <v>67</v>
      </c>
      <c r="O35" s="92">
        <v>4.75</v>
      </c>
      <c r="P35" s="93">
        <v>4.6500000000000004</v>
      </c>
      <c r="Q35" s="94"/>
      <c r="R35" s="3">
        <f t="shared" si="15"/>
        <v>4.7240000000000002</v>
      </c>
      <c r="S35" s="3">
        <f t="shared" si="16"/>
        <v>4.6980000000000004</v>
      </c>
      <c r="T35" s="3">
        <f t="shared" si="17"/>
        <v>4.7082500000000005</v>
      </c>
      <c r="U35" s="4">
        <f t="shared" si="18"/>
        <v>5.0289484567496087E-3</v>
      </c>
      <c r="V35" s="5">
        <f t="shared" si="19"/>
        <v>3.3141454540655477</v>
      </c>
      <c r="W35" s="76">
        <f t="shared" si="20"/>
        <v>0.16500000000000684</v>
      </c>
      <c r="X35" s="76" t="str">
        <f t="shared" si="21"/>
        <v>Level B</v>
      </c>
      <c r="Y35" s="5">
        <f t="shared" si="22"/>
        <v>2.7673114541446999</v>
      </c>
      <c r="Z35" s="5">
        <f t="shared" si="23"/>
        <v>3.860979453986372</v>
      </c>
      <c r="AA35" s="5">
        <f t="shared" si="24"/>
        <v>2.7673114541446999</v>
      </c>
      <c r="AB35" s="6">
        <f t="shared" si="25"/>
        <v>1</v>
      </c>
      <c r="AC35" s="29" t="str">
        <f t="shared" si="26"/>
        <v/>
      </c>
      <c r="AD35" s="29" t="str">
        <f t="shared" si="27"/>
        <v/>
      </c>
      <c r="AE35" s="29">
        <f t="shared" si="28"/>
        <v>-8.2500000000003126E-3</v>
      </c>
      <c r="AF35" s="29" t="str">
        <f t="shared" si="29"/>
        <v/>
      </c>
      <c r="AG35" s="100"/>
      <c r="AH35" s="101"/>
      <c r="AI35" s="102"/>
      <c r="AJ35" s="102"/>
      <c r="AK35" s="102"/>
      <c r="AL35" s="102"/>
      <c r="AM35" s="102"/>
      <c r="AN35" s="102">
        <v>4.7060000000000004</v>
      </c>
      <c r="AO35" s="102">
        <v>4.7089999999999996</v>
      </c>
      <c r="AP35" s="102">
        <v>4.7050000000000001</v>
      </c>
      <c r="AQ35" s="102">
        <v>4.7030000000000003</v>
      </c>
      <c r="AR35" s="102">
        <v>4.7069999999999999</v>
      </c>
      <c r="AS35" s="103">
        <v>4.72</v>
      </c>
      <c r="AT35" s="103">
        <v>4.7069999999999999</v>
      </c>
      <c r="AU35" s="103">
        <v>4.7050000000000001</v>
      </c>
      <c r="AV35" s="103">
        <v>4.7060000000000004</v>
      </c>
      <c r="AW35" s="103">
        <v>4.7030000000000003</v>
      </c>
      <c r="AX35" s="103">
        <v>4.7240000000000002</v>
      </c>
      <c r="AY35" s="103">
        <v>4.7080000000000002</v>
      </c>
      <c r="AZ35" s="103">
        <v>4.7110000000000003</v>
      </c>
      <c r="BA35" s="103">
        <v>4.6980000000000004</v>
      </c>
      <c r="BB35" s="103">
        <v>4.7119999999999997</v>
      </c>
      <c r="BC35" s="103">
        <v>4.7050000000000001</v>
      </c>
      <c r="BD35" s="103">
        <v>4.7080000000000002</v>
      </c>
      <c r="BE35" s="103">
        <v>4.7060000000000004</v>
      </c>
      <c r="BF35" s="103">
        <v>4.7080000000000002</v>
      </c>
      <c r="BG35" s="103">
        <v>4.7130000000000001</v>
      </c>
      <c r="BH35" s="103">
        <v>4.71</v>
      </c>
      <c r="BI35" s="103">
        <v>4.7080000000000002</v>
      </c>
      <c r="BJ35" s="103">
        <v>4.7119999999999997</v>
      </c>
      <c r="BK35" s="103">
        <v>4.7069999999999999</v>
      </c>
      <c r="BL35" s="103">
        <v>4.7030000000000003</v>
      </c>
      <c r="BM35" s="103">
        <v>4.7060000000000004</v>
      </c>
      <c r="BN35" s="103">
        <v>4.7080000000000002</v>
      </c>
      <c r="BO35" s="95">
        <v>4.7080000000000002</v>
      </c>
      <c r="BP35" s="95">
        <v>4.7089999999999996</v>
      </c>
      <c r="BQ35" s="95">
        <v>4.71</v>
      </c>
      <c r="BR35" s="95">
        <v>4.7030000000000003</v>
      </c>
      <c r="BS35" s="95">
        <v>4.7160000000000002</v>
      </c>
      <c r="BT35" s="97"/>
      <c r="BU35" s="97"/>
      <c r="BV35" s="96"/>
      <c r="BW35" s="96"/>
      <c r="BX35" s="96"/>
      <c r="BY35" s="98"/>
      <c r="BZ35" s="99"/>
      <c r="CA35" s="99"/>
      <c r="CB35" s="99"/>
      <c r="CC35" s="99"/>
      <c r="CD35" s="100"/>
      <c r="CE35" s="101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</row>
    <row r="36" spans="1:144" ht="15" customHeight="1">
      <c r="A36" s="83" t="s">
        <v>154</v>
      </c>
      <c r="B36" s="66" t="s">
        <v>182</v>
      </c>
      <c r="C36" s="79" t="s">
        <v>181</v>
      </c>
      <c r="D36" s="67">
        <v>1</v>
      </c>
      <c r="E36" s="83" t="s">
        <v>120</v>
      </c>
      <c r="F36" s="84" t="s">
        <v>121</v>
      </c>
      <c r="G36" s="85" t="s">
        <v>122</v>
      </c>
      <c r="H36" s="86">
        <v>1.33</v>
      </c>
      <c r="I36" s="87" t="s">
        <v>43</v>
      </c>
      <c r="J36" s="88">
        <v>11.2</v>
      </c>
      <c r="K36" s="89">
        <v>0.05</v>
      </c>
      <c r="L36" s="89">
        <v>-0.05</v>
      </c>
      <c r="M36" s="90" t="s">
        <v>10</v>
      </c>
      <c r="N36" s="91" t="s">
        <v>67</v>
      </c>
      <c r="O36" s="92">
        <v>11.25</v>
      </c>
      <c r="P36" s="93">
        <v>11.149999999999999</v>
      </c>
      <c r="Q36" s="94"/>
      <c r="R36" s="3">
        <f t="shared" si="15"/>
        <v>11.22</v>
      </c>
      <c r="S36" s="3">
        <f t="shared" si="16"/>
        <v>11.204000000000001</v>
      </c>
      <c r="T36" s="3">
        <f t="shared" si="17"/>
        <v>11.21159375</v>
      </c>
      <c r="U36" s="4">
        <f t="shared" si="18"/>
        <v>3.9419937235018378E-3</v>
      </c>
      <c r="V36" s="5">
        <f t="shared" si="19"/>
        <v>4.2279789963391847</v>
      </c>
      <c r="W36" s="76">
        <f t="shared" si="20"/>
        <v>0.23187500000002029</v>
      </c>
      <c r="X36" s="76" t="str">
        <f t="shared" si="21"/>
        <v>Level B</v>
      </c>
      <c r="Y36" s="5">
        <f t="shared" si="22"/>
        <v>3.2476163665629967</v>
      </c>
      <c r="Z36" s="5">
        <f t="shared" si="23"/>
        <v>5.2083416261154936</v>
      </c>
      <c r="AA36" s="5">
        <f t="shared" si="24"/>
        <v>3.2476163665629967</v>
      </c>
      <c r="AB36" s="6">
        <f t="shared" si="25"/>
        <v>1</v>
      </c>
      <c r="AC36" s="29" t="str">
        <f t="shared" si="26"/>
        <v/>
      </c>
      <c r="AD36" s="29" t="str">
        <f t="shared" si="27"/>
        <v/>
      </c>
      <c r="AE36" s="29">
        <f t="shared" si="28"/>
        <v>-1.159375000000118E-2</v>
      </c>
      <c r="AF36" s="29" t="str">
        <f t="shared" si="29"/>
        <v/>
      </c>
      <c r="AG36" s="100"/>
      <c r="AH36" s="101"/>
      <c r="AI36" s="102"/>
      <c r="AJ36" s="102"/>
      <c r="AK36" s="102"/>
      <c r="AL36" s="102"/>
      <c r="AM36" s="102"/>
      <c r="AN36" s="102">
        <v>11.214</v>
      </c>
      <c r="AO36" s="102">
        <v>11.209</v>
      </c>
      <c r="AP36" s="102">
        <v>11.21</v>
      </c>
      <c r="AQ36" s="102">
        <v>11.211</v>
      </c>
      <c r="AR36" s="102">
        <v>11.205</v>
      </c>
      <c r="AS36" s="103">
        <v>11.209</v>
      </c>
      <c r="AT36" s="103">
        <v>11.211</v>
      </c>
      <c r="AU36" s="103">
        <v>11.212999999999999</v>
      </c>
      <c r="AV36" s="103">
        <v>11.211</v>
      </c>
      <c r="AW36" s="103">
        <v>11.218999999999999</v>
      </c>
      <c r="AX36" s="103">
        <v>11.214</v>
      </c>
      <c r="AY36" s="103">
        <v>11.204000000000001</v>
      </c>
      <c r="AZ36" s="103">
        <v>11.211</v>
      </c>
      <c r="BA36" s="103">
        <v>11.208</v>
      </c>
      <c r="BB36" s="103">
        <v>11.214</v>
      </c>
      <c r="BC36" s="103">
        <v>11.212</v>
      </c>
      <c r="BD36" s="103">
        <v>11.218999999999999</v>
      </c>
      <c r="BE36" s="103">
        <v>11.212</v>
      </c>
      <c r="BF36" s="103">
        <v>11.21</v>
      </c>
      <c r="BG36" s="103">
        <v>11.22</v>
      </c>
      <c r="BH36" s="103">
        <v>11.209</v>
      </c>
      <c r="BI36" s="103">
        <v>11.208</v>
      </c>
      <c r="BJ36" s="103">
        <v>11.208</v>
      </c>
      <c r="BK36" s="103">
        <v>11.208</v>
      </c>
      <c r="BL36" s="103">
        <v>11.207000000000001</v>
      </c>
      <c r="BM36" s="103">
        <v>11.211</v>
      </c>
      <c r="BN36" s="103">
        <v>11.215</v>
      </c>
      <c r="BO36" s="95">
        <v>11.21</v>
      </c>
      <c r="BP36" s="95">
        <v>11.215999999999999</v>
      </c>
      <c r="BQ36" s="95">
        <v>11.211</v>
      </c>
      <c r="BR36" s="95">
        <v>11.214</v>
      </c>
      <c r="BS36" s="95">
        <v>11.218</v>
      </c>
      <c r="BT36" s="97"/>
      <c r="BU36" s="97"/>
      <c r="BV36" s="96"/>
      <c r="BW36" s="96"/>
      <c r="BX36" s="96"/>
      <c r="BY36" s="98"/>
      <c r="BZ36" s="99"/>
      <c r="CA36" s="99"/>
      <c r="CB36" s="99"/>
      <c r="CC36" s="99"/>
      <c r="CD36" s="100"/>
      <c r="CE36" s="101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</row>
    <row r="37" spans="1:144" ht="15" customHeight="1">
      <c r="A37" s="83" t="s">
        <v>155</v>
      </c>
      <c r="B37" s="66" t="s">
        <v>182</v>
      </c>
      <c r="C37" s="79" t="s">
        <v>181</v>
      </c>
      <c r="D37" s="67">
        <v>1</v>
      </c>
      <c r="E37" s="83" t="s">
        <v>120</v>
      </c>
      <c r="F37" s="84" t="s">
        <v>121</v>
      </c>
      <c r="G37" s="85" t="s">
        <v>122</v>
      </c>
      <c r="H37" s="86">
        <v>1.33</v>
      </c>
      <c r="I37" s="87" t="s">
        <v>43</v>
      </c>
      <c r="J37" s="88">
        <v>12.56</v>
      </c>
      <c r="K37" s="89">
        <v>0.05</v>
      </c>
      <c r="L37" s="89">
        <v>-0.05</v>
      </c>
      <c r="M37" s="90" t="s">
        <v>10</v>
      </c>
      <c r="N37" s="91" t="s">
        <v>67</v>
      </c>
      <c r="O37" s="92">
        <v>12.610000000000001</v>
      </c>
      <c r="P37" s="93">
        <v>12.51</v>
      </c>
      <c r="Q37" s="94"/>
      <c r="R37" s="3">
        <f t="shared" si="15"/>
        <v>12.576000000000001</v>
      </c>
      <c r="S37" s="3">
        <f t="shared" si="16"/>
        <v>12.545999999999999</v>
      </c>
      <c r="T37" s="3">
        <f t="shared" si="17"/>
        <v>12.556468749999999</v>
      </c>
      <c r="U37" s="4">
        <f t="shared" si="18"/>
        <v>8.1754328089039437E-3</v>
      </c>
      <c r="V37" s="5">
        <f t="shared" si="19"/>
        <v>2.03862805263531</v>
      </c>
      <c r="W37" s="76">
        <f t="shared" si="20"/>
        <v>-7.0625000000034244E-2</v>
      </c>
      <c r="X37" s="76" t="str">
        <f t="shared" si="21"/>
        <v>Level A</v>
      </c>
      <c r="Y37" s="5">
        <f t="shared" si="22"/>
        <v>2.1826061588527792</v>
      </c>
      <c r="Z37" s="5">
        <f t="shared" si="23"/>
        <v>1.8946499464178981</v>
      </c>
      <c r="AA37" s="5">
        <f t="shared" si="24"/>
        <v>1.8946499464178981</v>
      </c>
      <c r="AB37" s="6">
        <f t="shared" si="25"/>
        <v>0.99999999338986356</v>
      </c>
      <c r="AC37" s="29" t="str">
        <f t="shared" si="26"/>
        <v/>
      </c>
      <c r="AD37" s="29" t="str">
        <f t="shared" si="27"/>
        <v/>
      </c>
      <c r="AE37" s="29">
        <f t="shared" si="28"/>
        <v>3.5312500000017621E-3</v>
      </c>
      <c r="AF37" s="29" t="str">
        <f t="shared" si="29"/>
        <v/>
      </c>
      <c r="AG37" s="100"/>
      <c r="AH37" s="101"/>
      <c r="AI37" s="102"/>
      <c r="AJ37" s="102"/>
      <c r="AK37" s="102"/>
      <c r="AL37" s="102"/>
      <c r="AM37" s="102"/>
      <c r="AN37" s="102">
        <v>12.576000000000001</v>
      </c>
      <c r="AO37" s="102">
        <v>12.552</v>
      </c>
      <c r="AP37" s="102">
        <v>12.545999999999999</v>
      </c>
      <c r="AQ37" s="102">
        <v>12.56</v>
      </c>
      <c r="AR37" s="102">
        <v>12.553000000000001</v>
      </c>
      <c r="AS37" s="103">
        <v>12.558999999999999</v>
      </c>
      <c r="AT37" s="103">
        <v>12.56</v>
      </c>
      <c r="AU37" s="103">
        <v>12.548999999999999</v>
      </c>
      <c r="AV37" s="103">
        <v>12.552</v>
      </c>
      <c r="AW37" s="103">
        <v>12.565</v>
      </c>
      <c r="AX37" s="103">
        <v>12.558</v>
      </c>
      <c r="AY37" s="103">
        <v>12.555999999999999</v>
      </c>
      <c r="AZ37" s="103">
        <v>12.557</v>
      </c>
      <c r="BA37" s="103">
        <v>12.547000000000001</v>
      </c>
      <c r="BB37" s="103">
        <v>12.55</v>
      </c>
      <c r="BC37" s="103">
        <v>12.548</v>
      </c>
      <c r="BD37" s="103">
        <v>12.567</v>
      </c>
      <c r="BE37" s="103">
        <v>12.57</v>
      </c>
      <c r="BF37" s="103">
        <v>12.558999999999999</v>
      </c>
      <c r="BG37" s="103">
        <v>12.561999999999999</v>
      </c>
      <c r="BH37" s="103">
        <v>12.565</v>
      </c>
      <c r="BI37" s="103">
        <v>12.55</v>
      </c>
      <c r="BJ37" s="103">
        <v>12.566000000000001</v>
      </c>
      <c r="BK37" s="103">
        <v>12.548</v>
      </c>
      <c r="BL37" s="103">
        <v>12.551</v>
      </c>
      <c r="BM37" s="103">
        <v>12.551</v>
      </c>
      <c r="BN37" s="103">
        <v>12.555999999999999</v>
      </c>
      <c r="BO37" s="95">
        <v>12.574</v>
      </c>
      <c r="BP37" s="95">
        <v>12.547000000000001</v>
      </c>
      <c r="BQ37" s="95">
        <v>12.551</v>
      </c>
      <c r="BR37" s="95">
        <v>12.553000000000001</v>
      </c>
      <c r="BS37" s="95">
        <v>12.548999999999999</v>
      </c>
      <c r="BT37" s="97"/>
      <c r="BU37" s="97"/>
      <c r="BV37" s="96"/>
      <c r="BW37" s="96"/>
      <c r="BX37" s="96"/>
      <c r="BY37" s="98"/>
      <c r="BZ37" s="99"/>
      <c r="CA37" s="99"/>
      <c r="CB37" s="99"/>
      <c r="CC37" s="99"/>
      <c r="CD37" s="100"/>
      <c r="CE37" s="101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</row>
    <row r="38" spans="1:144" ht="15" customHeight="1">
      <c r="A38" s="83" t="s">
        <v>156</v>
      </c>
      <c r="B38" s="66" t="s">
        <v>182</v>
      </c>
      <c r="C38" s="79" t="s">
        <v>181</v>
      </c>
      <c r="D38" s="67">
        <v>1</v>
      </c>
      <c r="E38" s="83" t="s">
        <v>120</v>
      </c>
      <c r="F38" s="84" t="s">
        <v>121</v>
      </c>
      <c r="G38" s="85" t="s">
        <v>122</v>
      </c>
      <c r="H38" s="86">
        <v>1.33</v>
      </c>
      <c r="I38" s="87" t="s">
        <v>43</v>
      </c>
      <c r="J38" s="88">
        <v>11.41</v>
      </c>
      <c r="K38" s="89">
        <v>0.05</v>
      </c>
      <c r="L38" s="89">
        <v>-0.05</v>
      </c>
      <c r="M38" s="90" t="s">
        <v>10</v>
      </c>
      <c r="N38" s="91" t="s">
        <v>67</v>
      </c>
      <c r="O38" s="92">
        <v>11.46</v>
      </c>
      <c r="P38" s="93">
        <v>11.36</v>
      </c>
      <c r="Q38" s="94"/>
      <c r="R38" s="3">
        <f t="shared" si="15"/>
        <v>11.428000000000001</v>
      </c>
      <c r="S38" s="3">
        <f t="shared" si="16"/>
        <v>11.397</v>
      </c>
      <c r="T38" s="3">
        <f t="shared" si="17"/>
        <v>11.414062500000002</v>
      </c>
      <c r="U38" s="4">
        <f t="shared" si="18"/>
        <v>7.0662190464847287E-3</v>
      </c>
      <c r="V38" s="5">
        <f t="shared" si="19"/>
        <v>2.3586399681393866</v>
      </c>
      <c r="W38" s="76">
        <f t="shared" si="20"/>
        <v>8.1250000000031533E-2</v>
      </c>
      <c r="X38" s="76" t="str">
        <f t="shared" si="21"/>
        <v>Level A</v>
      </c>
      <c r="Y38" s="5">
        <f t="shared" si="22"/>
        <v>2.1670004707280177</v>
      </c>
      <c r="Z38" s="5">
        <f t="shared" si="23"/>
        <v>2.5502794655508221</v>
      </c>
      <c r="AA38" s="5">
        <f t="shared" si="24"/>
        <v>2.1670004707280177</v>
      </c>
      <c r="AB38" s="6">
        <f t="shared" si="25"/>
        <v>0.99999999996009636</v>
      </c>
      <c r="AC38" s="29" t="str">
        <f t="shared" si="26"/>
        <v/>
      </c>
      <c r="AD38" s="29" t="str">
        <f t="shared" si="27"/>
        <v/>
      </c>
      <c r="AE38" s="29">
        <f t="shared" si="28"/>
        <v>-4.0625000000016342E-3</v>
      </c>
      <c r="AF38" s="29" t="str">
        <f t="shared" si="29"/>
        <v/>
      </c>
      <c r="AG38" s="100"/>
      <c r="AH38" s="101"/>
      <c r="AI38" s="102"/>
      <c r="AJ38" s="102"/>
      <c r="AK38" s="102"/>
      <c r="AL38" s="102"/>
      <c r="AM38" s="102"/>
      <c r="AN38" s="102">
        <v>11.420999999999999</v>
      </c>
      <c r="AO38" s="102">
        <v>11.409000000000001</v>
      </c>
      <c r="AP38" s="102">
        <v>11.412000000000001</v>
      </c>
      <c r="AQ38" s="102">
        <v>11.420999999999999</v>
      </c>
      <c r="AR38" s="102">
        <v>11.416</v>
      </c>
      <c r="AS38" s="103">
        <v>11.413</v>
      </c>
      <c r="AT38" s="103">
        <v>11.417999999999999</v>
      </c>
      <c r="AU38" s="103">
        <v>11.404999999999999</v>
      </c>
      <c r="AV38" s="103">
        <v>11.422000000000001</v>
      </c>
      <c r="AW38" s="103">
        <v>11.407</v>
      </c>
      <c r="AX38" s="103">
        <v>11.401999999999999</v>
      </c>
      <c r="AY38" s="103">
        <v>11.412000000000001</v>
      </c>
      <c r="AZ38" s="103">
        <v>11.407</v>
      </c>
      <c r="BA38" s="103">
        <v>11.41</v>
      </c>
      <c r="BB38" s="103">
        <v>11.397</v>
      </c>
      <c r="BC38" s="103">
        <v>11.417</v>
      </c>
      <c r="BD38" s="103">
        <v>11.417</v>
      </c>
      <c r="BE38" s="103">
        <v>11.419</v>
      </c>
      <c r="BF38" s="103">
        <v>11.428000000000001</v>
      </c>
      <c r="BG38" s="103">
        <v>11.407</v>
      </c>
      <c r="BH38" s="103">
        <v>11.41</v>
      </c>
      <c r="BI38" s="103">
        <v>11.417999999999999</v>
      </c>
      <c r="BJ38" s="103">
        <v>11.416</v>
      </c>
      <c r="BK38" s="103">
        <v>11.41</v>
      </c>
      <c r="BL38" s="103">
        <v>11.417999999999999</v>
      </c>
      <c r="BM38" s="103">
        <v>11.417</v>
      </c>
      <c r="BN38" s="103">
        <v>11.411</v>
      </c>
      <c r="BO38" s="95">
        <v>11.42</v>
      </c>
      <c r="BP38" s="95">
        <v>11.423</v>
      </c>
      <c r="BQ38" s="95">
        <v>11.404</v>
      </c>
      <c r="BR38" s="95">
        <v>11.420999999999999</v>
      </c>
      <c r="BS38" s="95">
        <v>11.422000000000001</v>
      </c>
      <c r="BT38" s="97"/>
      <c r="BU38" s="97"/>
      <c r="BV38" s="96"/>
      <c r="BW38" s="96"/>
      <c r="BX38" s="96"/>
      <c r="BY38" s="98"/>
      <c r="BZ38" s="99"/>
      <c r="CA38" s="99"/>
      <c r="CB38" s="99"/>
      <c r="CC38" s="99"/>
      <c r="CD38" s="100"/>
      <c r="CE38" s="101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</row>
    <row r="39" spans="1:144" ht="15" customHeight="1">
      <c r="A39" s="83" t="s">
        <v>157</v>
      </c>
      <c r="B39" s="66" t="s">
        <v>182</v>
      </c>
      <c r="C39" s="79" t="s">
        <v>181</v>
      </c>
      <c r="D39" s="67">
        <v>1</v>
      </c>
      <c r="E39" s="83" t="s">
        <v>120</v>
      </c>
      <c r="F39" s="84" t="s">
        <v>121</v>
      </c>
      <c r="G39" s="85" t="s">
        <v>122</v>
      </c>
      <c r="H39" s="86">
        <v>1.33</v>
      </c>
      <c r="I39" s="87" t="s">
        <v>43</v>
      </c>
      <c r="J39" s="88">
        <v>10.55</v>
      </c>
      <c r="K39" s="89">
        <v>0.05</v>
      </c>
      <c r="L39" s="89">
        <v>-0.05</v>
      </c>
      <c r="M39" s="90" t="s">
        <v>10</v>
      </c>
      <c r="N39" s="91" t="s">
        <v>67</v>
      </c>
      <c r="O39" s="92">
        <v>10.600000000000001</v>
      </c>
      <c r="P39" s="93">
        <v>10.5</v>
      </c>
      <c r="Q39" s="94"/>
      <c r="R39" s="3">
        <f t="shared" si="15"/>
        <v>10.5716</v>
      </c>
      <c r="S39" s="3">
        <f t="shared" si="16"/>
        <v>10.5467</v>
      </c>
      <c r="T39" s="3">
        <f t="shared" si="17"/>
        <v>10.557293750000001</v>
      </c>
      <c r="U39" s="4">
        <f t="shared" si="18"/>
        <v>6.1463830171530906E-3</v>
      </c>
      <c r="V39" s="5">
        <f t="shared" si="19"/>
        <v>2.7116218791041775</v>
      </c>
      <c r="W39" s="76">
        <f t="shared" si="20"/>
        <v>0.14587500000000878</v>
      </c>
      <c r="X39" s="76" t="str">
        <f t="shared" si="21"/>
        <v>Level B</v>
      </c>
      <c r="Y39" s="5">
        <f t="shared" si="22"/>
        <v>2.3160640374898644</v>
      </c>
      <c r="Z39" s="5">
        <f t="shared" si="23"/>
        <v>3.107179720718567</v>
      </c>
      <c r="AA39" s="5">
        <f t="shared" si="24"/>
        <v>2.3160640374898644</v>
      </c>
      <c r="AB39" s="6">
        <f t="shared" si="25"/>
        <v>0.99999999999814992</v>
      </c>
      <c r="AC39" s="29" t="str">
        <f t="shared" si="26"/>
        <v/>
      </c>
      <c r="AD39" s="29" t="str">
        <f t="shared" si="27"/>
        <v/>
      </c>
      <c r="AE39" s="29">
        <f t="shared" si="28"/>
        <v>-7.2937500000005429E-3</v>
      </c>
      <c r="AF39" s="29" t="str">
        <f t="shared" si="29"/>
        <v/>
      </c>
      <c r="AG39" s="100"/>
      <c r="AH39" s="101"/>
      <c r="AI39" s="102"/>
      <c r="AJ39" s="102"/>
      <c r="AK39" s="102"/>
      <c r="AL39" s="102"/>
      <c r="AM39" s="102"/>
      <c r="AN39" s="102">
        <v>10.5648</v>
      </c>
      <c r="AO39" s="102">
        <v>10.5565</v>
      </c>
      <c r="AP39" s="102">
        <v>10.561500000000001</v>
      </c>
      <c r="AQ39" s="102">
        <v>10.5509</v>
      </c>
      <c r="AR39" s="102">
        <v>10.563499999999999</v>
      </c>
      <c r="AS39" s="103">
        <v>10.5525</v>
      </c>
      <c r="AT39" s="103">
        <v>10.5677</v>
      </c>
      <c r="AU39" s="103">
        <v>10.565</v>
      </c>
      <c r="AV39" s="103">
        <v>10.556100000000001</v>
      </c>
      <c r="AW39" s="103">
        <v>10.558999999999999</v>
      </c>
      <c r="AX39" s="103">
        <v>10.5716</v>
      </c>
      <c r="AY39" s="103">
        <v>10.558</v>
      </c>
      <c r="AZ39" s="103">
        <v>10.560499999999999</v>
      </c>
      <c r="BA39" s="103">
        <v>10.553599999999999</v>
      </c>
      <c r="BB39" s="103">
        <v>10.5557</v>
      </c>
      <c r="BC39" s="103">
        <v>10.5654</v>
      </c>
      <c r="BD39" s="103">
        <v>10.5556</v>
      </c>
      <c r="BE39" s="103">
        <v>10.5619</v>
      </c>
      <c r="BF39" s="103">
        <v>10.555899999999999</v>
      </c>
      <c r="BG39" s="103">
        <v>10.5472</v>
      </c>
      <c r="BH39" s="103">
        <v>10.557399999999999</v>
      </c>
      <c r="BI39" s="103">
        <v>10.5555</v>
      </c>
      <c r="BJ39" s="103">
        <v>10.5616</v>
      </c>
      <c r="BK39" s="103">
        <v>10.5479</v>
      </c>
      <c r="BL39" s="103">
        <v>10.5488</v>
      </c>
      <c r="BM39" s="103">
        <v>10.549200000000001</v>
      </c>
      <c r="BN39" s="103">
        <v>10.5467</v>
      </c>
      <c r="BO39" s="95">
        <v>10.552</v>
      </c>
      <c r="BP39" s="95">
        <v>10.559799999999999</v>
      </c>
      <c r="BQ39" s="95">
        <v>10.558</v>
      </c>
      <c r="BR39" s="95">
        <v>10.555899999999999</v>
      </c>
      <c r="BS39" s="95">
        <v>10.557700000000001</v>
      </c>
      <c r="BT39" s="97"/>
      <c r="BU39" s="97"/>
      <c r="BV39" s="96"/>
      <c r="BW39" s="96"/>
      <c r="BX39" s="96"/>
      <c r="BY39" s="98"/>
      <c r="BZ39" s="99"/>
      <c r="CA39" s="99"/>
      <c r="CB39" s="99"/>
      <c r="CC39" s="99"/>
      <c r="CD39" s="100"/>
      <c r="CE39" s="101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</row>
    <row r="40" spans="1:144" ht="15" customHeight="1">
      <c r="A40" s="83" t="s">
        <v>158</v>
      </c>
      <c r="B40" s="66" t="s">
        <v>182</v>
      </c>
      <c r="C40" s="79" t="s">
        <v>181</v>
      </c>
      <c r="D40" s="67">
        <v>1</v>
      </c>
      <c r="E40" s="83" t="s">
        <v>120</v>
      </c>
      <c r="F40" s="84">
        <v>1</v>
      </c>
      <c r="G40" s="85" t="s">
        <v>122</v>
      </c>
      <c r="H40" s="86">
        <v>1.33</v>
      </c>
      <c r="I40" s="87" t="s">
        <v>43</v>
      </c>
      <c r="J40" s="88">
        <v>7</v>
      </c>
      <c r="K40" s="89">
        <v>0.05</v>
      </c>
      <c r="L40" s="89">
        <v>-0.05</v>
      </c>
      <c r="M40" s="90" t="s">
        <v>10</v>
      </c>
      <c r="N40" s="91" t="s">
        <v>67</v>
      </c>
      <c r="O40" s="92">
        <v>7.05</v>
      </c>
      <c r="P40" s="93">
        <v>6.95</v>
      </c>
      <c r="Q40" s="94"/>
      <c r="R40" s="3">
        <f t="shared" si="15"/>
        <v>7.0152000000000001</v>
      </c>
      <c r="S40" s="3">
        <f t="shared" si="16"/>
        <v>6.9983000000000004</v>
      </c>
      <c r="T40" s="3">
        <f t="shared" si="17"/>
        <v>7.0053281249999992</v>
      </c>
      <c r="U40" s="4">
        <f t="shared" si="18"/>
        <v>4.8605213031845075E-3</v>
      </c>
      <c r="V40" s="5">
        <f t="shared" si="19"/>
        <v>3.428987474192744</v>
      </c>
      <c r="W40" s="76">
        <f t="shared" si="20"/>
        <v>0.10656249999998517</v>
      </c>
      <c r="X40" s="76" t="str">
        <f t="shared" si="21"/>
        <v>Level A</v>
      </c>
      <c r="Y40" s="5">
        <f t="shared" si="22"/>
        <v>3.0635859964741194</v>
      </c>
      <c r="Z40" s="5">
        <f t="shared" si="23"/>
        <v>3.7943889519113436</v>
      </c>
      <c r="AA40" s="5">
        <f t="shared" si="24"/>
        <v>3.0635859964741194</v>
      </c>
      <c r="AB40" s="6">
        <f t="shared" si="25"/>
        <v>1</v>
      </c>
      <c r="AC40" s="29" t="str">
        <f t="shared" si="26"/>
        <v/>
      </c>
      <c r="AD40" s="29" t="str">
        <f t="shared" si="27"/>
        <v/>
      </c>
      <c r="AE40" s="29">
        <f t="shared" si="28"/>
        <v>-5.3281249999992397E-3</v>
      </c>
      <c r="AF40" s="29" t="str">
        <f t="shared" si="29"/>
        <v/>
      </c>
      <c r="AG40" s="100"/>
      <c r="AH40" s="101"/>
      <c r="AI40" s="102"/>
      <c r="AJ40" s="102"/>
      <c r="AK40" s="102"/>
      <c r="AL40" s="102"/>
      <c r="AM40" s="102"/>
      <c r="AN40" s="102">
        <v>7.0029000000000003</v>
      </c>
      <c r="AO40" s="102">
        <v>7.0068999999999999</v>
      </c>
      <c r="AP40" s="102">
        <v>7.0045999999999999</v>
      </c>
      <c r="AQ40" s="102">
        <v>7.0011000000000001</v>
      </c>
      <c r="AR40" s="102">
        <v>7.0136000000000003</v>
      </c>
      <c r="AS40" s="103">
        <v>7.0143000000000004</v>
      </c>
      <c r="AT40" s="103">
        <v>7.0124000000000004</v>
      </c>
      <c r="AU40" s="103">
        <v>7.0050999999999997</v>
      </c>
      <c r="AV40" s="103">
        <v>7.0037000000000003</v>
      </c>
      <c r="AW40" s="103">
        <v>7.0118999999999998</v>
      </c>
      <c r="AX40" s="103">
        <v>7.0008999999999997</v>
      </c>
      <c r="AY40" s="103">
        <v>7.0010000000000003</v>
      </c>
      <c r="AZ40" s="103">
        <v>6.9983000000000004</v>
      </c>
      <c r="BA40" s="103">
        <v>7.0016999999999996</v>
      </c>
      <c r="BB40" s="103">
        <v>7.0014000000000003</v>
      </c>
      <c r="BC40" s="103">
        <v>7.0023999999999997</v>
      </c>
      <c r="BD40" s="103">
        <v>7.0061</v>
      </c>
      <c r="BE40" s="103">
        <v>7.0045999999999999</v>
      </c>
      <c r="BF40" s="103">
        <v>7.0106000000000002</v>
      </c>
      <c r="BG40" s="103">
        <v>7.0031999999999996</v>
      </c>
      <c r="BH40" s="103">
        <v>7.0091999999999999</v>
      </c>
      <c r="BI40" s="103">
        <v>6.9988999999999999</v>
      </c>
      <c r="BJ40" s="103">
        <v>7.0061999999999998</v>
      </c>
      <c r="BK40" s="103">
        <v>7.0000999999999998</v>
      </c>
      <c r="BL40" s="103">
        <v>7.0128000000000004</v>
      </c>
      <c r="BM40" s="103">
        <v>7.0007999999999999</v>
      </c>
      <c r="BN40" s="103">
        <v>7.0057</v>
      </c>
      <c r="BO40" s="95">
        <v>7.0050999999999997</v>
      </c>
      <c r="BP40" s="95">
        <v>7.0034999999999998</v>
      </c>
      <c r="BQ40" s="95">
        <v>6.9992000000000001</v>
      </c>
      <c r="BR40" s="95">
        <v>7.0152000000000001</v>
      </c>
      <c r="BS40" s="95">
        <v>7.0071000000000003</v>
      </c>
      <c r="BT40" s="97"/>
      <c r="BU40" s="97"/>
      <c r="BV40" s="96"/>
      <c r="BW40" s="96"/>
      <c r="BX40" s="96"/>
      <c r="BY40" s="98"/>
      <c r="BZ40" s="99"/>
      <c r="CA40" s="99"/>
      <c r="CB40" s="99"/>
      <c r="CC40" s="99"/>
      <c r="CD40" s="100"/>
      <c r="CE40" s="101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</row>
    <row r="41" spans="1:144" ht="15" customHeight="1">
      <c r="A41" s="83" t="s">
        <v>159</v>
      </c>
      <c r="B41" s="66" t="s">
        <v>182</v>
      </c>
      <c r="C41" s="79" t="s">
        <v>181</v>
      </c>
      <c r="D41" s="67">
        <v>1</v>
      </c>
      <c r="E41" s="83" t="s">
        <v>120</v>
      </c>
      <c r="F41" s="84">
        <v>1</v>
      </c>
      <c r="G41" s="85" t="s">
        <v>122</v>
      </c>
      <c r="H41" s="86">
        <v>1.33</v>
      </c>
      <c r="I41" s="87" t="s">
        <v>43</v>
      </c>
      <c r="J41" s="88">
        <v>12</v>
      </c>
      <c r="K41" s="89">
        <v>0.05</v>
      </c>
      <c r="L41" s="89">
        <v>-0.05</v>
      </c>
      <c r="M41" s="90" t="s">
        <v>10</v>
      </c>
      <c r="N41" s="91" t="s">
        <v>67</v>
      </c>
      <c r="O41" s="92">
        <v>12.05</v>
      </c>
      <c r="P41" s="93">
        <v>11.95</v>
      </c>
      <c r="Q41" s="94"/>
      <c r="R41" s="3">
        <f t="shared" si="15"/>
        <v>12.016</v>
      </c>
      <c r="S41" s="3">
        <f t="shared" si="16"/>
        <v>11.9922</v>
      </c>
      <c r="T41" s="3">
        <f t="shared" si="17"/>
        <v>12.004156250000001</v>
      </c>
      <c r="U41" s="4">
        <f t="shared" si="18"/>
        <v>6.1097984497669742E-3</v>
      </c>
      <c r="V41" s="5">
        <f t="shared" si="19"/>
        <v>2.727858668938961</v>
      </c>
      <c r="W41" s="76">
        <f t="shared" si="20"/>
        <v>8.3125000000022695E-2</v>
      </c>
      <c r="X41" s="76" t="str">
        <f t="shared" si="21"/>
        <v>Level A</v>
      </c>
      <c r="Y41" s="5">
        <f t="shared" si="22"/>
        <v>2.5011054170833837</v>
      </c>
      <c r="Z41" s="5">
        <f t="shared" si="23"/>
        <v>2.954611920794616</v>
      </c>
      <c r="AA41" s="5">
        <f t="shared" si="24"/>
        <v>2.5011054170833837</v>
      </c>
      <c r="AB41" s="6">
        <f t="shared" si="25"/>
        <v>0.99999999999996891</v>
      </c>
      <c r="AC41" s="29" t="str">
        <f t="shared" si="26"/>
        <v/>
      </c>
      <c r="AD41" s="29" t="str">
        <f t="shared" si="27"/>
        <v/>
      </c>
      <c r="AE41" s="29">
        <f t="shared" si="28"/>
        <v>-4.1562500000011937E-3</v>
      </c>
      <c r="AF41" s="29" t="str">
        <f t="shared" si="29"/>
        <v/>
      </c>
      <c r="AG41" s="100"/>
      <c r="AH41" s="101"/>
      <c r="AI41" s="102"/>
      <c r="AJ41" s="102"/>
      <c r="AK41" s="102"/>
      <c r="AL41" s="102"/>
      <c r="AM41" s="102"/>
      <c r="AN41" s="102">
        <v>12.000299999999999</v>
      </c>
      <c r="AO41" s="102">
        <v>11.997299999999999</v>
      </c>
      <c r="AP41" s="102">
        <v>11.995699999999999</v>
      </c>
      <c r="AQ41" s="102">
        <v>12.005100000000001</v>
      </c>
      <c r="AR41" s="102">
        <v>12.013</v>
      </c>
      <c r="AS41" s="103">
        <v>12.004099999999999</v>
      </c>
      <c r="AT41" s="103">
        <v>12.0059</v>
      </c>
      <c r="AU41" s="103">
        <v>12.0085</v>
      </c>
      <c r="AV41" s="103">
        <v>11.9968</v>
      </c>
      <c r="AW41" s="103">
        <v>12.0097</v>
      </c>
      <c r="AX41" s="103">
        <v>12.0075</v>
      </c>
      <c r="AY41" s="103">
        <v>12.004300000000001</v>
      </c>
      <c r="AZ41" s="103">
        <v>11.994899999999999</v>
      </c>
      <c r="BA41" s="103">
        <v>12.013199999999999</v>
      </c>
      <c r="BB41" s="103">
        <v>11.996499999999999</v>
      </c>
      <c r="BC41" s="103">
        <v>12.004</v>
      </c>
      <c r="BD41" s="103">
        <v>11.9983</v>
      </c>
      <c r="BE41" s="103">
        <v>12.005000000000001</v>
      </c>
      <c r="BF41" s="103">
        <v>12.01</v>
      </c>
      <c r="BG41" s="103">
        <v>12.016</v>
      </c>
      <c r="BH41" s="103">
        <v>12.002000000000001</v>
      </c>
      <c r="BI41" s="103">
        <v>12.007099999999999</v>
      </c>
      <c r="BJ41" s="103">
        <v>12.000400000000001</v>
      </c>
      <c r="BK41" s="103">
        <v>11.9922</v>
      </c>
      <c r="BL41" s="103">
        <v>12.0092</v>
      </c>
      <c r="BM41" s="103">
        <v>12.0062</v>
      </c>
      <c r="BN41" s="103">
        <v>12.007999999999999</v>
      </c>
      <c r="BO41" s="95">
        <v>11.997</v>
      </c>
      <c r="BP41" s="95">
        <v>12.001099999999999</v>
      </c>
      <c r="BQ41" s="95">
        <v>12.0128</v>
      </c>
      <c r="BR41" s="95">
        <v>12.0098</v>
      </c>
      <c r="BS41" s="95">
        <v>12.001099999999999</v>
      </c>
      <c r="BT41" s="97"/>
      <c r="BU41" s="97"/>
      <c r="BV41" s="96"/>
      <c r="BW41" s="96"/>
      <c r="BX41" s="96"/>
      <c r="BY41" s="98"/>
      <c r="BZ41" s="99"/>
      <c r="CA41" s="99"/>
      <c r="CB41" s="99"/>
      <c r="CC41" s="99"/>
      <c r="CD41" s="100"/>
      <c r="CE41" s="101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</row>
    <row r="42" spans="1:144" ht="15" customHeight="1">
      <c r="A42" s="83" t="s">
        <v>160</v>
      </c>
      <c r="B42" s="66" t="s">
        <v>182</v>
      </c>
      <c r="C42" s="79" t="s">
        <v>181</v>
      </c>
      <c r="D42" s="67">
        <v>1</v>
      </c>
      <c r="E42" s="83" t="s">
        <v>120</v>
      </c>
      <c r="F42" s="84" t="s">
        <v>121</v>
      </c>
      <c r="G42" s="85" t="s">
        <v>122</v>
      </c>
      <c r="H42" s="86">
        <v>1.33</v>
      </c>
      <c r="I42" s="87" t="s">
        <v>43</v>
      </c>
      <c r="J42" s="88">
        <v>3.5</v>
      </c>
      <c r="K42" s="89">
        <v>0.05</v>
      </c>
      <c r="L42" s="89">
        <v>-0.05</v>
      </c>
      <c r="M42" s="90" t="s">
        <v>10</v>
      </c>
      <c r="N42" s="91" t="s">
        <v>67</v>
      </c>
      <c r="O42" s="92">
        <v>3.55</v>
      </c>
      <c r="P42" s="93">
        <v>3.45</v>
      </c>
      <c r="Q42" s="94"/>
      <c r="R42" s="3">
        <f t="shared" si="15"/>
        <v>3.5379999999999998</v>
      </c>
      <c r="S42" s="3">
        <f t="shared" si="16"/>
        <v>3.5219999999999998</v>
      </c>
      <c r="T42" s="3">
        <f t="shared" si="17"/>
        <v>3.5273750000000006</v>
      </c>
      <c r="U42" s="4">
        <f t="shared" si="18"/>
        <v>4.7229706343468883E-3</v>
      </c>
      <c r="V42" s="5">
        <f t="shared" si="19"/>
        <v>3.5288524864968593</v>
      </c>
      <c r="W42" s="76">
        <f t="shared" si="20"/>
        <v>0.54750000000001386</v>
      </c>
      <c r="X42" s="76" t="str">
        <f t="shared" si="21"/>
        <v>Level D</v>
      </c>
      <c r="Y42" s="5">
        <f t="shared" si="22"/>
        <v>1.5968057501397743</v>
      </c>
      <c r="Z42" s="5">
        <f t="shared" si="23"/>
        <v>5.4608992228539188</v>
      </c>
      <c r="AA42" s="5">
        <f t="shared" si="24"/>
        <v>1.5968057501397743</v>
      </c>
      <c r="AB42" s="6">
        <f t="shared" si="25"/>
        <v>0.99999916782574116</v>
      </c>
      <c r="AC42" s="29" t="str">
        <f t="shared" si="26"/>
        <v/>
      </c>
      <c r="AD42" s="29" t="str">
        <f t="shared" si="27"/>
        <v/>
      </c>
      <c r="AE42" s="29">
        <f t="shared" si="28"/>
        <v>-2.7375000000000593E-2</v>
      </c>
      <c r="AF42" s="29" t="str">
        <f t="shared" si="29"/>
        <v/>
      </c>
      <c r="AG42" s="100"/>
      <c r="AH42" s="101"/>
      <c r="AI42" s="102"/>
      <c r="AJ42" s="102"/>
      <c r="AK42" s="102"/>
      <c r="AL42" s="102"/>
      <c r="AM42" s="102"/>
      <c r="AN42" s="102">
        <v>3.5270000000000001</v>
      </c>
      <c r="AO42" s="102">
        <v>3.5219999999999998</v>
      </c>
      <c r="AP42" s="102">
        <v>3.528</v>
      </c>
      <c r="AQ42" s="102">
        <v>3.5219999999999998</v>
      </c>
      <c r="AR42" s="102">
        <v>3.5339999999999998</v>
      </c>
      <c r="AS42" s="103">
        <v>3.5270000000000001</v>
      </c>
      <c r="AT42" s="103">
        <v>3.5230000000000001</v>
      </c>
      <c r="AU42" s="103">
        <v>3.5259999999999998</v>
      </c>
      <c r="AV42" s="103">
        <v>3.5219999999999998</v>
      </c>
      <c r="AW42" s="103">
        <v>3.5270000000000001</v>
      </c>
      <c r="AX42" s="103">
        <v>3.5369999999999999</v>
      </c>
      <c r="AY42" s="103">
        <v>3.5259999999999998</v>
      </c>
      <c r="AZ42" s="103">
        <v>3.53</v>
      </c>
      <c r="BA42" s="103">
        <v>3.5350000000000001</v>
      </c>
      <c r="BB42" s="103">
        <v>3.5230000000000001</v>
      </c>
      <c r="BC42" s="103">
        <v>3.5230000000000001</v>
      </c>
      <c r="BD42" s="103">
        <v>3.5249999999999999</v>
      </c>
      <c r="BE42" s="103">
        <v>3.5329999999999999</v>
      </c>
      <c r="BF42" s="103">
        <v>3.524</v>
      </c>
      <c r="BG42" s="103">
        <v>3.528</v>
      </c>
      <c r="BH42" s="103">
        <v>3.524</v>
      </c>
      <c r="BI42" s="103">
        <v>3.524</v>
      </c>
      <c r="BJ42" s="103">
        <v>3.536</v>
      </c>
      <c r="BK42" s="103">
        <v>3.5230000000000001</v>
      </c>
      <c r="BL42" s="103">
        <v>3.5249999999999999</v>
      </c>
      <c r="BM42" s="103">
        <v>3.5259999999999998</v>
      </c>
      <c r="BN42" s="103">
        <v>3.5270000000000001</v>
      </c>
      <c r="BO42" s="95">
        <v>3.5249999999999999</v>
      </c>
      <c r="BP42" s="95">
        <v>3.5270000000000001</v>
      </c>
      <c r="BQ42" s="95">
        <v>3.5249999999999999</v>
      </c>
      <c r="BR42" s="95">
        <v>3.5339999999999998</v>
      </c>
      <c r="BS42" s="95">
        <v>3.5379999999999998</v>
      </c>
      <c r="BT42" s="97"/>
      <c r="BU42" s="97"/>
      <c r="BV42" s="96"/>
      <c r="BW42" s="96"/>
      <c r="BX42" s="96"/>
      <c r="BY42" s="98"/>
      <c r="BZ42" s="99"/>
      <c r="CA42" s="99"/>
      <c r="CB42" s="99"/>
      <c r="CC42" s="99"/>
      <c r="CD42" s="100"/>
      <c r="CE42" s="101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</row>
    <row r="43" spans="1:144" ht="15" customHeight="1">
      <c r="A43" s="83" t="s">
        <v>161</v>
      </c>
      <c r="B43" s="66" t="s">
        <v>182</v>
      </c>
      <c r="C43" s="79" t="s">
        <v>181</v>
      </c>
      <c r="D43" s="67">
        <v>1</v>
      </c>
      <c r="E43" s="83" t="s">
        <v>120</v>
      </c>
      <c r="F43" s="84" t="s">
        <v>121</v>
      </c>
      <c r="G43" s="85" t="s">
        <v>122</v>
      </c>
      <c r="H43" s="86">
        <v>1.33</v>
      </c>
      <c r="I43" s="87" t="s">
        <v>43</v>
      </c>
      <c r="J43" s="88">
        <v>9.35</v>
      </c>
      <c r="K43" s="89">
        <v>0.05</v>
      </c>
      <c r="L43" s="89">
        <v>-0.05</v>
      </c>
      <c r="M43" s="90" t="s">
        <v>10</v>
      </c>
      <c r="N43" s="91" t="s">
        <v>67</v>
      </c>
      <c r="O43" s="92">
        <v>9.4</v>
      </c>
      <c r="P43" s="93">
        <v>9.2999999999999989</v>
      </c>
      <c r="Q43" s="94"/>
      <c r="R43" s="3">
        <f t="shared" si="15"/>
        <v>9.3840000000000003</v>
      </c>
      <c r="S43" s="3">
        <f t="shared" si="16"/>
        <v>9.3689999999999998</v>
      </c>
      <c r="T43" s="3">
        <f t="shared" si="17"/>
        <v>9.3785000000000007</v>
      </c>
      <c r="U43" s="4">
        <f t="shared" si="18"/>
        <v>3.3982917909995236E-3</v>
      </c>
      <c r="V43" s="5">
        <f t="shared" si="19"/>
        <v>4.9044248380344584</v>
      </c>
      <c r="W43" s="76">
        <f t="shared" si="20"/>
        <v>0.5700000000000135</v>
      </c>
      <c r="X43" s="76" t="str">
        <f t="shared" si="21"/>
        <v>Level D</v>
      </c>
      <c r="Y43" s="5">
        <f t="shared" si="22"/>
        <v>2.1089026803547806</v>
      </c>
      <c r="Z43" s="5">
        <f t="shared" si="23"/>
        <v>7.6999469957142752</v>
      </c>
      <c r="AA43" s="5">
        <f t="shared" si="24"/>
        <v>2.1089026803547806</v>
      </c>
      <c r="AB43" s="6">
        <f t="shared" si="25"/>
        <v>0.99999999987477661</v>
      </c>
      <c r="AC43" s="29" t="str">
        <f t="shared" si="26"/>
        <v/>
      </c>
      <c r="AD43" s="29" t="str">
        <f t="shared" si="27"/>
        <v/>
      </c>
      <c r="AE43" s="29">
        <f t="shared" si="28"/>
        <v>-2.850000000000108E-2</v>
      </c>
      <c r="AF43" s="29" t="str">
        <f t="shared" si="29"/>
        <v/>
      </c>
      <c r="AG43" s="100"/>
      <c r="AH43" s="101"/>
      <c r="AI43" s="102"/>
      <c r="AJ43" s="102"/>
      <c r="AK43" s="102"/>
      <c r="AL43" s="102"/>
      <c r="AM43" s="102"/>
      <c r="AN43" s="102">
        <v>9.3810000000000002</v>
      </c>
      <c r="AO43" s="102">
        <v>9.3800000000000008</v>
      </c>
      <c r="AP43" s="102">
        <v>9.3780000000000001</v>
      </c>
      <c r="AQ43" s="102">
        <v>9.375</v>
      </c>
      <c r="AR43" s="102">
        <v>9.3770000000000007</v>
      </c>
      <c r="AS43" s="103">
        <v>9.3800000000000008</v>
      </c>
      <c r="AT43" s="103">
        <v>9.3800000000000008</v>
      </c>
      <c r="AU43" s="103">
        <v>9.3770000000000007</v>
      </c>
      <c r="AV43" s="103">
        <v>9.3819999999999997</v>
      </c>
      <c r="AW43" s="103">
        <v>9.3819999999999997</v>
      </c>
      <c r="AX43" s="103">
        <v>9.3810000000000002</v>
      </c>
      <c r="AY43" s="103">
        <v>9.3689999999999998</v>
      </c>
      <c r="AZ43" s="103">
        <v>9.3729999999999993</v>
      </c>
      <c r="BA43" s="103">
        <v>9.375</v>
      </c>
      <c r="BB43" s="103">
        <v>9.3729999999999993</v>
      </c>
      <c r="BC43" s="103">
        <v>9.3770000000000007</v>
      </c>
      <c r="BD43" s="103">
        <v>9.3840000000000003</v>
      </c>
      <c r="BE43" s="103">
        <v>9.3759999999999994</v>
      </c>
      <c r="BF43" s="103">
        <v>9.3780000000000001</v>
      </c>
      <c r="BG43" s="103">
        <v>9.375</v>
      </c>
      <c r="BH43" s="103">
        <v>9.3829999999999991</v>
      </c>
      <c r="BI43" s="103">
        <v>9.3789999999999996</v>
      </c>
      <c r="BJ43" s="103">
        <v>9.3800000000000008</v>
      </c>
      <c r="BK43" s="103">
        <v>9.3840000000000003</v>
      </c>
      <c r="BL43" s="103">
        <v>9.3829999999999991</v>
      </c>
      <c r="BM43" s="103">
        <v>9.3789999999999996</v>
      </c>
      <c r="BN43" s="103">
        <v>9.3789999999999996</v>
      </c>
      <c r="BO43" s="95">
        <v>9.3789999999999996</v>
      </c>
      <c r="BP43" s="95">
        <v>9.3759999999999994</v>
      </c>
      <c r="BQ43" s="95">
        <v>9.3789999999999996</v>
      </c>
      <c r="BR43" s="95">
        <v>9.3780000000000001</v>
      </c>
      <c r="BS43" s="95">
        <v>9.3800000000000008</v>
      </c>
      <c r="BT43" s="97"/>
      <c r="BU43" s="97"/>
      <c r="BV43" s="96"/>
      <c r="BW43" s="96"/>
      <c r="BX43" s="96"/>
      <c r="BY43" s="98"/>
      <c r="BZ43" s="99"/>
      <c r="CA43" s="99"/>
      <c r="CB43" s="99"/>
      <c r="CC43" s="99"/>
      <c r="CD43" s="100"/>
      <c r="CE43" s="101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</row>
    <row r="44" spans="1:144" ht="15" customHeight="1">
      <c r="A44" s="83" t="s">
        <v>162</v>
      </c>
      <c r="B44" s="66" t="s">
        <v>182</v>
      </c>
      <c r="C44" s="79" t="s">
        <v>181</v>
      </c>
      <c r="D44" s="67">
        <v>1</v>
      </c>
      <c r="E44" s="83" t="s">
        <v>120</v>
      </c>
      <c r="F44" s="84" t="s">
        <v>121</v>
      </c>
      <c r="G44" s="85" t="s">
        <v>122</v>
      </c>
      <c r="H44" s="86">
        <v>1.33</v>
      </c>
      <c r="I44" s="87" t="s">
        <v>43</v>
      </c>
      <c r="J44" s="88">
        <v>10.55</v>
      </c>
      <c r="K44" s="89">
        <v>0.05</v>
      </c>
      <c r="L44" s="89">
        <v>-0.05</v>
      </c>
      <c r="M44" s="90" t="s">
        <v>10</v>
      </c>
      <c r="N44" s="91" t="s">
        <v>67</v>
      </c>
      <c r="O44" s="92">
        <v>10.600000000000001</v>
      </c>
      <c r="P44" s="93">
        <v>10.5</v>
      </c>
      <c r="Q44" s="94"/>
      <c r="R44" s="3">
        <f t="shared" si="15"/>
        <v>10.563800000000001</v>
      </c>
      <c r="S44" s="3">
        <f t="shared" si="16"/>
        <v>10.5397</v>
      </c>
      <c r="T44" s="3">
        <f t="shared" si="17"/>
        <v>10.550603125000002</v>
      </c>
      <c r="U44" s="4">
        <f t="shared" si="18"/>
        <v>5.128194323163875E-3</v>
      </c>
      <c r="V44" s="5">
        <f t="shared" si="19"/>
        <v>3.2500068477093222</v>
      </c>
      <c r="W44" s="76">
        <f t="shared" si="20"/>
        <v>1.2062500000027227E-2</v>
      </c>
      <c r="X44" s="76" t="str">
        <f t="shared" si="21"/>
        <v>Level A</v>
      </c>
      <c r="Y44" s="5">
        <f t="shared" si="22"/>
        <v>3.2108036401087858</v>
      </c>
      <c r="Z44" s="5">
        <f t="shared" si="23"/>
        <v>3.289210055309951</v>
      </c>
      <c r="AA44" s="5">
        <f t="shared" si="24"/>
        <v>3.2108036401087858</v>
      </c>
      <c r="AB44" s="6">
        <f t="shared" si="25"/>
        <v>1</v>
      </c>
      <c r="AC44" s="29" t="str">
        <f t="shared" si="26"/>
        <v/>
      </c>
      <c r="AD44" s="29" t="str">
        <f t="shared" si="27"/>
        <v/>
      </c>
      <c r="AE44" s="29">
        <f t="shared" si="28"/>
        <v>-6.0312500000136993E-4</v>
      </c>
      <c r="AF44" s="29" t="str">
        <f t="shared" si="29"/>
        <v/>
      </c>
      <c r="AG44" s="100"/>
      <c r="AH44" s="101"/>
      <c r="AI44" s="102"/>
      <c r="AJ44" s="102"/>
      <c r="AK44" s="102"/>
      <c r="AL44" s="102"/>
      <c r="AM44" s="102"/>
      <c r="AN44" s="102">
        <v>10.5543</v>
      </c>
      <c r="AO44" s="102">
        <v>10.5543</v>
      </c>
      <c r="AP44" s="102">
        <v>10.544700000000001</v>
      </c>
      <c r="AQ44" s="102">
        <v>10.551500000000001</v>
      </c>
      <c r="AR44" s="102">
        <v>10.5502</v>
      </c>
      <c r="AS44" s="103">
        <v>10.5458</v>
      </c>
      <c r="AT44" s="103">
        <v>10.5512</v>
      </c>
      <c r="AU44" s="103">
        <v>10.5609</v>
      </c>
      <c r="AV44" s="103">
        <v>10.546799999999999</v>
      </c>
      <c r="AW44" s="103">
        <v>10.550599999999999</v>
      </c>
      <c r="AX44" s="103">
        <v>10.5479</v>
      </c>
      <c r="AY44" s="103">
        <v>10.5548</v>
      </c>
      <c r="AZ44" s="103">
        <v>10.5501</v>
      </c>
      <c r="BA44" s="103">
        <v>10.553100000000001</v>
      </c>
      <c r="BB44" s="103">
        <v>10.563800000000001</v>
      </c>
      <c r="BC44" s="103">
        <v>10.5511</v>
      </c>
      <c r="BD44" s="103">
        <v>10.5533</v>
      </c>
      <c r="BE44" s="103">
        <v>10.5517</v>
      </c>
      <c r="BF44" s="103">
        <v>10.5519</v>
      </c>
      <c r="BG44" s="103">
        <v>10.557600000000001</v>
      </c>
      <c r="BH44" s="103">
        <v>10.551</v>
      </c>
      <c r="BI44" s="103">
        <v>10.5444</v>
      </c>
      <c r="BJ44" s="103">
        <v>10.5406</v>
      </c>
      <c r="BK44" s="103">
        <v>10.551299999999999</v>
      </c>
      <c r="BL44" s="103">
        <v>10.547800000000001</v>
      </c>
      <c r="BM44" s="103">
        <v>10.5563</v>
      </c>
      <c r="BN44" s="103">
        <v>10.5482</v>
      </c>
      <c r="BO44" s="95">
        <v>10.547000000000001</v>
      </c>
      <c r="BP44" s="95">
        <v>10.5525</v>
      </c>
      <c r="BQ44" s="95">
        <v>10.5486</v>
      </c>
      <c r="BR44" s="95">
        <v>10.5397</v>
      </c>
      <c r="BS44" s="95">
        <v>10.5463</v>
      </c>
      <c r="BT44" s="97"/>
      <c r="BU44" s="97"/>
      <c r="BV44" s="96"/>
      <c r="BW44" s="96"/>
      <c r="BX44" s="96"/>
      <c r="BY44" s="98"/>
      <c r="BZ44" s="99"/>
      <c r="CA44" s="99"/>
      <c r="CB44" s="99"/>
      <c r="CC44" s="99"/>
      <c r="CD44" s="100"/>
      <c r="CE44" s="101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</row>
    <row r="45" spans="1:144">
      <c r="A45" s="83" t="s">
        <v>163</v>
      </c>
      <c r="B45" s="66" t="s">
        <v>182</v>
      </c>
      <c r="C45" s="79" t="s">
        <v>181</v>
      </c>
      <c r="D45" s="67">
        <v>1</v>
      </c>
      <c r="E45" s="83" t="s">
        <v>120</v>
      </c>
      <c r="F45" s="84">
        <v>1</v>
      </c>
      <c r="G45" s="85" t="s">
        <v>122</v>
      </c>
      <c r="H45" s="86">
        <v>1.33</v>
      </c>
      <c r="I45" s="87" t="s">
        <v>43</v>
      </c>
      <c r="J45" s="88">
        <v>9</v>
      </c>
      <c r="K45" s="89">
        <v>0.05</v>
      </c>
      <c r="L45" s="89">
        <v>-0.05</v>
      </c>
      <c r="M45" s="90" t="s">
        <v>10</v>
      </c>
      <c r="N45" s="91" t="s">
        <v>67</v>
      </c>
      <c r="O45" s="92">
        <v>9.0500000000000007</v>
      </c>
      <c r="P45" s="93">
        <v>8.9499999999999993</v>
      </c>
      <c r="Q45" s="94"/>
      <c r="R45" s="3">
        <f t="shared" ref="R45:R53" si="30">IF(OR($AN45="",ISNUMBER($AN45)=FALSE),"",MAX(AN45:EI45))</f>
        <v>9.0107999999999997</v>
      </c>
      <c r="S45" s="3">
        <f t="shared" ref="S45:S53" si="31">IF(OR($AN45="",ISNUMBER($AN45)=FALSE),"",MIN(AN45:EI45))</f>
        <v>8.9961000000000002</v>
      </c>
      <c r="T45" s="3">
        <f t="shared" ref="T45:T53" si="32">IF(OR($AN45="",ISNUMBER($AN45)=FALSE),"",AVERAGE(AN45:EI45))</f>
        <v>9.0021406249999991</v>
      </c>
      <c r="U45" s="4">
        <f t="shared" ref="U45:U53" si="33">IF(OR($AN45="",ISNUMBER($AN45)=FALSE),"",STDEV(AN45:EI45))</f>
        <v>3.6391118532748843E-3</v>
      </c>
      <c r="V45" s="5">
        <f t="shared" ref="V45:V53" si="34">IF(OR($AN45="",ISNUMBER($AN45)=FALSE),"",IF(AND(J45=0,L45=0),Y45,IF(AND(J45="",K45=""),Z45,(K45+ABS(L45))/(6*U45))))</f>
        <v>4.5798720508324351</v>
      </c>
      <c r="W45" s="76">
        <f t="shared" ref="W45:W108" si="35">IF(OR($AN45="",ISNUMBER($AN45)=FALSE),"",IF(AND($I45="Tolerance",$J45&lt;&gt;""),($T45-$J45)/(($O45-$P45)/2),IF(AND($I45="GD&amp;T",$K45&lt;&gt;""),$T45/$K45,"")))</f>
        <v>4.2812499999981768E-2</v>
      </c>
      <c r="X45" s="76" t="str">
        <f t="shared" ref="X45:X108" si="36">IF($W45="","",IF(ABS($W45)&lt;=0.125, "Level A",IF(AND(ABS($W45)&gt;0.125,ABS($W45)&lt;=0.25), "Level B",IF(AND(ABS($W45)&gt;0.25,ABS($W45)&lt;=0.5), "Level C", IF(ABS($W45)&gt;0.5, "Level D")))))</f>
        <v>Level A</v>
      </c>
      <c r="Y45" s="5">
        <f t="shared" ref="Y45:Y53" si="37">IF(OR($AN45="",ISNUMBER($AN45)=FALSE),"",IF(K45="","",(O45-T45)/(3*U45)))</f>
        <v>4.3837962786563169</v>
      </c>
      <c r="Z45" s="5">
        <f t="shared" ref="Z45:Z53" si="38">IF(OR($AN45="",ISNUMBER($AN45)=FALSE),"",IF(L45="","",(T45-P45)/(3*U45)))</f>
        <v>4.7759478230086829</v>
      </c>
      <c r="AA45" s="5">
        <f t="shared" ref="AA45:AA53" si="39">IF(OR($AN45="",ISNUMBER($AN45)=FALSE),"",IF(AND(J45=0,L45=0),((K45)-(T45))/(3*U45),MIN(Y45:Z45)))</f>
        <v>4.3837962786563169</v>
      </c>
      <c r="AB45" s="6">
        <f t="shared" ref="AB45:AB53" si="40">IF(OR($AN45="",ISNUMBER($AN45)=FALSE),"",IF(AND(J45=0,L45=0),NORMSDIST(3*AA45),NORMSDIST(3*AA45)+NORMSDIST(6*V45-3*AA45)-1))</f>
        <v>1</v>
      </c>
      <c r="AC45" s="29" t="str">
        <f t="shared" ref="AC45:AC53" si="41">IF($T45="","",IF(I45="Tolerance",IF(($H45*3*U45+T45)-J45&lt;K45,"",($H45*3*U45+T45)-J45),IF(OR(I45="GD&amp;T",I45="MAX"),IF(($H45*3*U45+T45)&lt;K45,"",($H45*3*U45+T45)),"")))</f>
        <v/>
      </c>
      <c r="AD45" s="29" t="str">
        <f t="shared" ref="AD45:AD53" si="42">IF(T45="","",IF(I45="Tolerance",IF(-(($H45*3*U45)-T45)-J45&gt;L45,"",-(($H45*3*U45)-T45)-J45),IF(I45="MIN",IF(-(($H45*3*U45)-T45)&gt;L45,"",-(($H45*3*U45)-T45)),"")))</f>
        <v/>
      </c>
      <c r="AE45" s="29">
        <f t="shared" ref="AE45:AE53" si="43">IF(OR(J45="",T45=""),"",(O45+P45)/2-T45)</f>
        <v>-2.1406249999991189E-3</v>
      </c>
      <c r="AF45" s="29" t="str">
        <f t="shared" ref="AF45:AF108" si="44">IF(OR($V45&gt;$AF$9,$U45=""),"",$AF$9*6*$U45)</f>
        <v/>
      </c>
      <c r="AG45" s="100"/>
      <c r="AH45" s="101"/>
      <c r="AI45" s="102"/>
      <c r="AJ45" s="102"/>
      <c r="AK45" s="102"/>
      <c r="AL45" s="102"/>
      <c r="AM45" s="102"/>
      <c r="AN45" s="102">
        <v>8.9990000000000006</v>
      </c>
      <c r="AO45" s="102">
        <v>8.9977999999999998</v>
      </c>
      <c r="AP45" s="102">
        <v>9.0065000000000008</v>
      </c>
      <c r="AQ45" s="102">
        <v>9.0048999999999992</v>
      </c>
      <c r="AR45" s="102">
        <v>9.0031999999999996</v>
      </c>
      <c r="AS45" s="103">
        <v>9.0006000000000004</v>
      </c>
      <c r="AT45" s="103">
        <v>8.9986999999999995</v>
      </c>
      <c r="AU45" s="103">
        <v>9.0035000000000007</v>
      </c>
      <c r="AV45" s="103">
        <v>9.0035000000000007</v>
      </c>
      <c r="AW45" s="103">
        <v>8.9992000000000001</v>
      </c>
      <c r="AX45" s="103">
        <v>8.9979999999999993</v>
      </c>
      <c r="AY45" s="103">
        <v>9.0028000000000006</v>
      </c>
      <c r="AZ45" s="103">
        <v>9.0073000000000008</v>
      </c>
      <c r="BA45" s="103">
        <v>8.9961000000000002</v>
      </c>
      <c r="BB45" s="103">
        <v>8.9994999999999994</v>
      </c>
      <c r="BC45" s="103">
        <v>8.9992999999999999</v>
      </c>
      <c r="BD45" s="103">
        <v>8.9995999999999992</v>
      </c>
      <c r="BE45" s="103">
        <v>9.0006000000000004</v>
      </c>
      <c r="BF45" s="103">
        <v>9.0107999999999997</v>
      </c>
      <c r="BG45" s="103">
        <v>9.0052000000000003</v>
      </c>
      <c r="BH45" s="103">
        <v>9.0014000000000003</v>
      </c>
      <c r="BI45" s="103">
        <v>9.0015000000000001</v>
      </c>
      <c r="BJ45" s="103">
        <v>9.0008999999999997</v>
      </c>
      <c r="BK45" s="103">
        <v>9.0013000000000005</v>
      </c>
      <c r="BL45" s="103">
        <v>9.0084999999999997</v>
      </c>
      <c r="BM45" s="103">
        <v>9.0006000000000004</v>
      </c>
      <c r="BN45" s="103">
        <v>8.9984999999999999</v>
      </c>
      <c r="BO45" s="95">
        <v>9.0030999999999999</v>
      </c>
      <c r="BP45" s="95">
        <v>9.0075000000000003</v>
      </c>
      <c r="BQ45" s="95">
        <v>8.9995999999999992</v>
      </c>
      <c r="BR45" s="95">
        <v>9.0008999999999997</v>
      </c>
      <c r="BS45" s="95">
        <v>9.0085999999999995</v>
      </c>
      <c r="BT45" s="97"/>
      <c r="BU45" s="97"/>
      <c r="BV45" s="96"/>
      <c r="BW45" s="96"/>
      <c r="BX45" s="96"/>
      <c r="BY45" s="98"/>
      <c r="BZ45" s="99"/>
      <c r="CA45" s="99"/>
      <c r="CB45" s="99"/>
      <c r="CC45" s="99"/>
      <c r="CD45" s="100"/>
      <c r="CE45" s="101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</row>
    <row r="46" spans="1:144">
      <c r="A46" s="83" t="s">
        <v>164</v>
      </c>
      <c r="B46" s="66" t="s">
        <v>182</v>
      </c>
      <c r="C46" s="79" t="s">
        <v>181</v>
      </c>
      <c r="D46" s="67">
        <v>1</v>
      </c>
      <c r="E46" s="83" t="s">
        <v>120</v>
      </c>
      <c r="F46" s="84">
        <v>1</v>
      </c>
      <c r="G46" s="85" t="s">
        <v>122</v>
      </c>
      <c r="H46" s="86">
        <v>1.33</v>
      </c>
      <c r="I46" s="87" t="s">
        <v>43</v>
      </c>
      <c r="J46" s="88">
        <v>9</v>
      </c>
      <c r="K46" s="89">
        <v>0.05</v>
      </c>
      <c r="L46" s="89">
        <v>-0.05</v>
      </c>
      <c r="M46" s="90" t="s">
        <v>10</v>
      </c>
      <c r="N46" s="91" t="s">
        <v>67</v>
      </c>
      <c r="O46" s="92">
        <v>9.0500000000000007</v>
      </c>
      <c r="P46" s="93">
        <v>8.9499999999999993</v>
      </c>
      <c r="Q46" s="94"/>
      <c r="R46" s="3">
        <f t="shared" si="30"/>
        <v>9.0290999999999997</v>
      </c>
      <c r="S46" s="3">
        <f t="shared" si="31"/>
        <v>8.9964999999999993</v>
      </c>
      <c r="T46" s="3">
        <f t="shared" si="32"/>
        <v>9.0053031249999993</v>
      </c>
      <c r="U46" s="4">
        <f t="shared" si="33"/>
        <v>6.3456098298668197E-3</v>
      </c>
      <c r="V46" s="5">
        <f t="shared" si="34"/>
        <v>2.6264877787193646</v>
      </c>
      <c r="W46" s="76">
        <f t="shared" si="35"/>
        <v>0.10606249999998445</v>
      </c>
      <c r="X46" s="76" t="str">
        <f t="shared" si="36"/>
        <v>Level A</v>
      </c>
      <c r="Y46" s="5">
        <f t="shared" si="37"/>
        <v>2.3479159186890159</v>
      </c>
      <c r="Z46" s="5">
        <f t="shared" si="38"/>
        <v>2.9050596387497873</v>
      </c>
      <c r="AA46" s="5">
        <f t="shared" si="39"/>
        <v>2.3479159186890159</v>
      </c>
      <c r="AB46" s="6">
        <f t="shared" si="40"/>
        <v>0.9999999999990643</v>
      </c>
      <c r="AC46" s="29" t="str">
        <f t="shared" si="41"/>
        <v/>
      </c>
      <c r="AD46" s="29" t="str">
        <f t="shared" si="42"/>
        <v/>
      </c>
      <c r="AE46" s="29">
        <f t="shared" si="43"/>
        <v>-5.303124999999298E-3</v>
      </c>
      <c r="AF46" s="29" t="str">
        <f t="shared" si="44"/>
        <v/>
      </c>
      <c r="AG46" s="100"/>
      <c r="AH46" s="101"/>
      <c r="AI46" s="102"/>
      <c r="AJ46" s="102"/>
      <c r="AK46" s="102"/>
      <c r="AL46" s="102"/>
      <c r="AM46" s="102"/>
      <c r="AN46" s="102">
        <v>8.9997000000000007</v>
      </c>
      <c r="AO46" s="102">
        <v>9.0108999999999995</v>
      </c>
      <c r="AP46" s="102">
        <v>9.0007999999999999</v>
      </c>
      <c r="AQ46" s="102">
        <v>9.0091999999999999</v>
      </c>
      <c r="AR46" s="102">
        <v>9.0078999999999994</v>
      </c>
      <c r="AS46" s="103">
        <v>9.0024999999999995</v>
      </c>
      <c r="AT46" s="103">
        <v>9.0065000000000008</v>
      </c>
      <c r="AU46" s="103">
        <v>8.9981000000000009</v>
      </c>
      <c r="AV46" s="103">
        <v>9.0025999999999993</v>
      </c>
      <c r="AW46" s="103">
        <v>9.0069999999999997</v>
      </c>
      <c r="AX46" s="103">
        <v>9.0092999999999996</v>
      </c>
      <c r="AY46" s="103">
        <v>9.0165000000000006</v>
      </c>
      <c r="AZ46" s="103">
        <v>9.0016999999999996</v>
      </c>
      <c r="BA46" s="103">
        <v>8.9975000000000005</v>
      </c>
      <c r="BB46" s="103">
        <v>9.0068999999999999</v>
      </c>
      <c r="BC46" s="103">
        <v>9.0014000000000003</v>
      </c>
      <c r="BD46" s="103">
        <v>8.9999000000000002</v>
      </c>
      <c r="BE46" s="103">
        <v>9.0056999999999992</v>
      </c>
      <c r="BF46" s="103">
        <v>8.9964999999999993</v>
      </c>
      <c r="BG46" s="103">
        <v>9.0107999999999997</v>
      </c>
      <c r="BH46" s="103">
        <v>9.0054999999999996</v>
      </c>
      <c r="BI46" s="103">
        <v>9.0290999999999997</v>
      </c>
      <c r="BJ46" s="103">
        <v>9.0027000000000008</v>
      </c>
      <c r="BK46" s="103">
        <v>9.0101999999999993</v>
      </c>
      <c r="BL46" s="103">
        <v>9.0014000000000003</v>
      </c>
      <c r="BM46" s="103">
        <v>9.0046999999999997</v>
      </c>
      <c r="BN46" s="103">
        <v>9.0085999999999995</v>
      </c>
      <c r="BO46" s="95">
        <v>8.9994999999999994</v>
      </c>
      <c r="BP46" s="95">
        <v>9.0050000000000008</v>
      </c>
      <c r="BQ46" s="95">
        <v>9.0089000000000006</v>
      </c>
      <c r="BR46" s="95">
        <v>9.0008999999999997</v>
      </c>
      <c r="BS46" s="95">
        <v>9.0017999999999994</v>
      </c>
      <c r="BT46" s="97"/>
      <c r="BU46" s="97"/>
      <c r="BV46" s="96"/>
      <c r="BW46" s="96"/>
      <c r="BX46" s="96"/>
      <c r="BY46" s="98"/>
      <c r="BZ46" s="99"/>
      <c r="CA46" s="99"/>
      <c r="CB46" s="99"/>
      <c r="CC46" s="99"/>
      <c r="CD46" s="100"/>
      <c r="CE46" s="101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</row>
    <row r="47" spans="1:144">
      <c r="A47" s="83" t="s">
        <v>165</v>
      </c>
      <c r="B47" s="66" t="s">
        <v>182</v>
      </c>
      <c r="C47" s="79" t="s">
        <v>181</v>
      </c>
      <c r="D47" s="67">
        <v>1</v>
      </c>
      <c r="E47" s="83" t="s">
        <v>120</v>
      </c>
      <c r="F47" s="84">
        <v>1</v>
      </c>
      <c r="G47" s="85" t="s">
        <v>122</v>
      </c>
      <c r="H47" s="86">
        <v>1.33</v>
      </c>
      <c r="I47" s="87" t="s">
        <v>43</v>
      </c>
      <c r="J47" s="88">
        <v>5.55</v>
      </c>
      <c r="K47" s="89">
        <v>0.05</v>
      </c>
      <c r="L47" s="89">
        <v>-0.05</v>
      </c>
      <c r="M47" s="90" t="s">
        <v>10</v>
      </c>
      <c r="N47" s="91" t="s">
        <v>67</v>
      </c>
      <c r="O47" s="92">
        <v>5.6</v>
      </c>
      <c r="P47" s="93">
        <v>5.5</v>
      </c>
      <c r="Q47" s="94"/>
      <c r="R47" s="3">
        <f t="shared" si="30"/>
        <v>5.5880000000000001</v>
      </c>
      <c r="S47" s="3">
        <f t="shared" si="31"/>
        <v>5.5530999999999997</v>
      </c>
      <c r="T47" s="3">
        <f t="shared" si="32"/>
        <v>5.5623312499999997</v>
      </c>
      <c r="U47" s="4">
        <f t="shared" si="33"/>
        <v>5.8017482070548965E-3</v>
      </c>
      <c r="V47" s="5">
        <f t="shared" si="34"/>
        <v>2.8726973442935848</v>
      </c>
      <c r="W47" s="76">
        <f t="shared" si="35"/>
        <v>0.24662499999999898</v>
      </c>
      <c r="X47" s="76" t="str">
        <f t="shared" si="36"/>
        <v>Level B</v>
      </c>
      <c r="Y47" s="5">
        <f t="shared" si="37"/>
        <v>2.1642183617571744</v>
      </c>
      <c r="Z47" s="5">
        <f t="shared" si="38"/>
        <v>3.5811763268299743</v>
      </c>
      <c r="AA47" s="5">
        <f t="shared" si="39"/>
        <v>2.1642183617571744</v>
      </c>
      <c r="AB47" s="6">
        <f t="shared" si="40"/>
        <v>0.99999999995783173</v>
      </c>
      <c r="AC47" s="29" t="str">
        <f t="shared" si="41"/>
        <v/>
      </c>
      <c r="AD47" s="29" t="str">
        <f t="shared" si="42"/>
        <v/>
      </c>
      <c r="AE47" s="29">
        <f t="shared" si="43"/>
        <v>-1.2331249999999905E-2</v>
      </c>
      <c r="AF47" s="29" t="str">
        <f t="shared" si="44"/>
        <v/>
      </c>
      <c r="AG47" s="100"/>
      <c r="AH47" s="101"/>
      <c r="AI47" s="102"/>
      <c r="AJ47" s="102"/>
      <c r="AK47" s="102"/>
      <c r="AL47" s="102"/>
      <c r="AM47" s="102"/>
      <c r="AN47" s="102">
        <v>5.5880000000000001</v>
      </c>
      <c r="AO47" s="102">
        <v>5.5647000000000002</v>
      </c>
      <c r="AP47" s="102">
        <v>5.5646000000000004</v>
      </c>
      <c r="AQ47" s="102">
        <v>5.5602999999999998</v>
      </c>
      <c r="AR47" s="102">
        <v>5.5636999999999999</v>
      </c>
      <c r="AS47" s="103">
        <v>5.5612000000000004</v>
      </c>
      <c r="AT47" s="103">
        <v>5.5586000000000002</v>
      </c>
      <c r="AU47" s="103">
        <v>5.5601000000000003</v>
      </c>
      <c r="AV47" s="103">
        <v>5.5597000000000003</v>
      </c>
      <c r="AW47" s="103">
        <v>5.5606</v>
      </c>
      <c r="AX47" s="103">
        <v>5.5609999999999999</v>
      </c>
      <c r="AY47" s="103">
        <v>5.5556999999999999</v>
      </c>
      <c r="AZ47" s="103">
        <v>5.5648</v>
      </c>
      <c r="BA47" s="103">
        <v>5.5667999999999997</v>
      </c>
      <c r="BB47" s="103">
        <v>5.5613000000000001</v>
      </c>
      <c r="BC47" s="103">
        <v>5.5629999999999997</v>
      </c>
      <c r="BD47" s="103">
        <v>5.5646000000000004</v>
      </c>
      <c r="BE47" s="103">
        <v>5.5647000000000002</v>
      </c>
      <c r="BF47" s="103">
        <v>5.5605000000000002</v>
      </c>
      <c r="BG47" s="103">
        <v>5.5575999999999999</v>
      </c>
      <c r="BH47" s="103">
        <v>5.5641999999999996</v>
      </c>
      <c r="BI47" s="103">
        <v>5.5574000000000003</v>
      </c>
      <c r="BJ47" s="103">
        <v>5.5618999999999996</v>
      </c>
      <c r="BK47" s="103">
        <v>5.5629</v>
      </c>
      <c r="BL47" s="103">
        <v>5.5598999999999998</v>
      </c>
      <c r="BM47" s="103">
        <v>5.5589000000000004</v>
      </c>
      <c r="BN47" s="103">
        <v>5.5609000000000002</v>
      </c>
      <c r="BO47" s="95">
        <v>5.5567000000000002</v>
      </c>
      <c r="BP47" s="95">
        <v>5.5655000000000001</v>
      </c>
      <c r="BQ47" s="95">
        <v>5.5696000000000003</v>
      </c>
      <c r="BR47" s="95">
        <v>5.5530999999999997</v>
      </c>
      <c r="BS47" s="95">
        <v>5.5621</v>
      </c>
      <c r="BT47" s="97"/>
      <c r="BU47" s="97"/>
      <c r="BV47" s="96"/>
      <c r="BW47" s="96"/>
      <c r="BX47" s="96"/>
      <c r="BY47" s="98"/>
      <c r="BZ47" s="99"/>
      <c r="CA47" s="99"/>
      <c r="CB47" s="99"/>
      <c r="CC47" s="99"/>
      <c r="CD47" s="100"/>
      <c r="CE47" s="101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</row>
    <row r="48" spans="1:144">
      <c r="A48" s="83" t="s">
        <v>166</v>
      </c>
      <c r="B48" s="66" t="s">
        <v>182</v>
      </c>
      <c r="C48" s="79" t="s">
        <v>181</v>
      </c>
      <c r="D48" s="67">
        <v>1</v>
      </c>
      <c r="E48" s="83" t="s">
        <v>120</v>
      </c>
      <c r="F48" s="84">
        <v>1</v>
      </c>
      <c r="G48" s="85" t="s">
        <v>122</v>
      </c>
      <c r="H48" s="86">
        <v>1.33</v>
      </c>
      <c r="I48" s="87" t="s">
        <v>43</v>
      </c>
      <c r="J48" s="88">
        <v>7.72</v>
      </c>
      <c r="K48" s="89">
        <v>0.05</v>
      </c>
      <c r="L48" s="89">
        <v>-0.05</v>
      </c>
      <c r="M48" s="90" t="s">
        <v>10</v>
      </c>
      <c r="N48" s="91" t="s">
        <v>67</v>
      </c>
      <c r="O48" s="92">
        <v>7.77</v>
      </c>
      <c r="P48" s="93">
        <v>7.67</v>
      </c>
      <c r="Q48" s="94"/>
      <c r="R48" s="3">
        <f t="shared" si="30"/>
        <v>7.7538999999999998</v>
      </c>
      <c r="S48" s="3">
        <f t="shared" si="31"/>
        <v>7.7245999999999997</v>
      </c>
      <c r="T48" s="3">
        <f t="shared" si="32"/>
        <v>7.7418031249999997</v>
      </c>
      <c r="U48" s="4">
        <f t="shared" si="33"/>
        <v>6.6916647417611091E-3</v>
      </c>
      <c r="V48" s="5">
        <f t="shared" si="34"/>
        <v>2.4906607413628952</v>
      </c>
      <c r="W48" s="76">
        <f t="shared" si="35"/>
        <v>0.43606250000000002</v>
      </c>
      <c r="X48" s="76" t="str">
        <f t="shared" si="36"/>
        <v>Level C</v>
      </c>
      <c r="Y48" s="5">
        <f t="shared" si="37"/>
        <v>1.4045769918323325</v>
      </c>
      <c r="Z48" s="5">
        <f t="shared" si="38"/>
        <v>3.5767444908934394</v>
      </c>
      <c r="AA48" s="5">
        <f t="shared" si="39"/>
        <v>1.4045769918323325</v>
      </c>
      <c r="AB48" s="6">
        <f t="shared" si="40"/>
        <v>0.99998744067715228</v>
      </c>
      <c r="AC48" s="29" t="str">
        <f t="shared" si="41"/>
        <v/>
      </c>
      <c r="AD48" s="29" t="str">
        <f t="shared" si="42"/>
        <v/>
      </c>
      <c r="AE48" s="29">
        <f t="shared" si="43"/>
        <v>-2.1803124999999923E-2</v>
      </c>
      <c r="AF48" s="29" t="str">
        <f t="shared" si="44"/>
        <v/>
      </c>
      <c r="AG48" s="100"/>
      <c r="AH48" s="101"/>
      <c r="AI48" s="102"/>
      <c r="AJ48" s="102"/>
      <c r="AK48" s="102"/>
      <c r="AL48" s="102"/>
      <c r="AM48" s="102"/>
      <c r="AN48" s="102">
        <v>7.7351999999999999</v>
      </c>
      <c r="AO48" s="102">
        <v>7.7385000000000002</v>
      </c>
      <c r="AP48" s="102">
        <v>7.7455999999999996</v>
      </c>
      <c r="AQ48" s="102">
        <v>7.7512999999999996</v>
      </c>
      <c r="AR48" s="102">
        <v>7.7449000000000003</v>
      </c>
      <c r="AS48" s="103">
        <v>7.7305999999999999</v>
      </c>
      <c r="AT48" s="103">
        <v>7.7358000000000002</v>
      </c>
      <c r="AU48" s="103">
        <v>7.7442000000000002</v>
      </c>
      <c r="AV48" s="103">
        <v>7.7384000000000004</v>
      </c>
      <c r="AW48" s="103">
        <v>7.7487000000000004</v>
      </c>
      <c r="AX48" s="103">
        <v>7.7538999999999998</v>
      </c>
      <c r="AY48" s="103">
        <v>7.7431000000000001</v>
      </c>
      <c r="AZ48" s="103">
        <v>7.7435999999999998</v>
      </c>
      <c r="BA48" s="103">
        <v>7.7503000000000002</v>
      </c>
      <c r="BB48" s="103">
        <v>7.7245999999999997</v>
      </c>
      <c r="BC48" s="103">
        <v>7.7462999999999997</v>
      </c>
      <c r="BD48" s="103">
        <v>7.7462999999999997</v>
      </c>
      <c r="BE48" s="103">
        <v>7.7385999999999999</v>
      </c>
      <c r="BF48" s="103">
        <v>7.7481</v>
      </c>
      <c r="BG48" s="103">
        <v>7.7450000000000001</v>
      </c>
      <c r="BH48" s="103">
        <v>7.7497999999999996</v>
      </c>
      <c r="BI48" s="103">
        <v>7.7386999999999997</v>
      </c>
      <c r="BJ48" s="103">
        <v>7.7416</v>
      </c>
      <c r="BK48" s="103">
        <v>7.7465000000000002</v>
      </c>
      <c r="BL48" s="103">
        <v>7.7352999999999996</v>
      </c>
      <c r="BM48" s="103">
        <v>7.7393000000000001</v>
      </c>
      <c r="BN48" s="103">
        <v>7.7417999999999996</v>
      </c>
      <c r="BO48" s="95">
        <v>7.734</v>
      </c>
      <c r="BP48" s="95">
        <v>7.7361000000000004</v>
      </c>
      <c r="BQ48" s="95">
        <v>7.7313000000000001</v>
      </c>
      <c r="BR48" s="95">
        <v>7.7462999999999997</v>
      </c>
      <c r="BS48" s="95">
        <v>7.7439999999999998</v>
      </c>
      <c r="BT48" s="97"/>
      <c r="BU48" s="97"/>
      <c r="BV48" s="96"/>
      <c r="BW48" s="96"/>
      <c r="BX48" s="96"/>
      <c r="BY48" s="98"/>
      <c r="BZ48" s="99"/>
      <c r="CA48" s="99"/>
      <c r="CB48" s="99"/>
      <c r="CC48" s="99"/>
      <c r="CD48" s="100"/>
      <c r="CE48" s="101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</row>
    <row r="49" spans="1:139">
      <c r="A49" s="83" t="s">
        <v>167</v>
      </c>
      <c r="B49" s="66" t="s">
        <v>182</v>
      </c>
      <c r="C49" s="79" t="s">
        <v>181</v>
      </c>
      <c r="D49" s="67">
        <v>1</v>
      </c>
      <c r="E49" s="83" t="s">
        <v>120</v>
      </c>
      <c r="F49" s="84">
        <v>1</v>
      </c>
      <c r="G49" s="85" t="s">
        <v>122</v>
      </c>
      <c r="H49" s="86">
        <v>1.33</v>
      </c>
      <c r="I49" s="87" t="s">
        <v>43</v>
      </c>
      <c r="J49" s="88">
        <v>8.6999999999999993</v>
      </c>
      <c r="K49" s="89">
        <v>0.05</v>
      </c>
      <c r="L49" s="89">
        <v>-0.05</v>
      </c>
      <c r="M49" s="90" t="s">
        <v>10</v>
      </c>
      <c r="N49" s="91" t="s">
        <v>67</v>
      </c>
      <c r="O49" s="92">
        <v>8.75</v>
      </c>
      <c r="P49" s="93">
        <v>8.6499999999999986</v>
      </c>
      <c r="Q49" s="94"/>
      <c r="R49" s="3">
        <f t="shared" si="30"/>
        <v>8.7042000000000002</v>
      </c>
      <c r="S49" s="3">
        <f t="shared" si="31"/>
        <v>8.6748999999999992</v>
      </c>
      <c r="T49" s="3">
        <f t="shared" si="32"/>
        <v>8.6911124999999991</v>
      </c>
      <c r="U49" s="4">
        <f t="shared" si="33"/>
        <v>7.3912219077987337E-3</v>
      </c>
      <c r="V49" s="5">
        <f t="shared" si="34"/>
        <v>2.2549271114538034</v>
      </c>
      <c r="W49" s="76">
        <f t="shared" si="35"/>
        <v>-0.17775000000000066</v>
      </c>
      <c r="X49" s="76" t="str">
        <f t="shared" si="36"/>
        <v>Level B</v>
      </c>
      <c r="Y49" s="5">
        <f t="shared" si="37"/>
        <v>2.6557404055147562</v>
      </c>
      <c r="Z49" s="5">
        <f t="shared" si="38"/>
        <v>1.8541138173929146</v>
      </c>
      <c r="AA49" s="5">
        <f t="shared" si="39"/>
        <v>1.8541138173929146</v>
      </c>
      <c r="AB49" s="6">
        <f t="shared" si="40"/>
        <v>0.99999998669105783</v>
      </c>
      <c r="AC49" s="29" t="str">
        <f t="shared" si="41"/>
        <v/>
      </c>
      <c r="AD49" s="29" t="str">
        <f t="shared" si="42"/>
        <v/>
      </c>
      <c r="AE49" s="29">
        <f t="shared" si="43"/>
        <v>8.8875000000001592E-3</v>
      </c>
      <c r="AF49" s="29" t="str">
        <f t="shared" si="44"/>
        <v/>
      </c>
      <c r="AG49" s="100"/>
      <c r="AH49" s="101"/>
      <c r="AI49" s="102"/>
      <c r="AJ49" s="102"/>
      <c r="AK49" s="102"/>
      <c r="AL49" s="102"/>
      <c r="AM49" s="102"/>
      <c r="AN49" s="102">
        <v>8.6884999999999994</v>
      </c>
      <c r="AO49" s="102">
        <v>8.6908999999999992</v>
      </c>
      <c r="AP49" s="102">
        <v>8.6824999999999992</v>
      </c>
      <c r="AQ49" s="102">
        <v>8.6915999999999993</v>
      </c>
      <c r="AR49" s="102">
        <v>8.6842000000000006</v>
      </c>
      <c r="AS49" s="103">
        <v>8.7042000000000002</v>
      </c>
      <c r="AT49" s="103">
        <v>8.6809999999999992</v>
      </c>
      <c r="AU49" s="103">
        <v>8.6874000000000002</v>
      </c>
      <c r="AV49" s="103">
        <v>8.6979000000000006</v>
      </c>
      <c r="AW49" s="103">
        <v>8.7026000000000003</v>
      </c>
      <c r="AX49" s="103">
        <v>8.6921999999999997</v>
      </c>
      <c r="AY49" s="103">
        <v>8.6883999999999997</v>
      </c>
      <c r="AZ49" s="103">
        <v>8.6906999999999996</v>
      </c>
      <c r="BA49" s="103">
        <v>8.6858000000000004</v>
      </c>
      <c r="BB49" s="103">
        <v>8.6959</v>
      </c>
      <c r="BC49" s="103">
        <v>8.6828000000000003</v>
      </c>
      <c r="BD49" s="103">
        <v>8.6882000000000001</v>
      </c>
      <c r="BE49" s="103">
        <v>8.6874000000000002</v>
      </c>
      <c r="BF49" s="103">
        <v>8.7013999999999996</v>
      </c>
      <c r="BG49" s="103">
        <v>8.7005999999999997</v>
      </c>
      <c r="BH49" s="103">
        <v>8.6959999999999997</v>
      </c>
      <c r="BI49" s="103">
        <v>8.6907999999999994</v>
      </c>
      <c r="BJ49" s="103">
        <v>8.6934000000000005</v>
      </c>
      <c r="BK49" s="103">
        <v>8.6996000000000002</v>
      </c>
      <c r="BL49" s="103">
        <v>8.6864000000000008</v>
      </c>
      <c r="BM49" s="103">
        <v>8.6918000000000006</v>
      </c>
      <c r="BN49" s="103">
        <v>8.6980000000000004</v>
      </c>
      <c r="BO49" s="95">
        <v>8.6953999999999994</v>
      </c>
      <c r="BP49" s="95">
        <v>8.6748999999999992</v>
      </c>
      <c r="BQ49" s="95">
        <v>8.7012999999999998</v>
      </c>
      <c r="BR49" s="95">
        <v>8.6854999999999993</v>
      </c>
      <c r="BS49" s="95">
        <v>8.6783000000000001</v>
      </c>
      <c r="BT49" s="97"/>
      <c r="BU49" s="97"/>
      <c r="BV49" s="96"/>
      <c r="BW49" s="96"/>
      <c r="BX49" s="96"/>
      <c r="BY49" s="98"/>
      <c r="BZ49" s="99"/>
      <c r="CA49" s="99"/>
      <c r="CB49" s="99"/>
      <c r="CC49" s="99"/>
      <c r="CD49" s="100"/>
      <c r="CE49" s="101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</row>
    <row r="50" spans="1:139">
      <c r="A50" s="83" t="s">
        <v>168</v>
      </c>
      <c r="B50" s="66" t="s">
        <v>182</v>
      </c>
      <c r="C50" s="79" t="s">
        <v>181</v>
      </c>
      <c r="D50" s="67">
        <v>1</v>
      </c>
      <c r="E50" s="83" t="s">
        <v>120</v>
      </c>
      <c r="F50" s="84">
        <v>1</v>
      </c>
      <c r="G50" s="85" t="s">
        <v>122</v>
      </c>
      <c r="H50" s="86">
        <v>1.33</v>
      </c>
      <c r="I50" s="87" t="s">
        <v>43</v>
      </c>
      <c r="J50" s="88">
        <v>6.86</v>
      </c>
      <c r="K50" s="89">
        <v>0.05</v>
      </c>
      <c r="L50" s="89">
        <v>-0.05</v>
      </c>
      <c r="M50" s="90" t="s">
        <v>10</v>
      </c>
      <c r="N50" s="91" t="s">
        <v>67</v>
      </c>
      <c r="O50" s="92">
        <v>6.91</v>
      </c>
      <c r="P50" s="93">
        <v>6.8100000000000005</v>
      </c>
      <c r="Q50" s="94"/>
      <c r="R50" s="3">
        <f t="shared" si="30"/>
        <v>6.8611000000000004</v>
      </c>
      <c r="S50" s="3">
        <f t="shared" si="31"/>
        <v>6.8482000000000003</v>
      </c>
      <c r="T50" s="3">
        <f t="shared" si="32"/>
        <v>6.8537437499999987</v>
      </c>
      <c r="U50" s="4">
        <f t="shared" si="33"/>
        <v>3.0569790590944702E-3</v>
      </c>
      <c r="V50" s="5">
        <f t="shared" si="34"/>
        <v>5.452005507556084</v>
      </c>
      <c r="W50" s="76">
        <f t="shared" si="35"/>
        <v>-0.12512500000003302</v>
      </c>
      <c r="X50" s="76" t="str">
        <f t="shared" si="36"/>
        <v>Level B</v>
      </c>
      <c r="Y50" s="5">
        <f t="shared" si="37"/>
        <v>6.1341876966891968</v>
      </c>
      <c r="Z50" s="5">
        <f t="shared" si="38"/>
        <v>4.7698233184229322</v>
      </c>
      <c r="AA50" s="5">
        <f t="shared" si="39"/>
        <v>4.7698233184229322</v>
      </c>
      <c r="AB50" s="6">
        <f t="shared" si="40"/>
        <v>1</v>
      </c>
      <c r="AC50" s="29" t="str">
        <f t="shared" si="41"/>
        <v/>
      </c>
      <c r="AD50" s="29" t="str">
        <f t="shared" si="42"/>
        <v/>
      </c>
      <c r="AE50" s="29">
        <f t="shared" si="43"/>
        <v>6.2562500000016286E-3</v>
      </c>
      <c r="AF50" s="29" t="str">
        <f t="shared" si="44"/>
        <v/>
      </c>
      <c r="AG50" s="100"/>
      <c r="AH50" s="101"/>
      <c r="AI50" s="102"/>
      <c r="AJ50" s="102"/>
      <c r="AK50" s="102"/>
      <c r="AL50" s="102"/>
      <c r="AM50" s="102"/>
      <c r="AN50" s="102">
        <v>6.8482000000000003</v>
      </c>
      <c r="AO50" s="102">
        <v>6.8524000000000003</v>
      </c>
      <c r="AP50" s="102">
        <v>6.8535000000000004</v>
      </c>
      <c r="AQ50" s="102">
        <v>6.8532999999999999</v>
      </c>
      <c r="AR50" s="102">
        <v>6.8564999999999996</v>
      </c>
      <c r="AS50" s="103">
        <v>6.8513000000000002</v>
      </c>
      <c r="AT50" s="103">
        <v>6.8522999999999996</v>
      </c>
      <c r="AU50" s="103">
        <v>6.8531000000000004</v>
      </c>
      <c r="AV50" s="103">
        <v>6.8564999999999996</v>
      </c>
      <c r="AW50" s="103">
        <v>6.8507999999999996</v>
      </c>
      <c r="AX50" s="103">
        <v>6.8487</v>
      </c>
      <c r="AY50" s="103">
        <v>6.8510999999999997</v>
      </c>
      <c r="AZ50" s="103">
        <v>6.8569000000000004</v>
      </c>
      <c r="BA50" s="103">
        <v>6.8518999999999997</v>
      </c>
      <c r="BB50" s="103">
        <v>6.8594999999999997</v>
      </c>
      <c r="BC50" s="103">
        <v>6.8529</v>
      </c>
      <c r="BD50" s="103">
        <v>6.8514999999999997</v>
      </c>
      <c r="BE50" s="103">
        <v>6.8502999999999998</v>
      </c>
      <c r="BF50" s="103">
        <v>6.8540999999999999</v>
      </c>
      <c r="BG50" s="103">
        <v>6.8544</v>
      </c>
      <c r="BH50" s="103">
        <v>6.8551000000000002</v>
      </c>
      <c r="BI50" s="103">
        <v>6.8513999999999999</v>
      </c>
      <c r="BJ50" s="103">
        <v>6.8586</v>
      </c>
      <c r="BK50" s="103">
        <v>6.8536000000000001</v>
      </c>
      <c r="BL50" s="103">
        <v>6.8611000000000004</v>
      </c>
      <c r="BM50" s="103">
        <v>6.8577000000000004</v>
      </c>
      <c r="BN50" s="103">
        <v>6.8543000000000003</v>
      </c>
      <c r="BO50" s="95">
        <v>6.8578999999999999</v>
      </c>
      <c r="BP50" s="95">
        <v>6.8520000000000003</v>
      </c>
      <c r="BQ50" s="95">
        <v>6.8535000000000004</v>
      </c>
      <c r="BR50" s="95">
        <v>6.8540999999999999</v>
      </c>
      <c r="BS50" s="95">
        <v>6.8513000000000002</v>
      </c>
      <c r="BT50" s="97"/>
      <c r="BU50" s="97"/>
      <c r="BV50" s="96"/>
      <c r="BW50" s="96"/>
      <c r="BX50" s="96"/>
      <c r="BY50" s="98"/>
      <c r="BZ50" s="99"/>
      <c r="CA50" s="99"/>
      <c r="CB50" s="99"/>
      <c r="CC50" s="99"/>
      <c r="CD50" s="100"/>
      <c r="CE50" s="101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</row>
    <row r="51" spans="1:139">
      <c r="A51" s="83" t="s">
        <v>169</v>
      </c>
      <c r="B51" s="66" t="s">
        <v>182</v>
      </c>
      <c r="C51" s="79" t="s">
        <v>181</v>
      </c>
      <c r="D51" s="67">
        <v>1</v>
      </c>
      <c r="E51" s="83" t="s">
        <v>120</v>
      </c>
      <c r="F51" s="84">
        <v>1</v>
      </c>
      <c r="G51" s="85" t="s">
        <v>122</v>
      </c>
      <c r="H51" s="86">
        <v>1.33</v>
      </c>
      <c r="I51" s="87" t="s">
        <v>43</v>
      </c>
      <c r="J51" s="88">
        <v>4.0599999999999996</v>
      </c>
      <c r="K51" s="89">
        <v>0.05</v>
      </c>
      <c r="L51" s="89">
        <v>-0.05</v>
      </c>
      <c r="M51" s="90" t="s">
        <v>10</v>
      </c>
      <c r="N51" s="91" t="s">
        <v>67</v>
      </c>
      <c r="O51" s="92">
        <v>4.1100000000000003</v>
      </c>
      <c r="P51" s="93">
        <v>4.01</v>
      </c>
      <c r="Q51" s="94"/>
      <c r="R51" s="3">
        <f t="shared" si="30"/>
        <v>4.0669000000000004</v>
      </c>
      <c r="S51" s="3">
        <f t="shared" si="31"/>
        <v>4.0468999999999999</v>
      </c>
      <c r="T51" s="3">
        <f t="shared" si="32"/>
        <v>4.0585312499999988</v>
      </c>
      <c r="U51" s="4">
        <f t="shared" si="33"/>
        <v>4.6768087754985822E-3</v>
      </c>
      <c r="V51" s="5">
        <f t="shared" si="34"/>
        <v>3.5636835856924423</v>
      </c>
      <c r="W51" s="76">
        <f t="shared" si="35"/>
        <v>-2.937500000001576E-2</v>
      </c>
      <c r="X51" s="76" t="str">
        <f t="shared" si="36"/>
        <v>Level A</v>
      </c>
      <c r="Y51" s="5">
        <f t="shared" si="37"/>
        <v>3.6683667910222653</v>
      </c>
      <c r="Z51" s="5">
        <f t="shared" si="38"/>
        <v>3.4590003803626574</v>
      </c>
      <c r="AA51" s="5">
        <f t="shared" si="39"/>
        <v>3.4590003803626574</v>
      </c>
      <c r="AB51" s="6">
        <f t="shared" si="40"/>
        <v>1</v>
      </c>
      <c r="AC51" s="29" t="str">
        <f t="shared" si="41"/>
        <v/>
      </c>
      <c r="AD51" s="29" t="str">
        <f t="shared" si="42"/>
        <v/>
      </c>
      <c r="AE51" s="29">
        <f t="shared" si="43"/>
        <v>1.468750000001684E-3</v>
      </c>
      <c r="AF51" s="29" t="str">
        <f t="shared" si="44"/>
        <v/>
      </c>
      <c r="AG51" s="100"/>
      <c r="AH51" s="101"/>
      <c r="AI51" s="102"/>
      <c r="AJ51" s="102"/>
      <c r="AK51" s="102"/>
      <c r="AL51" s="102"/>
      <c r="AM51" s="102"/>
      <c r="AN51" s="102">
        <v>4.0651999999999999</v>
      </c>
      <c r="AO51" s="102">
        <v>4.0637999999999996</v>
      </c>
      <c r="AP51" s="102">
        <v>4.0529000000000002</v>
      </c>
      <c r="AQ51" s="102">
        <v>4.0541</v>
      </c>
      <c r="AR51" s="102">
        <v>4.0602999999999998</v>
      </c>
      <c r="AS51" s="103">
        <v>4.0632999999999999</v>
      </c>
      <c r="AT51" s="103">
        <v>4.0534999999999997</v>
      </c>
      <c r="AU51" s="103">
        <v>4.0610999999999997</v>
      </c>
      <c r="AV51" s="103">
        <v>4.0602</v>
      </c>
      <c r="AW51" s="103">
        <v>4.0641999999999996</v>
      </c>
      <c r="AX51" s="103">
        <v>4.0598999999999998</v>
      </c>
      <c r="AY51" s="103">
        <v>4.0660999999999996</v>
      </c>
      <c r="AZ51" s="103">
        <v>4.0576999999999996</v>
      </c>
      <c r="BA51" s="103">
        <v>4.0561999999999996</v>
      </c>
      <c r="BB51" s="103">
        <v>4.0620000000000003</v>
      </c>
      <c r="BC51" s="103">
        <v>4.0622999999999996</v>
      </c>
      <c r="BD51" s="103">
        <v>4.0572999999999997</v>
      </c>
      <c r="BE51" s="103">
        <v>4.0468999999999999</v>
      </c>
      <c r="BF51" s="103">
        <v>4.0545999999999998</v>
      </c>
      <c r="BG51" s="103">
        <v>4.0549999999999997</v>
      </c>
      <c r="BH51" s="103">
        <v>4.0591999999999997</v>
      </c>
      <c r="BI51" s="103">
        <v>4.0621</v>
      </c>
      <c r="BJ51" s="103">
        <v>4.0575999999999999</v>
      </c>
      <c r="BK51" s="103">
        <v>4.0492999999999997</v>
      </c>
      <c r="BL51" s="103">
        <v>4.0613000000000001</v>
      </c>
      <c r="BM51" s="103">
        <v>4.0570000000000004</v>
      </c>
      <c r="BN51" s="103">
        <v>4.0580999999999996</v>
      </c>
      <c r="BO51" s="95">
        <v>4.0547000000000004</v>
      </c>
      <c r="BP51" s="95">
        <v>4.0576999999999996</v>
      </c>
      <c r="BQ51" s="95">
        <v>4.0559000000000003</v>
      </c>
      <c r="BR51" s="95">
        <v>4.0566000000000004</v>
      </c>
      <c r="BS51" s="95">
        <v>4.0669000000000004</v>
      </c>
      <c r="BT51" s="97"/>
      <c r="BU51" s="97"/>
      <c r="BV51" s="96"/>
      <c r="BW51" s="96"/>
      <c r="BX51" s="96"/>
      <c r="BY51" s="98"/>
      <c r="BZ51" s="99"/>
      <c r="CA51" s="99"/>
      <c r="CB51" s="99"/>
      <c r="CC51" s="99"/>
      <c r="CD51" s="100"/>
      <c r="CE51" s="101"/>
      <c r="CF51" s="102"/>
      <c r="CG51" s="102"/>
      <c r="CH51" s="102"/>
      <c r="CI51" s="102"/>
      <c r="CJ51" s="102"/>
      <c r="CK51" s="102"/>
      <c r="CL51" s="102"/>
      <c r="CM51" s="102"/>
      <c r="CN51" s="102"/>
      <c r="CO51" s="102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</row>
    <row r="52" spans="1:139">
      <c r="A52" s="83" t="s">
        <v>170</v>
      </c>
      <c r="B52" s="66" t="s">
        <v>182</v>
      </c>
      <c r="C52" s="79" t="s">
        <v>181</v>
      </c>
      <c r="D52" s="67">
        <v>1</v>
      </c>
      <c r="E52" s="83" t="s">
        <v>120</v>
      </c>
      <c r="F52" s="84">
        <v>1</v>
      </c>
      <c r="G52" s="85" t="s">
        <v>122</v>
      </c>
      <c r="H52" s="86">
        <v>1.33</v>
      </c>
      <c r="I52" s="87" t="s">
        <v>43</v>
      </c>
      <c r="J52" s="88">
        <v>2.2999999999999998</v>
      </c>
      <c r="K52" s="89">
        <v>0.05</v>
      </c>
      <c r="L52" s="89">
        <v>-0.05</v>
      </c>
      <c r="M52" s="90" t="s">
        <v>10</v>
      </c>
      <c r="N52" s="91" t="s">
        <v>67</v>
      </c>
      <c r="O52" s="92">
        <v>2.3499999999999996</v>
      </c>
      <c r="P52" s="93">
        <v>2.25</v>
      </c>
      <c r="Q52" s="94"/>
      <c r="R52" s="3">
        <f t="shared" si="30"/>
        <v>2.3165</v>
      </c>
      <c r="S52" s="3">
        <f t="shared" si="31"/>
        <v>2.2904</v>
      </c>
      <c r="T52" s="3">
        <f t="shared" si="32"/>
        <v>2.3019500000000006</v>
      </c>
      <c r="U52" s="4">
        <f t="shared" si="33"/>
        <v>5.9940292872802895E-3</v>
      </c>
      <c r="V52" s="5">
        <f t="shared" si="34"/>
        <v>2.7805447500956308</v>
      </c>
      <c r="W52" s="76">
        <f t="shared" si="35"/>
        <v>3.9000000000015828E-2</v>
      </c>
      <c r="X52" s="76" t="str">
        <f t="shared" si="36"/>
        <v>Level A</v>
      </c>
      <c r="Y52" s="5">
        <f t="shared" si="37"/>
        <v>2.6721035048418478</v>
      </c>
      <c r="Z52" s="5">
        <f t="shared" si="38"/>
        <v>2.8889859953493944</v>
      </c>
      <c r="AA52" s="5">
        <f t="shared" si="39"/>
        <v>2.6721035048418478</v>
      </c>
      <c r="AB52" s="6">
        <f t="shared" si="40"/>
        <v>0.99999999999999956</v>
      </c>
      <c r="AC52" s="29" t="str">
        <f t="shared" si="41"/>
        <v/>
      </c>
      <c r="AD52" s="29" t="str">
        <f t="shared" si="42"/>
        <v/>
      </c>
      <c r="AE52" s="29">
        <f t="shared" si="43"/>
        <v>-1.9500000000007844E-3</v>
      </c>
      <c r="AF52" s="29" t="str">
        <f t="shared" si="44"/>
        <v/>
      </c>
      <c r="AG52" s="100"/>
      <c r="AH52" s="101"/>
      <c r="AI52" s="102"/>
      <c r="AJ52" s="102"/>
      <c r="AK52" s="102"/>
      <c r="AL52" s="102"/>
      <c r="AM52" s="102"/>
      <c r="AN52" s="102">
        <v>2.3014999999999999</v>
      </c>
      <c r="AO52" s="102">
        <v>2.298</v>
      </c>
      <c r="AP52" s="102">
        <v>2.3050000000000002</v>
      </c>
      <c r="AQ52" s="102">
        <v>2.3031999999999999</v>
      </c>
      <c r="AR52" s="102">
        <v>2.2965</v>
      </c>
      <c r="AS52" s="103">
        <v>2.3031000000000001</v>
      </c>
      <c r="AT52" s="103">
        <v>2.3079999999999998</v>
      </c>
      <c r="AU52" s="103">
        <v>2.3016999999999999</v>
      </c>
      <c r="AV52" s="103">
        <v>2.3083</v>
      </c>
      <c r="AW52" s="103">
        <v>2.3012000000000001</v>
      </c>
      <c r="AX52" s="103">
        <v>2.3012000000000001</v>
      </c>
      <c r="AY52" s="103">
        <v>2.3058999999999998</v>
      </c>
      <c r="AZ52" s="103">
        <v>2.2917000000000001</v>
      </c>
      <c r="BA52" s="103">
        <v>2.3092999999999999</v>
      </c>
      <c r="BB52" s="103">
        <v>2.3111999999999999</v>
      </c>
      <c r="BC52" s="103">
        <v>2.2936000000000001</v>
      </c>
      <c r="BD52" s="103">
        <v>2.2909000000000002</v>
      </c>
      <c r="BE52" s="103">
        <v>2.3018000000000001</v>
      </c>
      <c r="BF52" s="103">
        <v>2.3018000000000001</v>
      </c>
      <c r="BG52" s="103">
        <v>2.2974000000000001</v>
      </c>
      <c r="BH52" s="103">
        <v>2.306</v>
      </c>
      <c r="BI52" s="103">
        <v>2.2904</v>
      </c>
      <c r="BJ52" s="103">
        <v>2.3165</v>
      </c>
      <c r="BK52" s="103">
        <v>2.3060999999999998</v>
      </c>
      <c r="BL52" s="103">
        <v>2.2974000000000001</v>
      </c>
      <c r="BM52" s="103">
        <v>2.2989999999999999</v>
      </c>
      <c r="BN52" s="103">
        <v>2.2944</v>
      </c>
      <c r="BO52" s="95">
        <v>2.3069000000000002</v>
      </c>
      <c r="BP52" s="95">
        <v>2.3050000000000002</v>
      </c>
      <c r="BQ52" s="95">
        <v>2.3039000000000001</v>
      </c>
      <c r="BR52" s="95">
        <v>2.302</v>
      </c>
      <c r="BS52" s="95">
        <v>2.3035000000000001</v>
      </c>
      <c r="BT52" s="97"/>
      <c r="BU52" s="97"/>
      <c r="BV52" s="96"/>
      <c r="BW52" s="96"/>
      <c r="BX52" s="96"/>
      <c r="BY52" s="98"/>
      <c r="BZ52" s="99"/>
      <c r="CA52" s="99"/>
      <c r="CB52" s="99"/>
      <c r="CC52" s="99"/>
      <c r="CD52" s="100"/>
      <c r="CE52" s="101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</row>
    <row r="53" spans="1:139">
      <c r="A53" s="83" t="s">
        <v>171</v>
      </c>
      <c r="B53" s="66" t="s">
        <v>182</v>
      </c>
      <c r="C53" s="79" t="s">
        <v>181</v>
      </c>
      <c r="D53" s="67">
        <v>1</v>
      </c>
      <c r="E53" s="83" t="s">
        <v>120</v>
      </c>
      <c r="F53" s="84">
        <v>1</v>
      </c>
      <c r="G53" s="85" t="s">
        <v>122</v>
      </c>
      <c r="H53" s="86">
        <v>1.33</v>
      </c>
      <c r="I53" s="87" t="s">
        <v>43</v>
      </c>
      <c r="J53" s="88">
        <v>5.46</v>
      </c>
      <c r="K53" s="89">
        <v>0.05</v>
      </c>
      <c r="L53" s="89">
        <v>-0.05</v>
      </c>
      <c r="M53" s="90" t="s">
        <v>10</v>
      </c>
      <c r="N53" s="91" t="s">
        <v>67</v>
      </c>
      <c r="O53" s="92">
        <v>5.51</v>
      </c>
      <c r="P53" s="93">
        <v>5.41</v>
      </c>
      <c r="Q53" s="94"/>
      <c r="R53" s="3">
        <f t="shared" si="30"/>
        <v>5.4599000000000002</v>
      </c>
      <c r="S53" s="3">
        <f t="shared" si="31"/>
        <v>5.4451000000000001</v>
      </c>
      <c r="T53" s="3">
        <f t="shared" si="32"/>
        <v>5.4544968750000011</v>
      </c>
      <c r="U53" s="4">
        <f t="shared" si="33"/>
        <v>2.8280261411165425E-3</v>
      </c>
      <c r="V53" s="5">
        <f t="shared" si="34"/>
        <v>5.893392010897907</v>
      </c>
      <c r="W53" s="76">
        <f t="shared" si="35"/>
        <v>-0.11006249999997703</v>
      </c>
      <c r="X53" s="76" t="str">
        <f t="shared" si="36"/>
        <v>Level A</v>
      </c>
      <c r="Y53" s="5">
        <f t="shared" si="37"/>
        <v>6.5420334690971993</v>
      </c>
      <c r="Z53" s="5">
        <f t="shared" si="38"/>
        <v>5.2447505526985729</v>
      </c>
      <c r="AA53" s="5">
        <f t="shared" si="39"/>
        <v>5.2447505526985729</v>
      </c>
      <c r="AB53" s="6">
        <f t="shared" si="40"/>
        <v>1</v>
      </c>
      <c r="AC53" s="29" t="str">
        <f t="shared" si="41"/>
        <v/>
      </c>
      <c r="AD53" s="29" t="str">
        <f t="shared" si="42"/>
        <v/>
      </c>
      <c r="AE53" s="29">
        <f t="shared" si="43"/>
        <v>5.5031249999988319E-3</v>
      </c>
      <c r="AF53" s="29" t="str">
        <f t="shared" si="44"/>
        <v/>
      </c>
      <c r="AG53" s="100"/>
      <c r="AH53" s="101"/>
      <c r="AI53" s="102"/>
      <c r="AJ53" s="102"/>
      <c r="AK53" s="102"/>
      <c r="AL53" s="102"/>
      <c r="AM53" s="102"/>
      <c r="AN53" s="102">
        <v>5.4569999999999999</v>
      </c>
      <c r="AO53" s="102">
        <v>5.4564000000000004</v>
      </c>
      <c r="AP53" s="102">
        <v>5.4451000000000001</v>
      </c>
      <c r="AQ53" s="102">
        <v>5.4542999999999999</v>
      </c>
      <c r="AR53" s="102">
        <v>5.4546999999999999</v>
      </c>
      <c r="AS53" s="103">
        <v>5.4511000000000003</v>
      </c>
      <c r="AT53" s="103">
        <v>5.4558999999999997</v>
      </c>
      <c r="AU53" s="103">
        <v>5.4549000000000003</v>
      </c>
      <c r="AV53" s="103">
        <v>5.4512999999999998</v>
      </c>
      <c r="AW53" s="103">
        <v>5.4562999999999997</v>
      </c>
      <c r="AX53" s="103">
        <v>5.4543999999999997</v>
      </c>
      <c r="AY53" s="103">
        <v>5.4564000000000004</v>
      </c>
      <c r="AZ53" s="103">
        <v>5.4574999999999996</v>
      </c>
      <c r="BA53" s="103">
        <v>5.4550999999999998</v>
      </c>
      <c r="BB53" s="103">
        <v>5.4584999999999999</v>
      </c>
      <c r="BC53" s="103">
        <v>5.4599000000000002</v>
      </c>
      <c r="BD53" s="103">
        <v>5.4576000000000002</v>
      </c>
      <c r="BE53" s="103">
        <v>5.4535999999999998</v>
      </c>
      <c r="BF53" s="103">
        <v>5.4561000000000002</v>
      </c>
      <c r="BG53" s="103">
        <v>5.4543999999999997</v>
      </c>
      <c r="BH53" s="103">
        <v>5.4511000000000003</v>
      </c>
      <c r="BI53" s="103">
        <v>5.4511000000000003</v>
      </c>
      <c r="BJ53" s="103">
        <v>5.4516</v>
      </c>
      <c r="BK53" s="103">
        <v>5.4561999999999999</v>
      </c>
      <c r="BL53" s="103">
        <v>5.4539999999999997</v>
      </c>
      <c r="BM53" s="103">
        <v>5.4573999999999998</v>
      </c>
      <c r="BN53" s="103">
        <v>5.4523000000000001</v>
      </c>
      <c r="BO53" s="95">
        <v>5.4550000000000001</v>
      </c>
      <c r="BP53" s="95">
        <v>5.4539</v>
      </c>
      <c r="BQ53" s="95">
        <v>5.4539</v>
      </c>
      <c r="BR53" s="95">
        <v>5.4538000000000002</v>
      </c>
      <c r="BS53" s="95">
        <v>5.4531000000000001</v>
      </c>
      <c r="BT53" s="97"/>
      <c r="BU53" s="97"/>
      <c r="BV53" s="96"/>
      <c r="BW53" s="96"/>
      <c r="BX53" s="96"/>
      <c r="BY53" s="98"/>
      <c r="BZ53" s="99"/>
      <c r="CA53" s="99"/>
      <c r="CB53" s="99"/>
      <c r="CC53" s="99"/>
      <c r="CD53" s="100"/>
      <c r="CE53" s="101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</row>
    <row r="54" spans="1:139">
      <c r="A54" s="83" t="s">
        <v>172</v>
      </c>
      <c r="B54" s="66" t="s">
        <v>182</v>
      </c>
      <c r="C54" s="79" t="s">
        <v>181</v>
      </c>
      <c r="D54" s="67">
        <v>1</v>
      </c>
      <c r="E54" s="83" t="s">
        <v>120</v>
      </c>
      <c r="F54" s="84">
        <v>1</v>
      </c>
      <c r="G54" s="85" t="s">
        <v>122</v>
      </c>
      <c r="H54" s="86">
        <v>1.33</v>
      </c>
      <c r="I54" s="87" t="s">
        <v>43</v>
      </c>
      <c r="J54" s="88">
        <v>8</v>
      </c>
      <c r="K54" s="89">
        <v>0.05</v>
      </c>
      <c r="L54" s="89">
        <v>-0.05</v>
      </c>
      <c r="M54" s="90" t="s">
        <v>10</v>
      </c>
      <c r="N54" s="91" t="s">
        <v>67</v>
      </c>
      <c r="O54" s="92">
        <v>8.0500000000000007</v>
      </c>
      <c r="P54" s="93">
        <v>7.95</v>
      </c>
      <c r="Q54" s="94"/>
      <c r="R54" s="3">
        <f t="shared" ref="R54:R116" si="45">IF(OR($AN54="",ISNUMBER($AN54)=FALSE),"",MAX(AN54:EI54))</f>
        <v>8.0045999999999999</v>
      </c>
      <c r="S54" s="3">
        <f t="shared" ref="S54:S116" si="46">IF(OR($AN54="",ISNUMBER($AN54)=FALSE),"",MIN(AN54:EI54))</f>
        <v>7.9850000000000003</v>
      </c>
      <c r="T54" s="3">
        <f t="shared" ref="T54:T116" si="47">IF(OR($AN54="",ISNUMBER($AN54)=FALSE),"",AVERAGE(AN54:EI54))</f>
        <v>7.999656250000001</v>
      </c>
      <c r="U54" s="4">
        <f t="shared" ref="U54:U116" si="48">IF(OR($AN54="",ISNUMBER($AN54)=FALSE),"",STDEV(AN54:EI54))</f>
        <v>3.7238496816617635E-3</v>
      </c>
      <c r="V54" s="5">
        <f t="shared" ref="V54:V116" si="49">IF(OR($AN54="",ISNUMBER($AN54)=FALSE),"",IF(AND(J54=0,L54=0),Y54,IF(AND(J54="",K54=""),Z54,(K54+ABS(L54))/(6*U54))))</f>
        <v>4.4756550589950734</v>
      </c>
      <c r="W54" s="76">
        <f t="shared" si="35"/>
        <v>-6.8749999999794999E-3</v>
      </c>
      <c r="X54" s="76" t="str">
        <f t="shared" si="36"/>
        <v>Level A</v>
      </c>
      <c r="Y54" s="5">
        <f t="shared" ref="Y54:Y116" si="50">IF(OR($AN54="",ISNUMBER($AN54)=FALSE),"",IF(K54="","",(O54-T54)/(3*U54)))</f>
        <v>4.5064251875256369</v>
      </c>
      <c r="Z54" s="5">
        <f t="shared" ref="Z54:Z116" si="51">IF(OR($AN54="",ISNUMBER($AN54)=FALSE),"",IF(L54="","",(T54-P54)/(3*U54)))</f>
        <v>4.4448849304645579</v>
      </c>
      <c r="AA54" s="5">
        <f t="shared" ref="AA54:AA116" si="52">IF(OR($AN54="",ISNUMBER($AN54)=FALSE),"",IF(AND(J54=0,L54=0),((K54)-(T54))/(3*U54),MIN(Y54:Z54)))</f>
        <v>4.4448849304645579</v>
      </c>
      <c r="AB54" s="6">
        <f t="shared" ref="AB54:AB116" si="53">IF(OR($AN54="",ISNUMBER($AN54)=FALSE),"",IF(AND(J54=0,L54=0),NORMSDIST(3*AA54),NORMSDIST(3*AA54)+NORMSDIST(6*V54-3*AA54)-1))</f>
        <v>1</v>
      </c>
      <c r="AC54" s="29" t="str">
        <f t="shared" ref="AC54:AC116" si="54">IF($T54="","",IF(I54="Tolerance",IF(($H54*3*U54+T54)-J54&lt;K54,"",($H54*3*U54+T54)-J54),IF(OR(I54="GD&amp;T",I54="MAX"),IF(($H54*3*U54+T54)&lt;K54,"",($H54*3*U54+T54)),"")))</f>
        <v/>
      </c>
      <c r="AD54" s="29" t="str">
        <f t="shared" ref="AD54:AD116" si="55">IF(T54="","",IF(I54="Tolerance",IF(-(($H54*3*U54)-T54)-J54&gt;L54,"",-(($H54*3*U54)-T54)-J54),IF(I54="MIN",IF(-(($H54*3*U54)-T54)&gt;L54,"",-(($H54*3*U54)-T54)),"")))</f>
        <v/>
      </c>
      <c r="AE54" s="29">
        <f t="shared" ref="AE54:AE116" si="56">IF(OR(J54="",T54=""),"",(O54+P54)/2-T54)</f>
        <v>3.4374999999897682E-4</v>
      </c>
      <c r="AF54" s="29" t="str">
        <f t="shared" si="44"/>
        <v/>
      </c>
      <c r="AG54" s="100"/>
      <c r="AH54" s="101"/>
      <c r="AI54" s="102"/>
      <c r="AJ54" s="102"/>
      <c r="AK54" s="102"/>
      <c r="AL54" s="102"/>
      <c r="AM54" s="102"/>
      <c r="AN54" s="102">
        <v>7.9983000000000004</v>
      </c>
      <c r="AO54" s="102">
        <v>8.0015000000000001</v>
      </c>
      <c r="AP54" s="102">
        <v>8.0037000000000003</v>
      </c>
      <c r="AQ54" s="102">
        <v>8.0045999999999999</v>
      </c>
      <c r="AR54" s="102">
        <v>7.9999000000000002</v>
      </c>
      <c r="AS54" s="103">
        <v>7.9987000000000004</v>
      </c>
      <c r="AT54" s="103">
        <v>7.9993999999999996</v>
      </c>
      <c r="AU54" s="103">
        <v>7.9973000000000001</v>
      </c>
      <c r="AV54" s="103">
        <v>8.0002999999999993</v>
      </c>
      <c r="AW54" s="103">
        <v>7.9973999999999998</v>
      </c>
      <c r="AX54" s="103">
        <v>8.0015000000000001</v>
      </c>
      <c r="AY54" s="103">
        <v>8.0030000000000001</v>
      </c>
      <c r="AZ54" s="103">
        <v>8.0024999999999995</v>
      </c>
      <c r="BA54" s="103">
        <v>7.9992000000000001</v>
      </c>
      <c r="BB54" s="103">
        <v>7.9999000000000002</v>
      </c>
      <c r="BC54" s="103">
        <v>8.0015999999999998</v>
      </c>
      <c r="BD54" s="103">
        <v>8.0024999999999995</v>
      </c>
      <c r="BE54" s="103">
        <v>7.9981999999999998</v>
      </c>
      <c r="BF54" s="103">
        <v>8.0015999999999998</v>
      </c>
      <c r="BG54" s="103">
        <v>7.9955999999999996</v>
      </c>
      <c r="BH54" s="103">
        <v>7.9987000000000004</v>
      </c>
      <c r="BI54" s="103">
        <v>7.9988999999999999</v>
      </c>
      <c r="BJ54" s="103">
        <v>7.9960000000000004</v>
      </c>
      <c r="BK54" s="103">
        <v>8.0000999999999998</v>
      </c>
      <c r="BL54" s="103">
        <v>8.0020000000000007</v>
      </c>
      <c r="BM54" s="103">
        <v>7.9996999999999998</v>
      </c>
      <c r="BN54" s="103">
        <v>8.0038</v>
      </c>
      <c r="BO54" s="95">
        <v>7.9850000000000003</v>
      </c>
      <c r="BP54" s="95">
        <v>8.0038999999999998</v>
      </c>
      <c r="BQ54" s="95">
        <v>7.9969000000000001</v>
      </c>
      <c r="BR54" s="95">
        <v>7.9945000000000004</v>
      </c>
      <c r="BS54" s="95">
        <v>8.0028000000000006</v>
      </c>
      <c r="BT54" s="97"/>
      <c r="BU54" s="97"/>
      <c r="BV54" s="96"/>
      <c r="BW54" s="96"/>
      <c r="BX54" s="96"/>
      <c r="BY54" s="98"/>
      <c r="BZ54" s="99"/>
      <c r="CA54" s="99"/>
      <c r="CB54" s="99"/>
      <c r="CC54" s="99"/>
      <c r="CD54" s="100"/>
      <c r="CE54" s="101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</row>
    <row r="55" spans="1:139">
      <c r="A55" s="83" t="s">
        <v>173</v>
      </c>
      <c r="B55" s="66" t="s">
        <v>182</v>
      </c>
      <c r="C55" s="79" t="s">
        <v>181</v>
      </c>
      <c r="D55" s="67">
        <v>1</v>
      </c>
      <c r="E55" s="83" t="s">
        <v>120</v>
      </c>
      <c r="F55" s="84">
        <v>1</v>
      </c>
      <c r="G55" s="85" t="s">
        <v>122</v>
      </c>
      <c r="H55" s="86">
        <v>1.33</v>
      </c>
      <c r="I55" s="87" t="s">
        <v>43</v>
      </c>
      <c r="J55" s="88">
        <v>4.5</v>
      </c>
      <c r="K55" s="89">
        <v>0.05</v>
      </c>
      <c r="L55" s="89">
        <v>-0.05</v>
      </c>
      <c r="M55" s="90" t="s">
        <v>10</v>
      </c>
      <c r="N55" s="91" t="s">
        <v>67</v>
      </c>
      <c r="O55" s="92">
        <v>4.55</v>
      </c>
      <c r="P55" s="93">
        <v>4.45</v>
      </c>
      <c r="Q55" s="94"/>
      <c r="R55" s="3">
        <f t="shared" si="45"/>
        <v>4.5170000000000003</v>
      </c>
      <c r="S55" s="3">
        <f t="shared" si="46"/>
        <v>4.4999000000000002</v>
      </c>
      <c r="T55" s="3">
        <f t="shared" si="47"/>
        <v>4.5089187499999994</v>
      </c>
      <c r="U55" s="4">
        <f t="shared" si="48"/>
        <v>4.5695653424975575E-3</v>
      </c>
      <c r="V55" s="5">
        <f t="shared" si="49"/>
        <v>3.6473199128294502</v>
      </c>
      <c r="W55" s="76">
        <f t="shared" si="35"/>
        <v>0.17837499999998904</v>
      </c>
      <c r="X55" s="76" t="str">
        <f t="shared" si="36"/>
        <v>Level B</v>
      </c>
      <c r="Y55" s="5">
        <f t="shared" si="50"/>
        <v>2.9967292233785261</v>
      </c>
      <c r="Z55" s="5">
        <f t="shared" si="51"/>
        <v>4.2979106022803482</v>
      </c>
      <c r="AA55" s="5">
        <f t="shared" si="52"/>
        <v>2.9967292233785261</v>
      </c>
      <c r="AB55" s="6">
        <f t="shared" si="53"/>
        <v>1</v>
      </c>
      <c r="AC55" s="29" t="str">
        <f t="shared" si="54"/>
        <v/>
      </c>
      <c r="AD55" s="29" t="str">
        <f t="shared" si="55"/>
        <v/>
      </c>
      <c r="AE55" s="29">
        <f t="shared" si="56"/>
        <v>-8.9187499999994202E-3</v>
      </c>
      <c r="AF55" s="29" t="str">
        <f t="shared" si="44"/>
        <v/>
      </c>
      <c r="AG55" s="100"/>
      <c r="AH55" s="101"/>
      <c r="AI55" s="102"/>
      <c r="AJ55" s="102"/>
      <c r="AK55" s="102"/>
      <c r="AL55" s="102"/>
      <c r="AM55" s="102"/>
      <c r="AN55" s="102">
        <v>4.5130999999999997</v>
      </c>
      <c r="AO55" s="102">
        <v>4.5095000000000001</v>
      </c>
      <c r="AP55" s="102">
        <v>4.5170000000000003</v>
      </c>
      <c r="AQ55" s="102">
        <v>4.5026000000000002</v>
      </c>
      <c r="AR55" s="102">
        <v>4.5117000000000003</v>
      </c>
      <c r="AS55" s="103">
        <v>4.5077999999999996</v>
      </c>
      <c r="AT55" s="103">
        <v>4.5103999999999997</v>
      </c>
      <c r="AU55" s="103">
        <v>4.5077999999999996</v>
      </c>
      <c r="AV55" s="103">
        <v>4.5011999999999999</v>
      </c>
      <c r="AW55" s="103">
        <v>4.5128000000000004</v>
      </c>
      <c r="AX55" s="103">
        <v>4.5118999999999998</v>
      </c>
      <c r="AY55" s="103">
        <v>4.5145999999999997</v>
      </c>
      <c r="AZ55" s="103">
        <v>4.5054999999999996</v>
      </c>
      <c r="BA55" s="103">
        <v>4.5151000000000003</v>
      </c>
      <c r="BB55" s="103">
        <v>4.5072999999999999</v>
      </c>
      <c r="BC55" s="103">
        <v>4.5077999999999996</v>
      </c>
      <c r="BD55" s="103">
        <v>4.5094000000000003</v>
      </c>
      <c r="BE55" s="103">
        <v>4.5011999999999999</v>
      </c>
      <c r="BF55" s="103">
        <v>4.5094000000000003</v>
      </c>
      <c r="BG55" s="103">
        <v>4.5052000000000003</v>
      </c>
      <c r="BH55" s="103">
        <v>4.5118999999999998</v>
      </c>
      <c r="BI55" s="103">
        <v>4.5068999999999999</v>
      </c>
      <c r="BJ55" s="103">
        <v>4.5152999999999999</v>
      </c>
      <c r="BK55" s="103">
        <v>4.5125000000000002</v>
      </c>
      <c r="BL55" s="103">
        <v>4.5130999999999997</v>
      </c>
      <c r="BM55" s="103">
        <v>4.5026999999999999</v>
      </c>
      <c r="BN55" s="103">
        <v>4.4999000000000002</v>
      </c>
      <c r="BO55" s="95">
        <v>4.5068999999999999</v>
      </c>
      <c r="BP55" s="95">
        <v>4.5084</v>
      </c>
      <c r="BQ55" s="95">
        <v>4.5082000000000004</v>
      </c>
      <c r="BR55" s="95">
        <v>4.5037000000000003</v>
      </c>
      <c r="BS55" s="95">
        <v>4.5145999999999997</v>
      </c>
      <c r="BT55" s="97"/>
      <c r="BU55" s="97"/>
      <c r="BV55" s="96"/>
      <c r="BW55" s="96"/>
      <c r="BX55" s="96"/>
      <c r="BY55" s="98"/>
      <c r="BZ55" s="99"/>
      <c r="CA55" s="99"/>
      <c r="CB55" s="99"/>
      <c r="CC55" s="99"/>
      <c r="CD55" s="100"/>
      <c r="CE55" s="101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</row>
    <row r="56" spans="1:139">
      <c r="A56" s="83" t="s">
        <v>174</v>
      </c>
      <c r="B56" s="66" t="s">
        <v>182</v>
      </c>
      <c r="C56" s="79" t="s">
        <v>181</v>
      </c>
      <c r="D56" s="67">
        <v>1</v>
      </c>
      <c r="E56" s="83" t="s">
        <v>120</v>
      </c>
      <c r="F56" s="84" t="s">
        <v>121</v>
      </c>
      <c r="G56" s="85" t="s">
        <v>122</v>
      </c>
      <c r="H56" s="86">
        <v>1.33</v>
      </c>
      <c r="I56" s="87" t="s">
        <v>43</v>
      </c>
      <c r="J56" s="88">
        <v>7</v>
      </c>
      <c r="K56" s="89">
        <v>0.05</v>
      </c>
      <c r="L56" s="89">
        <v>-0.05</v>
      </c>
      <c r="M56" s="90" t="s">
        <v>10</v>
      </c>
      <c r="N56" s="91" t="s">
        <v>67</v>
      </c>
      <c r="O56" s="92">
        <v>7.05</v>
      </c>
      <c r="P56" s="93">
        <v>6.95</v>
      </c>
      <c r="Q56" s="94"/>
      <c r="R56" s="3">
        <f t="shared" si="45"/>
        <v>7.0346000000000002</v>
      </c>
      <c r="S56" s="3">
        <f t="shared" si="46"/>
        <v>7.0159000000000002</v>
      </c>
      <c r="T56" s="3">
        <f t="shared" si="47"/>
        <v>7.0251031249999993</v>
      </c>
      <c r="U56" s="4">
        <f t="shared" si="48"/>
        <v>3.9756098639482469E-3</v>
      </c>
      <c r="V56" s="5">
        <f t="shared" si="49"/>
        <v>4.1922289251276572</v>
      </c>
      <c r="W56" s="76">
        <f t="shared" si="35"/>
        <v>0.50206249999998853</v>
      </c>
      <c r="X56" s="76" t="str">
        <f t="shared" si="36"/>
        <v>Level D</v>
      </c>
      <c r="Y56" s="5">
        <f t="shared" si="50"/>
        <v>2.0874679904057931</v>
      </c>
      <c r="Z56" s="5">
        <f t="shared" si="51"/>
        <v>6.2969898598494902</v>
      </c>
      <c r="AA56" s="5">
        <f t="shared" si="52"/>
        <v>2.0874679904057931</v>
      </c>
      <c r="AB56" s="6">
        <f t="shared" si="53"/>
        <v>0.99999999981045629</v>
      </c>
      <c r="AC56" s="29" t="str">
        <f t="shared" si="54"/>
        <v/>
      </c>
      <c r="AD56" s="29" t="str">
        <f t="shared" si="55"/>
        <v/>
      </c>
      <c r="AE56" s="29">
        <f t="shared" si="56"/>
        <v>-2.5103124999999338E-2</v>
      </c>
      <c r="AF56" s="29" t="str">
        <f t="shared" si="44"/>
        <v/>
      </c>
      <c r="AG56" s="100"/>
      <c r="AH56" s="101"/>
      <c r="AI56" s="102"/>
      <c r="AJ56" s="102"/>
      <c r="AK56" s="102"/>
      <c r="AL56" s="102"/>
      <c r="AM56" s="102"/>
      <c r="AN56" s="102">
        <v>7.0198</v>
      </c>
      <c r="AO56" s="102">
        <v>7.0263999999999998</v>
      </c>
      <c r="AP56" s="102">
        <v>7.0254000000000003</v>
      </c>
      <c r="AQ56" s="102">
        <v>7.0266999999999999</v>
      </c>
      <c r="AR56" s="102">
        <v>7.024</v>
      </c>
      <c r="AS56" s="103">
        <v>7.0242000000000004</v>
      </c>
      <c r="AT56" s="103">
        <v>7.0213000000000001</v>
      </c>
      <c r="AU56" s="103">
        <v>7.0232999999999999</v>
      </c>
      <c r="AV56" s="103">
        <v>7.0186000000000002</v>
      </c>
      <c r="AW56" s="103">
        <v>7.0212000000000003</v>
      </c>
      <c r="AX56" s="103">
        <v>7.0251999999999999</v>
      </c>
      <c r="AY56" s="103">
        <v>7.0267999999999997</v>
      </c>
      <c r="AZ56" s="103">
        <v>7.0339999999999998</v>
      </c>
      <c r="BA56" s="103">
        <v>7.024</v>
      </c>
      <c r="BB56" s="103">
        <v>7.0194999999999999</v>
      </c>
      <c r="BC56" s="103">
        <v>7.0292000000000003</v>
      </c>
      <c r="BD56" s="103">
        <v>7.0346000000000002</v>
      </c>
      <c r="BE56" s="103">
        <v>7.0266000000000002</v>
      </c>
      <c r="BF56" s="103">
        <v>7.0288000000000004</v>
      </c>
      <c r="BG56" s="103">
        <v>7.0243000000000002</v>
      </c>
      <c r="BH56" s="103">
        <v>7.0232999999999999</v>
      </c>
      <c r="BI56" s="103">
        <v>7.0265000000000004</v>
      </c>
      <c r="BJ56" s="103">
        <v>7.0304000000000002</v>
      </c>
      <c r="BK56" s="103">
        <v>7.0286</v>
      </c>
      <c r="BL56" s="103">
        <v>7.0242000000000004</v>
      </c>
      <c r="BM56" s="103">
        <v>7.0159000000000002</v>
      </c>
      <c r="BN56" s="103">
        <v>7.0240999999999998</v>
      </c>
      <c r="BO56" s="95">
        <v>7.0237999999999996</v>
      </c>
      <c r="BP56" s="95">
        <v>7.0247999999999999</v>
      </c>
      <c r="BQ56" s="95">
        <v>7.0269000000000004</v>
      </c>
      <c r="BR56" s="95">
        <v>7.0239000000000003</v>
      </c>
      <c r="BS56" s="95">
        <v>7.0270000000000001</v>
      </c>
      <c r="BT56" s="97"/>
      <c r="BU56" s="97"/>
      <c r="BV56" s="96"/>
      <c r="BW56" s="96"/>
      <c r="BX56" s="96"/>
      <c r="BY56" s="98"/>
      <c r="BZ56" s="99"/>
      <c r="CA56" s="99"/>
      <c r="CB56" s="99"/>
      <c r="CC56" s="99"/>
      <c r="CD56" s="100"/>
      <c r="CE56" s="101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</row>
    <row r="57" spans="1:139">
      <c r="A57" s="83" t="s">
        <v>175</v>
      </c>
      <c r="B57" s="66" t="s">
        <v>182</v>
      </c>
      <c r="C57" s="79" t="s">
        <v>181</v>
      </c>
      <c r="D57" s="67">
        <v>1</v>
      </c>
      <c r="E57" s="83" t="s">
        <v>120</v>
      </c>
      <c r="F57" s="84">
        <v>1</v>
      </c>
      <c r="G57" s="85" t="s">
        <v>122</v>
      </c>
      <c r="H57" s="86">
        <v>1.33</v>
      </c>
      <c r="I57" s="87" t="s">
        <v>43</v>
      </c>
      <c r="J57" s="88">
        <v>2.8</v>
      </c>
      <c r="K57" s="89">
        <v>0.05</v>
      </c>
      <c r="L57" s="89">
        <v>-0.05</v>
      </c>
      <c r="M57" s="90" t="s">
        <v>10</v>
      </c>
      <c r="N57" s="91" t="s">
        <v>67</v>
      </c>
      <c r="O57" s="92">
        <v>2.8499999999999996</v>
      </c>
      <c r="P57" s="93">
        <v>2.75</v>
      </c>
      <c r="Q57" s="94"/>
      <c r="R57" s="3">
        <f t="shared" si="45"/>
        <v>2.7982</v>
      </c>
      <c r="S57" s="3">
        <f t="shared" si="46"/>
        <v>2.7814000000000001</v>
      </c>
      <c r="T57" s="3">
        <f t="shared" si="47"/>
        <v>2.789946875</v>
      </c>
      <c r="U57" s="4">
        <f t="shared" si="48"/>
        <v>3.4014213703552876E-3</v>
      </c>
      <c r="V57" s="5">
        <f t="shared" si="49"/>
        <v>4.8999123754331535</v>
      </c>
      <c r="W57" s="76">
        <f t="shared" si="35"/>
        <v>-0.2010624999999962</v>
      </c>
      <c r="X57" s="76" t="str">
        <f t="shared" si="36"/>
        <v>Level B</v>
      </c>
      <c r="Y57" s="5">
        <f t="shared" si="50"/>
        <v>5.8851010074186414</v>
      </c>
      <c r="Z57" s="5">
        <f t="shared" si="51"/>
        <v>3.9147237434476292</v>
      </c>
      <c r="AA57" s="5">
        <f t="shared" si="52"/>
        <v>3.9147237434476292</v>
      </c>
      <c r="AB57" s="6">
        <f t="shared" si="53"/>
        <v>1</v>
      </c>
      <c r="AC57" s="29" t="str">
        <f t="shared" si="54"/>
        <v/>
      </c>
      <c r="AD57" s="29" t="str">
        <f t="shared" si="55"/>
        <v/>
      </c>
      <c r="AE57" s="29">
        <f t="shared" si="56"/>
        <v>1.0053124999999774E-2</v>
      </c>
      <c r="AF57" s="29" t="str">
        <f t="shared" si="44"/>
        <v/>
      </c>
      <c r="AG57" s="100"/>
      <c r="AH57" s="101"/>
      <c r="AI57" s="102"/>
      <c r="AJ57" s="102"/>
      <c r="AK57" s="102"/>
      <c r="AL57" s="102"/>
      <c r="AM57" s="102"/>
      <c r="AN57" s="102">
        <v>2.7909000000000002</v>
      </c>
      <c r="AO57" s="102">
        <v>2.7949999999999999</v>
      </c>
      <c r="AP57" s="102">
        <v>2.7869999999999999</v>
      </c>
      <c r="AQ57" s="102">
        <v>2.7890999999999999</v>
      </c>
      <c r="AR57" s="102">
        <v>2.7907000000000002</v>
      </c>
      <c r="AS57" s="103">
        <v>2.7892000000000001</v>
      </c>
      <c r="AT57" s="103">
        <v>2.7911000000000001</v>
      </c>
      <c r="AU57" s="103">
        <v>2.7907000000000002</v>
      </c>
      <c r="AV57" s="103">
        <v>2.7915999999999999</v>
      </c>
      <c r="AW57" s="103">
        <v>2.7898000000000001</v>
      </c>
      <c r="AX57" s="103">
        <v>2.7888000000000002</v>
      </c>
      <c r="AY57" s="103">
        <v>2.7913999999999999</v>
      </c>
      <c r="AZ57" s="103">
        <v>2.7936000000000001</v>
      </c>
      <c r="BA57" s="103">
        <v>2.7892999999999999</v>
      </c>
      <c r="BB57" s="103">
        <v>2.7881999999999998</v>
      </c>
      <c r="BC57" s="103">
        <v>2.7852000000000001</v>
      </c>
      <c r="BD57" s="103">
        <v>2.7938000000000001</v>
      </c>
      <c r="BE57" s="103">
        <v>2.7898000000000001</v>
      </c>
      <c r="BF57" s="103">
        <v>2.7932999999999999</v>
      </c>
      <c r="BG57" s="103">
        <v>2.7856999999999998</v>
      </c>
      <c r="BH57" s="103">
        <v>2.7875000000000001</v>
      </c>
      <c r="BI57" s="103">
        <v>2.7881</v>
      </c>
      <c r="BJ57" s="103">
        <v>2.7913000000000001</v>
      </c>
      <c r="BK57" s="103">
        <v>2.7932999999999999</v>
      </c>
      <c r="BL57" s="103">
        <v>2.7884000000000002</v>
      </c>
      <c r="BM57" s="103">
        <v>2.7982</v>
      </c>
      <c r="BN57" s="103">
        <v>2.7814000000000001</v>
      </c>
      <c r="BO57" s="95">
        <v>2.7866</v>
      </c>
      <c r="BP57" s="95">
        <v>2.7909000000000002</v>
      </c>
      <c r="BQ57" s="95">
        <v>2.7907000000000002</v>
      </c>
      <c r="BR57" s="95">
        <v>2.7839</v>
      </c>
      <c r="BS57" s="95">
        <v>2.7938000000000001</v>
      </c>
      <c r="BT57" s="97"/>
      <c r="BU57" s="97"/>
      <c r="BV57" s="96"/>
      <c r="BW57" s="96"/>
      <c r="BX57" s="96"/>
      <c r="BY57" s="98"/>
      <c r="BZ57" s="99"/>
      <c r="CA57" s="99"/>
      <c r="CB57" s="99"/>
      <c r="CC57" s="99"/>
      <c r="CD57" s="100"/>
      <c r="CE57" s="101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</row>
    <row r="58" spans="1:139">
      <c r="A58" s="83" t="s">
        <v>176</v>
      </c>
      <c r="B58" s="66" t="s">
        <v>182</v>
      </c>
      <c r="C58" s="79" t="s">
        <v>181</v>
      </c>
      <c r="D58" s="67">
        <v>1</v>
      </c>
      <c r="E58" s="83" t="s">
        <v>120</v>
      </c>
      <c r="F58" s="84">
        <v>1</v>
      </c>
      <c r="G58" s="85" t="s">
        <v>122</v>
      </c>
      <c r="H58" s="86">
        <v>1.33</v>
      </c>
      <c r="I58" s="87" t="s">
        <v>43</v>
      </c>
      <c r="J58" s="88">
        <v>10.5</v>
      </c>
      <c r="K58" s="89">
        <v>0.05</v>
      </c>
      <c r="L58" s="89">
        <v>-0.05</v>
      </c>
      <c r="M58" s="90" t="s">
        <v>10</v>
      </c>
      <c r="N58" s="91" t="s">
        <v>67</v>
      </c>
      <c r="O58" s="92">
        <v>10.55</v>
      </c>
      <c r="P58" s="93">
        <v>10.45</v>
      </c>
      <c r="Q58" s="94"/>
      <c r="R58" s="3">
        <f t="shared" si="45"/>
        <v>10.505800000000001</v>
      </c>
      <c r="S58" s="3">
        <f t="shared" si="46"/>
        <v>10.4861</v>
      </c>
      <c r="T58" s="3">
        <f t="shared" si="47"/>
        <v>10.496103124999999</v>
      </c>
      <c r="U58" s="4">
        <f t="shared" si="48"/>
        <v>5.447904857714723E-3</v>
      </c>
      <c r="V58" s="5">
        <f t="shared" si="49"/>
        <v>3.0592800538844154</v>
      </c>
      <c r="W58" s="76">
        <f t="shared" si="35"/>
        <v>-7.7937500000010429E-2</v>
      </c>
      <c r="X58" s="76" t="str">
        <f t="shared" si="36"/>
        <v>Level A</v>
      </c>
      <c r="Y58" s="5">
        <f t="shared" si="50"/>
        <v>3.2977126930841107</v>
      </c>
      <c r="Z58" s="5">
        <f t="shared" si="51"/>
        <v>2.820847414684807</v>
      </c>
      <c r="AA58" s="5">
        <f t="shared" si="52"/>
        <v>2.820847414684807</v>
      </c>
      <c r="AB58" s="6">
        <f t="shared" si="53"/>
        <v>1</v>
      </c>
      <c r="AC58" s="29" t="str">
        <f t="shared" si="54"/>
        <v/>
      </c>
      <c r="AD58" s="29" t="str">
        <f t="shared" si="55"/>
        <v/>
      </c>
      <c r="AE58" s="29">
        <f t="shared" si="56"/>
        <v>3.896875000000577E-3</v>
      </c>
      <c r="AF58" s="29" t="str">
        <f t="shared" si="44"/>
        <v/>
      </c>
      <c r="AG58" s="100"/>
      <c r="AH58" s="101"/>
      <c r="AI58" s="102"/>
      <c r="AJ58" s="102"/>
      <c r="AK58" s="102"/>
      <c r="AL58" s="102"/>
      <c r="AM58" s="102"/>
      <c r="AN58" s="102">
        <v>10.494999999999999</v>
      </c>
      <c r="AO58" s="102">
        <v>10.5002</v>
      </c>
      <c r="AP58" s="102">
        <v>10.505800000000001</v>
      </c>
      <c r="AQ58" s="102">
        <v>10.4964</v>
      </c>
      <c r="AR58" s="102">
        <v>10.502800000000001</v>
      </c>
      <c r="AS58" s="103">
        <v>10.4903</v>
      </c>
      <c r="AT58" s="103">
        <v>10.4948</v>
      </c>
      <c r="AU58" s="103">
        <v>10.492599999999999</v>
      </c>
      <c r="AV58" s="103">
        <v>10.4917</v>
      </c>
      <c r="AW58" s="103">
        <v>10.4869</v>
      </c>
      <c r="AX58" s="103">
        <v>10.489699999999999</v>
      </c>
      <c r="AY58" s="103">
        <v>10.5029</v>
      </c>
      <c r="AZ58" s="103">
        <v>10.4923</v>
      </c>
      <c r="BA58" s="103">
        <v>10.495699999999999</v>
      </c>
      <c r="BB58" s="103">
        <v>10.4976</v>
      </c>
      <c r="BC58" s="103">
        <v>10.5044</v>
      </c>
      <c r="BD58" s="103">
        <v>10.4963</v>
      </c>
      <c r="BE58" s="103">
        <v>10.4903</v>
      </c>
      <c r="BF58" s="103">
        <v>10.4893</v>
      </c>
      <c r="BG58" s="103">
        <v>10.4992</v>
      </c>
      <c r="BH58" s="103">
        <v>10.4861</v>
      </c>
      <c r="BI58" s="103">
        <v>10.4939</v>
      </c>
      <c r="BJ58" s="103">
        <v>10.495799999999999</v>
      </c>
      <c r="BK58" s="103">
        <v>10.4991</v>
      </c>
      <c r="BL58" s="103">
        <v>10.497400000000001</v>
      </c>
      <c r="BM58" s="103">
        <v>10.4922</v>
      </c>
      <c r="BN58" s="103">
        <v>10.502599999999999</v>
      </c>
      <c r="BO58" s="95">
        <v>10.4985</v>
      </c>
      <c r="BP58" s="95">
        <v>10.4979</v>
      </c>
      <c r="BQ58" s="95">
        <v>10.489699999999999</v>
      </c>
      <c r="BR58" s="95">
        <v>10.505100000000001</v>
      </c>
      <c r="BS58" s="95">
        <v>10.502800000000001</v>
      </c>
      <c r="BT58" s="97"/>
      <c r="BU58" s="97"/>
      <c r="BV58" s="96"/>
      <c r="BW58" s="96"/>
      <c r="BX58" s="96"/>
      <c r="BY58" s="98"/>
      <c r="BZ58" s="99"/>
      <c r="CA58" s="99"/>
      <c r="CB58" s="99"/>
      <c r="CC58" s="99"/>
      <c r="CD58" s="100"/>
      <c r="CE58" s="101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</row>
    <row r="59" spans="1:139">
      <c r="A59" s="83" t="s">
        <v>177</v>
      </c>
      <c r="B59" s="66" t="s">
        <v>182</v>
      </c>
      <c r="C59" s="79" t="s">
        <v>181</v>
      </c>
      <c r="D59" s="67">
        <v>1</v>
      </c>
      <c r="E59" s="83" t="s">
        <v>120</v>
      </c>
      <c r="F59" s="84" t="s">
        <v>121</v>
      </c>
      <c r="G59" s="85" t="s">
        <v>122</v>
      </c>
      <c r="H59" s="86">
        <v>1.33</v>
      </c>
      <c r="I59" s="87" t="s">
        <v>43</v>
      </c>
      <c r="J59" s="88">
        <v>11</v>
      </c>
      <c r="K59" s="89">
        <v>0.05</v>
      </c>
      <c r="L59" s="89">
        <v>-0.05</v>
      </c>
      <c r="M59" s="90" t="s">
        <v>10</v>
      </c>
      <c r="N59" s="91" t="s">
        <v>67</v>
      </c>
      <c r="O59" s="92">
        <v>11.05</v>
      </c>
      <c r="P59" s="93">
        <v>10.95</v>
      </c>
      <c r="Q59" s="94"/>
      <c r="R59" s="3">
        <f t="shared" si="45"/>
        <v>11.010999999999999</v>
      </c>
      <c r="S59" s="3">
        <f t="shared" si="46"/>
        <v>10.994</v>
      </c>
      <c r="T59" s="3">
        <f t="shared" si="47"/>
        <v>11.002031250000002</v>
      </c>
      <c r="U59" s="4">
        <f t="shared" si="48"/>
        <v>4.1541613415480884E-3</v>
      </c>
      <c r="V59" s="5">
        <f t="shared" si="49"/>
        <v>4.012041251256667</v>
      </c>
      <c r="W59" s="76">
        <f t="shared" si="35"/>
        <v>4.062500000003353E-2</v>
      </c>
      <c r="X59" s="76" t="str">
        <f t="shared" si="36"/>
        <v>Level A</v>
      </c>
      <c r="Y59" s="5">
        <f t="shared" si="50"/>
        <v>3.849052075424285</v>
      </c>
      <c r="Z59" s="5">
        <f t="shared" si="51"/>
        <v>4.1750304270891627</v>
      </c>
      <c r="AA59" s="5">
        <f t="shared" si="52"/>
        <v>3.849052075424285</v>
      </c>
      <c r="AB59" s="6">
        <f t="shared" si="53"/>
        <v>1</v>
      </c>
      <c r="AC59" s="29" t="str">
        <f t="shared" si="54"/>
        <v/>
      </c>
      <c r="AD59" s="29" t="str">
        <f t="shared" si="55"/>
        <v/>
      </c>
      <c r="AE59" s="29">
        <f t="shared" si="56"/>
        <v>-2.0312500000017053E-3</v>
      </c>
      <c r="AF59" s="29" t="str">
        <f t="shared" si="44"/>
        <v/>
      </c>
      <c r="AG59" s="100"/>
      <c r="AH59" s="101"/>
      <c r="AI59" s="102"/>
      <c r="AJ59" s="102"/>
      <c r="AK59" s="102"/>
      <c r="AL59" s="102"/>
      <c r="AM59" s="102"/>
      <c r="AN59" s="102">
        <v>11.005000000000001</v>
      </c>
      <c r="AO59" s="102">
        <v>11.006</v>
      </c>
      <c r="AP59" s="102">
        <v>11.002000000000001</v>
      </c>
      <c r="AQ59" s="102">
        <v>10.994</v>
      </c>
      <c r="AR59" s="102">
        <v>11</v>
      </c>
      <c r="AS59" s="103">
        <v>11.007</v>
      </c>
      <c r="AT59" s="103">
        <v>11.005000000000001</v>
      </c>
      <c r="AU59" s="103">
        <v>11</v>
      </c>
      <c r="AV59" s="103">
        <v>11.007999999999999</v>
      </c>
      <c r="AW59" s="103">
        <v>11.010999999999999</v>
      </c>
      <c r="AX59" s="103">
        <v>11.006</v>
      </c>
      <c r="AY59" s="103">
        <v>11.004</v>
      </c>
      <c r="AZ59" s="103">
        <v>10.999000000000001</v>
      </c>
      <c r="BA59" s="103">
        <v>11.006</v>
      </c>
      <c r="BB59" s="103">
        <v>10.997</v>
      </c>
      <c r="BC59" s="103">
        <v>10.994</v>
      </c>
      <c r="BD59" s="103">
        <v>10.997999999999999</v>
      </c>
      <c r="BE59" s="103">
        <v>11.003</v>
      </c>
      <c r="BF59" s="103">
        <v>11.007999999999999</v>
      </c>
      <c r="BG59" s="103">
        <v>11.002000000000001</v>
      </c>
      <c r="BH59" s="103">
        <v>11.000999999999999</v>
      </c>
      <c r="BI59" s="103">
        <v>11.002000000000001</v>
      </c>
      <c r="BJ59" s="103">
        <v>11.002000000000001</v>
      </c>
      <c r="BK59" s="103">
        <v>11.002000000000001</v>
      </c>
      <c r="BL59" s="103">
        <v>10.996</v>
      </c>
      <c r="BM59" s="103">
        <v>11</v>
      </c>
      <c r="BN59" s="103">
        <v>11.002000000000001</v>
      </c>
      <c r="BO59" s="95">
        <v>11.003</v>
      </c>
      <c r="BP59" s="95">
        <v>11.003</v>
      </c>
      <c r="BQ59" s="95">
        <v>10.994999999999999</v>
      </c>
      <c r="BR59" s="95">
        <v>11.004</v>
      </c>
      <c r="BS59" s="95">
        <v>11</v>
      </c>
      <c r="BT59" s="97"/>
      <c r="BU59" s="97"/>
      <c r="BV59" s="96"/>
      <c r="BW59" s="96"/>
      <c r="BX59" s="96"/>
      <c r="BY59" s="98"/>
      <c r="BZ59" s="99"/>
      <c r="CA59" s="99"/>
      <c r="CB59" s="99"/>
      <c r="CC59" s="99"/>
      <c r="CD59" s="100"/>
      <c r="CE59" s="101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</row>
    <row r="60" spans="1:139">
      <c r="A60" s="83" t="s">
        <v>178</v>
      </c>
      <c r="B60" s="66" t="s">
        <v>182</v>
      </c>
      <c r="C60" s="79" t="s">
        <v>181</v>
      </c>
      <c r="D60" s="67">
        <v>1</v>
      </c>
      <c r="E60" s="83" t="s">
        <v>120</v>
      </c>
      <c r="F60" s="84">
        <v>1</v>
      </c>
      <c r="G60" s="85" t="s">
        <v>122</v>
      </c>
      <c r="H60" s="86">
        <v>1.33</v>
      </c>
      <c r="I60" s="87" t="s">
        <v>43</v>
      </c>
      <c r="J60" s="88">
        <v>3.5</v>
      </c>
      <c r="K60" s="89">
        <v>0.05</v>
      </c>
      <c r="L60" s="89">
        <v>-0.05</v>
      </c>
      <c r="M60" s="90" t="s">
        <v>10</v>
      </c>
      <c r="N60" s="91" t="s">
        <v>67</v>
      </c>
      <c r="O60" s="92">
        <v>3.55</v>
      </c>
      <c r="P60" s="93">
        <v>3.45</v>
      </c>
      <c r="Q60" s="94"/>
      <c r="R60" s="3">
        <f t="shared" si="45"/>
        <v>3.5099</v>
      </c>
      <c r="S60" s="3">
        <f t="shared" si="46"/>
        <v>3.4849000000000001</v>
      </c>
      <c r="T60" s="3">
        <f t="shared" si="47"/>
        <v>3.4988687500000006</v>
      </c>
      <c r="U60" s="4">
        <f t="shared" si="48"/>
        <v>4.8247639086480866E-3</v>
      </c>
      <c r="V60" s="5">
        <f t="shared" si="49"/>
        <v>3.4544004602572809</v>
      </c>
      <c r="W60" s="76">
        <f t="shared" si="35"/>
        <v>-2.2624999999987318E-2</v>
      </c>
      <c r="X60" s="76" t="str">
        <f t="shared" si="36"/>
        <v>Level A</v>
      </c>
      <c r="Y60" s="5">
        <f t="shared" si="50"/>
        <v>3.5325562706705451</v>
      </c>
      <c r="Z60" s="5">
        <f t="shared" si="51"/>
        <v>3.3762446498439913</v>
      </c>
      <c r="AA60" s="5">
        <f t="shared" si="52"/>
        <v>3.3762446498439913</v>
      </c>
      <c r="AB60" s="6">
        <f t="shared" si="53"/>
        <v>1</v>
      </c>
      <c r="AC60" s="29" t="str">
        <f t="shared" si="54"/>
        <v/>
      </c>
      <c r="AD60" s="29" t="str">
        <f t="shared" si="55"/>
        <v/>
      </c>
      <c r="AE60" s="29">
        <f t="shared" si="56"/>
        <v>1.1312499999993619E-3</v>
      </c>
      <c r="AF60" s="29" t="str">
        <f t="shared" si="44"/>
        <v/>
      </c>
      <c r="AG60" s="100"/>
      <c r="AH60" s="101"/>
      <c r="AI60" s="102"/>
      <c r="AJ60" s="102"/>
      <c r="AK60" s="102"/>
      <c r="AL60" s="102"/>
      <c r="AM60" s="102"/>
      <c r="AN60" s="102">
        <v>3.4986000000000002</v>
      </c>
      <c r="AO60" s="102">
        <v>3.4965000000000002</v>
      </c>
      <c r="AP60" s="102">
        <v>3.4944999999999999</v>
      </c>
      <c r="AQ60" s="102">
        <v>3.4990000000000001</v>
      </c>
      <c r="AR60" s="102">
        <v>3.4916</v>
      </c>
      <c r="AS60" s="103">
        <v>3.5023</v>
      </c>
      <c r="AT60" s="103">
        <v>3.5038</v>
      </c>
      <c r="AU60" s="103">
        <v>3.4994999999999998</v>
      </c>
      <c r="AV60" s="103">
        <v>3.5015000000000001</v>
      </c>
      <c r="AW60" s="103">
        <v>3.4990999999999999</v>
      </c>
      <c r="AX60" s="103">
        <v>3.5044</v>
      </c>
      <c r="AY60" s="103">
        <v>3.49</v>
      </c>
      <c r="AZ60" s="103">
        <v>3.4965000000000002</v>
      </c>
      <c r="BA60" s="103">
        <v>3.5032999999999999</v>
      </c>
      <c r="BB60" s="103">
        <v>3.5036999999999998</v>
      </c>
      <c r="BC60" s="103">
        <v>3.4986000000000002</v>
      </c>
      <c r="BD60" s="103">
        <v>3.5002</v>
      </c>
      <c r="BE60" s="103">
        <v>3.4962</v>
      </c>
      <c r="BF60" s="103">
        <v>3.4849000000000001</v>
      </c>
      <c r="BG60" s="103">
        <v>3.5005999999999999</v>
      </c>
      <c r="BH60" s="103">
        <v>3.4973999999999998</v>
      </c>
      <c r="BI60" s="103">
        <v>3.4971000000000001</v>
      </c>
      <c r="BJ60" s="103">
        <v>3.5051000000000001</v>
      </c>
      <c r="BK60" s="103">
        <v>3.4986999999999999</v>
      </c>
      <c r="BL60" s="103">
        <v>3.5099</v>
      </c>
      <c r="BM60" s="103">
        <v>3.5</v>
      </c>
      <c r="BN60" s="103">
        <v>3.4965999999999999</v>
      </c>
      <c r="BO60" s="95">
        <v>3.5011000000000001</v>
      </c>
      <c r="BP60" s="95">
        <v>3.5026999999999999</v>
      </c>
      <c r="BQ60" s="95">
        <v>3.4977</v>
      </c>
      <c r="BR60" s="95">
        <v>3.4925000000000002</v>
      </c>
      <c r="BS60" s="95">
        <v>3.5002</v>
      </c>
      <c r="BT60" s="97"/>
      <c r="BU60" s="97"/>
      <c r="BV60" s="96"/>
      <c r="BW60" s="96"/>
      <c r="BX60" s="96"/>
      <c r="BY60" s="98"/>
      <c r="BZ60" s="99"/>
      <c r="CA60" s="99"/>
      <c r="CB60" s="99"/>
      <c r="CC60" s="99"/>
      <c r="CD60" s="100"/>
      <c r="CE60" s="101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</row>
    <row r="61" spans="1:139">
      <c r="A61" s="83" t="s">
        <v>179</v>
      </c>
      <c r="B61" s="66" t="s">
        <v>182</v>
      </c>
      <c r="C61" s="79" t="s">
        <v>181</v>
      </c>
      <c r="D61" s="67">
        <v>1</v>
      </c>
      <c r="E61" s="83" t="s">
        <v>120</v>
      </c>
      <c r="F61" s="84" t="s">
        <v>121</v>
      </c>
      <c r="G61" s="85" t="s">
        <v>122</v>
      </c>
      <c r="H61" s="86">
        <v>1.33</v>
      </c>
      <c r="I61" s="87" t="s">
        <v>43</v>
      </c>
      <c r="J61" s="88">
        <v>3.5</v>
      </c>
      <c r="K61" s="89">
        <v>0.05</v>
      </c>
      <c r="L61" s="89">
        <v>-0.05</v>
      </c>
      <c r="M61" s="90" t="s">
        <v>10</v>
      </c>
      <c r="N61" s="91" t="s">
        <v>67</v>
      </c>
      <c r="O61" s="92">
        <v>3.55</v>
      </c>
      <c r="P61" s="93">
        <v>3.45</v>
      </c>
      <c r="Q61" s="94"/>
      <c r="R61" s="3">
        <f t="shared" si="45"/>
        <v>3.5310000000000001</v>
      </c>
      <c r="S61" s="3">
        <f t="shared" si="46"/>
        <v>3.5150000000000001</v>
      </c>
      <c r="T61" s="3">
        <f t="shared" si="47"/>
        <v>3.5227812500000004</v>
      </c>
      <c r="U61" s="4">
        <f t="shared" si="48"/>
        <v>3.9491475192795829E-3</v>
      </c>
      <c r="V61" s="5">
        <f t="shared" si="49"/>
        <v>4.220320103338925</v>
      </c>
      <c r="W61" s="76">
        <f t="shared" si="35"/>
        <v>0.45562500000000999</v>
      </c>
      <c r="X61" s="76" t="str">
        <f t="shared" si="36"/>
        <v>Level C</v>
      </c>
      <c r="Y61" s="5">
        <f t="shared" si="50"/>
        <v>2.2974367562550766</v>
      </c>
      <c r="Z61" s="5">
        <f t="shared" si="51"/>
        <v>6.1432034504227424</v>
      </c>
      <c r="AA61" s="5">
        <f t="shared" si="52"/>
        <v>2.2974367562550766</v>
      </c>
      <c r="AB61" s="6">
        <f t="shared" si="53"/>
        <v>0.99999999999725531</v>
      </c>
      <c r="AC61" s="29" t="str">
        <f t="shared" si="54"/>
        <v/>
      </c>
      <c r="AD61" s="29" t="str">
        <f t="shared" si="55"/>
        <v/>
      </c>
      <c r="AE61" s="29">
        <f t="shared" si="56"/>
        <v>-2.2781250000000419E-2</v>
      </c>
      <c r="AF61" s="29" t="str">
        <f t="shared" si="44"/>
        <v/>
      </c>
      <c r="AG61" s="100"/>
      <c r="AH61" s="101"/>
      <c r="AI61" s="102"/>
      <c r="AJ61" s="102"/>
      <c r="AK61" s="102"/>
      <c r="AL61" s="102"/>
      <c r="AM61" s="102"/>
      <c r="AN61" s="102">
        <v>3.5190000000000001</v>
      </c>
      <c r="AO61" s="102">
        <v>3.5150000000000001</v>
      </c>
      <c r="AP61" s="102">
        <v>3.5209999999999999</v>
      </c>
      <c r="AQ61" s="102">
        <v>3.5259999999999998</v>
      </c>
      <c r="AR61" s="102">
        <v>3.5270000000000001</v>
      </c>
      <c r="AS61" s="103">
        <v>3.524</v>
      </c>
      <c r="AT61" s="103">
        <v>3.52</v>
      </c>
      <c r="AU61" s="103">
        <v>3.5230000000000001</v>
      </c>
      <c r="AV61" s="103">
        <v>3.5169999999999999</v>
      </c>
      <c r="AW61" s="103">
        <v>3.5179999999999998</v>
      </c>
      <c r="AX61" s="103">
        <v>3.5259999999999998</v>
      </c>
      <c r="AY61" s="103">
        <v>3.524</v>
      </c>
      <c r="AZ61" s="103">
        <v>3.5270000000000001</v>
      </c>
      <c r="BA61" s="103">
        <v>3.5249999999999999</v>
      </c>
      <c r="BB61" s="103">
        <v>3.5259999999999998</v>
      </c>
      <c r="BC61" s="103">
        <v>3.5230000000000001</v>
      </c>
      <c r="BD61" s="103">
        <v>3.5249999999999999</v>
      </c>
      <c r="BE61" s="103">
        <v>3.5190000000000001</v>
      </c>
      <c r="BF61" s="103">
        <v>3.5310000000000001</v>
      </c>
      <c r="BG61" s="103">
        <v>3.524</v>
      </c>
      <c r="BH61" s="103">
        <v>3.5179999999999998</v>
      </c>
      <c r="BI61" s="103">
        <v>3.5259999999999998</v>
      </c>
      <c r="BJ61" s="103">
        <v>3.5249999999999999</v>
      </c>
      <c r="BK61" s="103">
        <v>3.52</v>
      </c>
      <c r="BL61" s="103">
        <v>3.5230000000000001</v>
      </c>
      <c r="BM61" s="103">
        <v>3.524</v>
      </c>
      <c r="BN61" s="103">
        <v>3.5259999999999998</v>
      </c>
      <c r="BO61" s="95">
        <v>3.5219999999999998</v>
      </c>
      <c r="BP61" s="95">
        <v>3.5190000000000001</v>
      </c>
      <c r="BQ61" s="95">
        <v>3.52</v>
      </c>
      <c r="BR61" s="95">
        <v>3.53</v>
      </c>
      <c r="BS61" s="95">
        <v>3.516</v>
      </c>
      <c r="BT61" s="97"/>
      <c r="BU61" s="97"/>
      <c r="BV61" s="96"/>
      <c r="BW61" s="96"/>
      <c r="BX61" s="96"/>
      <c r="BY61" s="98"/>
      <c r="BZ61" s="99"/>
      <c r="CA61" s="99"/>
      <c r="CB61" s="99"/>
      <c r="CC61" s="99"/>
      <c r="CD61" s="100"/>
      <c r="CE61" s="101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</row>
    <row r="62" spans="1:139">
      <c r="A62" s="83" t="s">
        <v>180</v>
      </c>
      <c r="B62" s="66" t="s">
        <v>182</v>
      </c>
      <c r="C62" s="79" t="s">
        <v>181</v>
      </c>
      <c r="D62" s="67">
        <v>1</v>
      </c>
      <c r="E62" s="83" t="s">
        <v>120</v>
      </c>
      <c r="F62" s="84" t="s">
        <v>121</v>
      </c>
      <c r="G62" s="85" t="s">
        <v>122</v>
      </c>
      <c r="H62" s="86">
        <v>1.33</v>
      </c>
      <c r="I62" s="87" t="s">
        <v>43</v>
      </c>
      <c r="J62" s="88">
        <v>9.35</v>
      </c>
      <c r="K62" s="89">
        <v>0.05</v>
      </c>
      <c r="L62" s="89">
        <v>-0.05</v>
      </c>
      <c r="M62" s="90" t="s">
        <v>10</v>
      </c>
      <c r="N62" s="91" t="s">
        <v>67</v>
      </c>
      <c r="O62" s="92">
        <v>9.4</v>
      </c>
      <c r="P62" s="93">
        <v>9.2999999999999989</v>
      </c>
      <c r="Q62" s="94"/>
      <c r="R62" s="3">
        <f t="shared" ref="R62:R115" si="57">IF(OR($AN62="",ISNUMBER($AN62)=FALSE),"",MAX(AN62:EI62))</f>
        <v>9.3879999999999999</v>
      </c>
      <c r="S62" s="3">
        <f t="shared" ref="S62:S115" si="58">IF(OR($AN62="",ISNUMBER($AN62)=FALSE),"",MIN(AN62:EI62))</f>
        <v>9.3670000000000009</v>
      </c>
      <c r="T62" s="3">
        <f t="shared" ref="T62:T115" si="59">IF(OR($AN62="",ISNUMBER($AN62)=FALSE),"",AVERAGE(AN62:EI62))</f>
        <v>9.3781249999999972</v>
      </c>
      <c r="U62" s="4">
        <f t="shared" ref="U62:U115" si="60">IF(OR($AN62="",ISNUMBER($AN62)=FALSE),"",STDEV(AN62:EI62))</f>
        <v>4.2861366919330294E-3</v>
      </c>
      <c r="V62" s="5">
        <f t="shared" ref="V62:V115" si="61">IF(OR($AN62="",ISNUMBER($AN62)=FALSE),"",IF(AND(J62=0,L62=0),Y62,IF(AND(J62="",K62=""),Z62,(K62+ABS(L62))/(6*U62))))</f>
        <v>3.8885056321314084</v>
      </c>
      <c r="W62" s="76">
        <f t="shared" si="35"/>
        <v>0.56249999999994227</v>
      </c>
      <c r="X62" s="76" t="str">
        <f t="shared" si="36"/>
        <v>Level D</v>
      </c>
      <c r="Y62" s="5">
        <f t="shared" ref="Y62:Y115" si="62">IF(OR($AN62="",ISNUMBER($AN62)=FALSE),"",IF(K62="","",(O62-T62)/(3*U62)))</f>
        <v>1.7012212140577396</v>
      </c>
      <c r="Z62" s="5">
        <f t="shared" ref="Z62:Z115" si="63">IF(OR($AN62="",ISNUMBER($AN62)=FALSE),"",IF(L62="","",(T62-P62)/(3*U62)))</f>
        <v>6.0757900502051871</v>
      </c>
      <c r="AA62" s="5">
        <f t="shared" ref="AA62:AA115" si="64">IF(OR($AN62="",ISNUMBER($AN62)=FALSE),"",IF(AND(J62=0,L62=0),((K62)-(T62))/(3*U62),MIN(Y62:Z62)))</f>
        <v>1.7012212140577396</v>
      </c>
      <c r="AB62" s="6">
        <f t="shared" ref="AB62:AB115" si="65">IF(OR($AN62="",ISNUMBER($AN62)=FALSE),"",IF(AND(J62=0,L62=0),NORMSDIST(3*AA62),NORMSDIST(3*AA62)+NORMSDIST(6*V62-3*AA62)-1))</f>
        <v>0.99999983342991183</v>
      </c>
      <c r="AC62" s="29" t="str">
        <f t="shared" ref="AC62:AC115" si="66">IF($T62="","",IF(I62="Tolerance",IF(($H62*3*U62+T62)-J62&lt;K62,"",($H62*3*U62+T62)-J62),IF(OR(I62="GD&amp;T",I62="MAX"),IF(($H62*3*U62+T62)&lt;K62,"",($H62*3*U62+T62)),"")))</f>
        <v/>
      </c>
      <c r="AD62" s="29" t="str">
        <f t="shared" ref="AD62:AD115" si="67">IF(T62="","",IF(I62="Tolerance",IF(-(($H62*3*U62)-T62)-J62&gt;L62,"",-(($H62*3*U62)-T62)-J62),IF(I62="MIN",IF(-(($H62*3*U62)-T62)&gt;L62,"",-(($H62*3*U62)-T62)),"")))</f>
        <v/>
      </c>
      <c r="AE62" s="29">
        <f t="shared" ref="AE62:AE115" si="68">IF(OR(J62="",T62=""),"",(O62+P62)/2-T62)</f>
        <v>-2.8124999999997513E-2</v>
      </c>
      <c r="AF62" s="29" t="str">
        <f t="shared" si="44"/>
        <v/>
      </c>
      <c r="AG62" s="100"/>
      <c r="AH62" s="101"/>
      <c r="AI62" s="102"/>
      <c r="AJ62" s="102"/>
      <c r="AK62" s="102"/>
      <c r="AL62" s="102"/>
      <c r="AM62" s="102"/>
      <c r="AN62" s="102">
        <v>9.3780000000000001</v>
      </c>
      <c r="AO62" s="102">
        <v>9.3759999999999994</v>
      </c>
      <c r="AP62" s="102">
        <v>9.3800000000000008</v>
      </c>
      <c r="AQ62" s="102">
        <v>9.3819999999999997</v>
      </c>
      <c r="AR62" s="102">
        <v>9.3829999999999991</v>
      </c>
      <c r="AS62" s="103">
        <v>9.3729999999999993</v>
      </c>
      <c r="AT62" s="103">
        <v>9.3840000000000003</v>
      </c>
      <c r="AU62" s="103">
        <v>9.3710000000000004</v>
      </c>
      <c r="AV62" s="103">
        <v>9.3789999999999996</v>
      </c>
      <c r="AW62" s="103">
        <v>9.3780000000000001</v>
      </c>
      <c r="AX62" s="103">
        <v>9.3670000000000009</v>
      </c>
      <c r="AY62" s="103">
        <v>9.3719999999999999</v>
      </c>
      <c r="AZ62" s="103">
        <v>9.3810000000000002</v>
      </c>
      <c r="BA62" s="103">
        <v>9.3719999999999999</v>
      </c>
      <c r="BB62" s="103">
        <v>9.3789999999999996</v>
      </c>
      <c r="BC62" s="103">
        <v>9.3810000000000002</v>
      </c>
      <c r="BD62" s="103">
        <v>9.3759999999999994</v>
      </c>
      <c r="BE62" s="103">
        <v>9.3770000000000007</v>
      </c>
      <c r="BF62" s="103">
        <v>9.3810000000000002</v>
      </c>
      <c r="BG62" s="103">
        <v>9.375</v>
      </c>
      <c r="BH62" s="103">
        <v>9.3780000000000001</v>
      </c>
      <c r="BI62" s="103">
        <v>9.3879999999999999</v>
      </c>
      <c r="BJ62" s="103">
        <v>9.3770000000000007</v>
      </c>
      <c r="BK62" s="103">
        <v>9.375</v>
      </c>
      <c r="BL62" s="103">
        <v>9.3789999999999996</v>
      </c>
      <c r="BM62" s="103">
        <v>9.3789999999999996</v>
      </c>
      <c r="BN62" s="103">
        <v>9.3800000000000008</v>
      </c>
      <c r="BO62" s="95">
        <v>9.3819999999999997</v>
      </c>
      <c r="BP62" s="95">
        <v>9.3780000000000001</v>
      </c>
      <c r="BQ62" s="95">
        <v>9.375</v>
      </c>
      <c r="BR62" s="95">
        <v>9.3829999999999991</v>
      </c>
      <c r="BS62" s="95">
        <v>9.3810000000000002</v>
      </c>
      <c r="BT62" s="97"/>
      <c r="BU62" s="97"/>
      <c r="BV62" s="96"/>
      <c r="BW62" s="96"/>
      <c r="BX62" s="96"/>
      <c r="BY62" s="98"/>
      <c r="BZ62" s="99"/>
      <c r="CA62" s="99"/>
      <c r="CB62" s="99"/>
      <c r="CC62" s="99"/>
      <c r="CD62" s="100"/>
      <c r="CE62" s="101"/>
      <c r="CF62" s="102"/>
      <c r="CG62" s="102"/>
      <c r="CH62" s="102"/>
      <c r="CI62" s="102"/>
      <c r="CJ62" s="102"/>
      <c r="CK62" s="102"/>
      <c r="CL62" s="102"/>
      <c r="CM62" s="102"/>
      <c r="CN62" s="102"/>
      <c r="CO62" s="102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</row>
    <row r="63" spans="1:139">
      <c r="A63" s="83" t="s">
        <v>200</v>
      </c>
      <c r="B63" s="66" t="s">
        <v>182</v>
      </c>
      <c r="C63" s="79" t="s">
        <v>181</v>
      </c>
      <c r="D63" s="67">
        <v>1</v>
      </c>
      <c r="E63" s="83" t="s">
        <v>120</v>
      </c>
      <c r="F63" s="84">
        <v>1</v>
      </c>
      <c r="G63" s="85" t="s">
        <v>125</v>
      </c>
      <c r="H63" s="86">
        <v>1.33</v>
      </c>
      <c r="I63" s="87" t="s">
        <v>43</v>
      </c>
      <c r="J63" s="88">
        <v>3.71</v>
      </c>
      <c r="K63" s="89">
        <v>0.05</v>
      </c>
      <c r="L63" s="89">
        <v>-0.05</v>
      </c>
      <c r="M63" s="90" t="s">
        <v>10</v>
      </c>
      <c r="N63" s="91" t="s">
        <v>67</v>
      </c>
      <c r="O63" s="92">
        <f t="shared" ref="O63" si="69">J63+K63</f>
        <v>3.76</v>
      </c>
      <c r="P63" s="93">
        <f t="shared" ref="P63" si="70">J63+L63</f>
        <v>3.66</v>
      </c>
      <c r="Q63" s="94"/>
      <c r="R63" s="3">
        <f t="shared" si="57"/>
        <v>3.7010000000000001</v>
      </c>
      <c r="S63" s="3">
        <f t="shared" si="58"/>
        <v>3.6909999999999998</v>
      </c>
      <c r="T63" s="3">
        <f t="shared" si="59"/>
        <v>3.6963124999999981</v>
      </c>
      <c r="U63" s="4">
        <f t="shared" si="60"/>
        <v>2.1317492438628193E-3</v>
      </c>
      <c r="V63" s="5">
        <f t="shared" si="61"/>
        <v>7.8183054196683877</v>
      </c>
      <c r="W63" s="76">
        <f t="shared" si="35"/>
        <v>-0.27375000000003802</v>
      </c>
      <c r="X63" s="76" t="str">
        <f t="shared" si="36"/>
        <v>Level C</v>
      </c>
      <c r="Y63" s="5">
        <f t="shared" si="62"/>
        <v>9.9585665283028693</v>
      </c>
      <c r="Z63" s="5">
        <f t="shared" si="63"/>
        <v>5.6780443110338492</v>
      </c>
      <c r="AA63" s="5">
        <f t="shared" si="64"/>
        <v>5.6780443110338492</v>
      </c>
      <c r="AB63" s="6">
        <f t="shared" si="65"/>
        <v>1</v>
      </c>
      <c r="AC63" s="29" t="str">
        <f t="shared" si="66"/>
        <v/>
      </c>
      <c r="AD63" s="29" t="str">
        <f t="shared" si="67"/>
        <v/>
      </c>
      <c r="AE63" s="29">
        <f t="shared" si="68"/>
        <v>1.3687500000001851E-2</v>
      </c>
      <c r="AF63" s="29" t="str">
        <f t="shared" si="44"/>
        <v/>
      </c>
      <c r="AG63" s="100"/>
      <c r="AH63" s="101"/>
      <c r="AI63" s="102"/>
      <c r="AJ63" s="102"/>
      <c r="AK63" s="102"/>
      <c r="AL63" s="102"/>
      <c r="AM63" s="102"/>
      <c r="AN63" s="127">
        <v>3.6970000000000001</v>
      </c>
      <c r="AO63" s="127">
        <v>3.6960000000000002</v>
      </c>
      <c r="AP63" s="127">
        <v>3.694</v>
      </c>
      <c r="AQ63" s="127">
        <v>3.6989999999999998</v>
      </c>
      <c r="AR63" s="127">
        <v>3.698</v>
      </c>
      <c r="AS63" s="127">
        <v>3.6960000000000002</v>
      </c>
      <c r="AT63" s="127">
        <v>3.698</v>
      </c>
      <c r="AU63" s="127">
        <v>3.6989999999999998</v>
      </c>
      <c r="AV63" s="127">
        <v>3.6960000000000002</v>
      </c>
      <c r="AW63" s="127">
        <v>3.6960000000000002</v>
      </c>
      <c r="AX63" s="127">
        <v>3.6949999999999998</v>
      </c>
      <c r="AY63" s="127">
        <v>3.6960000000000002</v>
      </c>
      <c r="AZ63" s="127">
        <v>3.6949999999999998</v>
      </c>
      <c r="BA63" s="127">
        <v>3.6920000000000002</v>
      </c>
      <c r="BB63" s="127">
        <v>3.6970000000000001</v>
      </c>
      <c r="BC63" s="127">
        <v>3.6960000000000002</v>
      </c>
      <c r="BD63" s="127">
        <v>3.6960000000000002</v>
      </c>
      <c r="BE63" s="127">
        <v>3.6960000000000002</v>
      </c>
      <c r="BF63" s="127">
        <v>3.698</v>
      </c>
      <c r="BG63" s="127">
        <v>3.6949999999999998</v>
      </c>
      <c r="BH63" s="127">
        <v>3.6970000000000001</v>
      </c>
      <c r="BI63" s="127">
        <v>3.7010000000000001</v>
      </c>
      <c r="BJ63" s="127">
        <v>3.6960000000000002</v>
      </c>
      <c r="BK63" s="127">
        <v>3.7010000000000001</v>
      </c>
      <c r="BL63" s="127">
        <v>3.6960000000000002</v>
      </c>
      <c r="BM63" s="127">
        <v>3.6989999999999998</v>
      </c>
      <c r="BN63" s="127">
        <v>3.6960000000000002</v>
      </c>
      <c r="BO63" s="127">
        <v>3.6949999999999998</v>
      </c>
      <c r="BP63" s="127">
        <v>3.6949999999999998</v>
      </c>
      <c r="BQ63" s="127">
        <v>3.6949999999999998</v>
      </c>
      <c r="BR63" s="127">
        <v>3.6909999999999998</v>
      </c>
      <c r="BS63" s="127">
        <v>3.6949999999999998</v>
      </c>
      <c r="BT63" s="97"/>
      <c r="BU63" s="97"/>
      <c r="BV63" s="96"/>
      <c r="BW63" s="96"/>
      <c r="BX63" s="96"/>
      <c r="BY63" s="98"/>
      <c r="BZ63" s="99"/>
      <c r="CA63" s="99"/>
      <c r="CB63" s="99"/>
      <c r="CC63" s="99"/>
      <c r="CD63" s="100"/>
      <c r="CE63" s="101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</row>
    <row r="64" spans="1:139">
      <c r="A64" s="83" t="s">
        <v>201</v>
      </c>
      <c r="B64" s="66" t="s">
        <v>182</v>
      </c>
      <c r="C64" s="79" t="s">
        <v>181</v>
      </c>
      <c r="D64" s="67">
        <v>1</v>
      </c>
      <c r="E64" s="123" t="s">
        <v>120</v>
      </c>
      <c r="F64" s="123">
        <v>1</v>
      </c>
      <c r="G64" s="85" t="s">
        <v>125</v>
      </c>
      <c r="H64" s="86">
        <v>1.33</v>
      </c>
      <c r="I64" s="124" t="s">
        <v>43</v>
      </c>
      <c r="J64" s="88">
        <v>3.71</v>
      </c>
      <c r="K64" s="125">
        <v>0.05</v>
      </c>
      <c r="L64" s="125">
        <v>-0.05</v>
      </c>
      <c r="M64" s="125" t="s">
        <v>10</v>
      </c>
      <c r="N64" s="126" t="s">
        <v>67</v>
      </c>
      <c r="O64" s="92">
        <f>J64+K64</f>
        <v>3.76</v>
      </c>
      <c r="P64" s="93">
        <f>J64+L64</f>
        <v>3.66</v>
      </c>
      <c r="Q64" s="94"/>
      <c r="R64" s="3">
        <f t="shared" si="57"/>
        <v>3.7440000000000002</v>
      </c>
      <c r="S64" s="3">
        <f t="shared" si="58"/>
        <v>3.718</v>
      </c>
      <c r="T64" s="3">
        <f t="shared" si="59"/>
        <v>3.7310312500000005</v>
      </c>
      <c r="U64" s="4">
        <f t="shared" si="60"/>
        <v>5.910539383715498E-3</v>
      </c>
      <c r="V64" s="5">
        <f t="shared" si="61"/>
        <v>2.8198216075822211</v>
      </c>
      <c r="W64" s="76">
        <f t="shared" si="35"/>
        <v>0.42062500000001152</v>
      </c>
      <c r="X64" s="76" t="str">
        <f t="shared" si="36"/>
        <v>Level C</v>
      </c>
      <c r="Y64" s="5">
        <f t="shared" si="62"/>
        <v>1.6337341438929109</v>
      </c>
      <c r="Z64" s="5">
        <f t="shared" si="63"/>
        <v>4.0059090712715113</v>
      </c>
      <c r="AA64" s="5">
        <f t="shared" si="64"/>
        <v>1.6337341438929109</v>
      </c>
      <c r="AB64" s="6">
        <f t="shared" si="65"/>
        <v>0.99999952374078371</v>
      </c>
      <c r="AC64" s="29" t="str">
        <f t="shared" si="66"/>
        <v/>
      </c>
      <c r="AD64" s="29" t="str">
        <f t="shared" si="67"/>
        <v/>
      </c>
      <c r="AE64" s="29">
        <f t="shared" si="68"/>
        <v>-2.1031250000000501E-2</v>
      </c>
      <c r="AF64" s="29" t="str">
        <f t="shared" si="44"/>
        <v/>
      </c>
      <c r="AG64" s="100"/>
      <c r="AH64" s="101"/>
      <c r="AI64" s="102"/>
      <c r="AJ64" s="102"/>
      <c r="AK64" s="102"/>
      <c r="AL64" s="102"/>
      <c r="AM64" s="102"/>
      <c r="AN64" s="127">
        <v>3.7349999999999999</v>
      </c>
      <c r="AO64" s="127">
        <v>3.7320000000000002</v>
      </c>
      <c r="AP64" s="127">
        <v>3.7410000000000001</v>
      </c>
      <c r="AQ64" s="127">
        <v>3.7280000000000002</v>
      </c>
      <c r="AR64" s="127">
        <v>3.7349999999999999</v>
      </c>
      <c r="AS64" s="127">
        <v>3.7280000000000002</v>
      </c>
      <c r="AT64" s="127">
        <v>3.7309999999999999</v>
      </c>
      <c r="AU64" s="127">
        <v>3.7370000000000001</v>
      </c>
      <c r="AV64" s="127">
        <v>3.7229999999999999</v>
      </c>
      <c r="AW64" s="127">
        <v>3.726</v>
      </c>
      <c r="AX64" s="127">
        <v>3.726</v>
      </c>
      <c r="AY64" s="127">
        <v>3.7360000000000002</v>
      </c>
      <c r="AZ64" s="127">
        <v>3.7280000000000002</v>
      </c>
      <c r="BA64" s="127">
        <v>3.734</v>
      </c>
      <c r="BB64" s="127">
        <v>3.734</v>
      </c>
      <c r="BC64" s="127">
        <v>3.7250000000000001</v>
      </c>
      <c r="BD64" s="127">
        <v>3.7210000000000001</v>
      </c>
      <c r="BE64" s="127">
        <v>3.7349999999999999</v>
      </c>
      <c r="BF64" s="127">
        <v>3.718</v>
      </c>
      <c r="BG64" s="127">
        <v>3.7330000000000001</v>
      </c>
      <c r="BH64" s="127">
        <v>3.7290000000000001</v>
      </c>
      <c r="BI64" s="127">
        <v>3.7269999999999999</v>
      </c>
      <c r="BJ64" s="127">
        <v>3.7360000000000002</v>
      </c>
      <c r="BK64" s="127">
        <v>3.738</v>
      </c>
      <c r="BL64" s="127">
        <v>3.7440000000000002</v>
      </c>
      <c r="BM64" s="127">
        <v>3.7320000000000002</v>
      </c>
      <c r="BN64" s="127">
        <v>3.7320000000000002</v>
      </c>
      <c r="BO64" s="127">
        <v>3.726</v>
      </c>
      <c r="BP64" s="127">
        <v>3.7229999999999999</v>
      </c>
      <c r="BQ64" s="127">
        <v>3.7320000000000002</v>
      </c>
      <c r="BR64" s="127">
        <v>3.738</v>
      </c>
      <c r="BS64" s="127">
        <v>3.73</v>
      </c>
      <c r="BT64" s="97"/>
      <c r="BU64" s="97"/>
      <c r="BV64" s="96"/>
      <c r="BW64" s="96"/>
      <c r="BX64" s="96"/>
      <c r="BY64" s="98"/>
      <c r="BZ64" s="99"/>
      <c r="CA64" s="99"/>
      <c r="CB64" s="99"/>
      <c r="CC64" s="99"/>
      <c r="CD64" s="100"/>
      <c r="CE64" s="101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</row>
    <row r="65" spans="1:139">
      <c r="A65" s="83" t="s">
        <v>203</v>
      </c>
      <c r="B65" s="66" t="s">
        <v>242</v>
      </c>
      <c r="C65" s="79" t="s">
        <v>181</v>
      </c>
      <c r="D65" s="67">
        <v>1</v>
      </c>
      <c r="E65" s="123" t="s">
        <v>120</v>
      </c>
      <c r="F65" s="123">
        <v>1</v>
      </c>
      <c r="G65" s="85" t="s">
        <v>122</v>
      </c>
      <c r="H65" s="86">
        <v>1.33</v>
      </c>
      <c r="I65" s="124" t="s">
        <v>43</v>
      </c>
      <c r="J65" s="88">
        <v>10.17</v>
      </c>
      <c r="K65" s="125">
        <v>0.05</v>
      </c>
      <c r="L65" s="125">
        <v>-0.05</v>
      </c>
      <c r="M65" s="125" t="s">
        <v>10</v>
      </c>
      <c r="N65" s="126" t="s">
        <v>67</v>
      </c>
      <c r="O65" s="92">
        <f t="shared" ref="O65:O115" si="71">J65+K65</f>
        <v>10.220000000000001</v>
      </c>
      <c r="P65" s="93">
        <f t="shared" ref="P65:P115" si="72">J65+L65</f>
        <v>10.119999999999999</v>
      </c>
      <c r="Q65" s="94"/>
      <c r="R65" s="3">
        <f t="shared" si="57"/>
        <v>10.195</v>
      </c>
      <c r="S65" s="3">
        <f t="shared" si="58"/>
        <v>10.173</v>
      </c>
      <c r="T65" s="3">
        <f t="shared" si="59"/>
        <v>10.182374999999997</v>
      </c>
      <c r="U65" s="4">
        <f t="shared" si="60"/>
        <v>5.4698587585705252E-3</v>
      </c>
      <c r="V65" s="5">
        <f t="shared" si="61"/>
        <v>3.0470012850975845</v>
      </c>
      <c r="W65" s="76">
        <f t="shared" si="35"/>
        <v>0.2474999999999348</v>
      </c>
      <c r="X65" s="76" t="str">
        <f t="shared" si="36"/>
        <v>Level B</v>
      </c>
      <c r="Y65" s="5">
        <f t="shared" si="62"/>
        <v>2.2928684670361634</v>
      </c>
      <c r="Z65" s="5">
        <f t="shared" si="63"/>
        <v>3.8011341031590922</v>
      </c>
      <c r="AA65" s="5">
        <f t="shared" si="64"/>
        <v>2.2928684670361634</v>
      </c>
      <c r="AB65" s="6">
        <f t="shared" si="65"/>
        <v>0.99999999999697797</v>
      </c>
      <c r="AC65" s="29" t="str">
        <f t="shared" si="66"/>
        <v/>
      </c>
      <c r="AD65" s="29" t="str">
        <f t="shared" si="67"/>
        <v/>
      </c>
      <c r="AE65" s="29">
        <f t="shared" si="68"/>
        <v>-1.2374999999996916E-2</v>
      </c>
      <c r="AF65" s="29" t="str">
        <f t="shared" si="44"/>
        <v/>
      </c>
      <c r="AG65" s="100"/>
      <c r="AH65" s="101"/>
      <c r="AI65" s="102"/>
      <c r="AJ65" s="102"/>
      <c r="AK65" s="102"/>
      <c r="AL65" s="102"/>
      <c r="AM65" s="102"/>
      <c r="AN65" s="102">
        <v>10.183999999999999</v>
      </c>
      <c r="AO65" s="102">
        <v>10.178000000000001</v>
      </c>
      <c r="AP65" s="102">
        <v>10.183999999999999</v>
      </c>
      <c r="AQ65" s="102">
        <v>10.186999999999999</v>
      </c>
      <c r="AR65" s="102">
        <v>10.188000000000001</v>
      </c>
      <c r="AS65" s="103">
        <v>10.178000000000001</v>
      </c>
      <c r="AT65" s="103">
        <v>10.18</v>
      </c>
      <c r="AU65" s="103">
        <v>10.183</v>
      </c>
      <c r="AV65" s="103">
        <v>10.177</v>
      </c>
      <c r="AW65" s="103">
        <v>10.178000000000001</v>
      </c>
      <c r="AX65" s="103">
        <v>10.188000000000001</v>
      </c>
      <c r="AY65" s="103">
        <v>10.18</v>
      </c>
      <c r="AZ65" s="103">
        <v>10.173999999999999</v>
      </c>
      <c r="BA65" s="103">
        <v>10.183</v>
      </c>
      <c r="BB65" s="103">
        <v>10.179</v>
      </c>
      <c r="BC65" s="103">
        <v>10.183999999999999</v>
      </c>
      <c r="BD65" s="103">
        <v>10.173</v>
      </c>
      <c r="BE65" s="103">
        <v>10.188000000000001</v>
      </c>
      <c r="BF65" s="103">
        <v>10.179</v>
      </c>
      <c r="BG65" s="103">
        <v>10.179</v>
      </c>
      <c r="BH65" s="103">
        <v>10.194000000000001</v>
      </c>
      <c r="BI65" s="103">
        <v>10.176</v>
      </c>
      <c r="BJ65" s="103">
        <v>10.177</v>
      </c>
      <c r="BK65" s="103">
        <v>10.179</v>
      </c>
      <c r="BL65" s="103">
        <v>10.186999999999999</v>
      </c>
      <c r="BM65" s="103">
        <v>10.18</v>
      </c>
      <c r="BN65" s="103">
        <v>10.180999999999999</v>
      </c>
      <c r="BO65" s="95">
        <v>10.195</v>
      </c>
      <c r="BP65" s="95">
        <v>10.185</v>
      </c>
      <c r="BQ65" s="95">
        <v>10.185</v>
      </c>
      <c r="BR65" s="95">
        <v>10.192</v>
      </c>
      <c r="BS65" s="95">
        <v>10.180999999999999</v>
      </c>
      <c r="BT65" s="97"/>
      <c r="BU65" s="97"/>
      <c r="BV65" s="96"/>
      <c r="BW65" s="96"/>
      <c r="BX65" s="96"/>
      <c r="BY65" s="98"/>
      <c r="BZ65" s="99"/>
      <c r="CA65" s="99"/>
      <c r="CB65" s="99"/>
      <c r="CC65" s="99"/>
      <c r="CD65" s="100"/>
      <c r="CE65" s="101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</row>
    <row r="66" spans="1:139">
      <c r="A66" s="83" t="s">
        <v>204</v>
      </c>
      <c r="B66" s="66" t="s">
        <v>242</v>
      </c>
      <c r="C66" s="79" t="s">
        <v>181</v>
      </c>
      <c r="D66" s="67">
        <v>1</v>
      </c>
      <c r="E66" s="123" t="s">
        <v>120</v>
      </c>
      <c r="F66" s="123">
        <v>1</v>
      </c>
      <c r="G66" s="85" t="s">
        <v>122</v>
      </c>
      <c r="H66" s="86">
        <v>1.33</v>
      </c>
      <c r="I66" s="124" t="s">
        <v>43</v>
      </c>
      <c r="J66" s="88">
        <v>5.69</v>
      </c>
      <c r="K66" s="125">
        <v>0.05</v>
      </c>
      <c r="L66" s="125">
        <v>-0.05</v>
      </c>
      <c r="M66" s="125" t="s">
        <v>10</v>
      </c>
      <c r="N66" s="126" t="s">
        <v>67</v>
      </c>
      <c r="O66" s="92">
        <f t="shared" si="71"/>
        <v>5.74</v>
      </c>
      <c r="P66" s="93">
        <f t="shared" si="72"/>
        <v>5.6400000000000006</v>
      </c>
      <c r="Q66" s="94"/>
      <c r="R66" s="3">
        <f t="shared" si="57"/>
        <v>5.7190000000000003</v>
      </c>
      <c r="S66" s="3">
        <f t="shared" si="58"/>
        <v>5.7140000000000004</v>
      </c>
      <c r="T66" s="3">
        <f t="shared" si="59"/>
        <v>5.7166562500000024</v>
      </c>
      <c r="U66" s="4">
        <f t="shared" si="60"/>
        <v>1.4052751997728199E-3</v>
      </c>
      <c r="V66" s="5">
        <f t="shared" si="61"/>
        <v>11.860073151053289</v>
      </c>
      <c r="W66" s="76">
        <f t="shared" si="35"/>
        <v>0.53312500000004281</v>
      </c>
      <c r="X66" s="76" t="str">
        <f t="shared" si="36"/>
        <v>Level D</v>
      </c>
      <c r="Y66" s="5">
        <f t="shared" si="62"/>
        <v>5.5371716523974763</v>
      </c>
      <c r="Z66" s="5">
        <f t="shared" si="63"/>
        <v>18.182974649709013</v>
      </c>
      <c r="AA66" s="5">
        <f t="shared" si="64"/>
        <v>5.5371716523974763</v>
      </c>
      <c r="AB66" s="6">
        <f t="shared" si="65"/>
        <v>1</v>
      </c>
      <c r="AC66" s="29" t="str">
        <f t="shared" si="66"/>
        <v/>
      </c>
      <c r="AD66" s="29" t="str">
        <f t="shared" si="67"/>
        <v/>
      </c>
      <c r="AE66" s="29">
        <f t="shared" si="68"/>
        <v>-2.6656250000002046E-2</v>
      </c>
      <c r="AF66" s="29" t="str">
        <f t="shared" si="44"/>
        <v/>
      </c>
      <c r="AG66" s="100"/>
      <c r="AH66" s="101"/>
      <c r="AI66" s="102"/>
      <c r="AJ66" s="102"/>
      <c r="AK66" s="102"/>
      <c r="AL66" s="102"/>
      <c r="AM66" s="102"/>
      <c r="AN66" s="102">
        <v>5.7149999999999999</v>
      </c>
      <c r="AO66" s="102">
        <v>5.7149999999999999</v>
      </c>
      <c r="AP66" s="102">
        <v>5.7190000000000003</v>
      </c>
      <c r="AQ66" s="102">
        <v>5.718</v>
      </c>
      <c r="AR66" s="102">
        <v>5.718</v>
      </c>
      <c r="AS66" s="103">
        <v>5.7160000000000002</v>
      </c>
      <c r="AT66" s="103">
        <v>5.7160000000000002</v>
      </c>
      <c r="AU66" s="103">
        <v>5.7160000000000002</v>
      </c>
      <c r="AV66" s="103">
        <v>5.7140000000000004</v>
      </c>
      <c r="AW66" s="103">
        <v>5.7140000000000004</v>
      </c>
      <c r="AX66" s="103">
        <v>5.718</v>
      </c>
      <c r="AY66" s="103">
        <v>5.718</v>
      </c>
      <c r="AZ66" s="103">
        <v>5.718</v>
      </c>
      <c r="BA66" s="103">
        <v>5.718</v>
      </c>
      <c r="BB66" s="103">
        <v>5.7160000000000002</v>
      </c>
      <c r="BC66" s="103">
        <v>5.7140000000000004</v>
      </c>
      <c r="BD66" s="103">
        <v>5.718</v>
      </c>
      <c r="BE66" s="103">
        <v>5.7160000000000002</v>
      </c>
      <c r="BF66" s="103">
        <v>5.718</v>
      </c>
      <c r="BG66" s="103">
        <v>5.7160000000000002</v>
      </c>
      <c r="BH66" s="103">
        <v>5.7190000000000003</v>
      </c>
      <c r="BI66" s="103">
        <v>5.718</v>
      </c>
      <c r="BJ66" s="103">
        <v>5.7160000000000002</v>
      </c>
      <c r="BK66" s="103">
        <v>5.7169999999999996</v>
      </c>
      <c r="BL66" s="103">
        <v>5.7160000000000002</v>
      </c>
      <c r="BM66" s="103">
        <v>5.7169999999999996</v>
      </c>
      <c r="BN66" s="103">
        <v>5.7160000000000002</v>
      </c>
      <c r="BO66" s="95">
        <v>5.7160000000000002</v>
      </c>
      <c r="BP66" s="95">
        <v>5.7169999999999996</v>
      </c>
      <c r="BQ66" s="95">
        <v>5.7160000000000002</v>
      </c>
      <c r="BR66" s="95">
        <v>5.718</v>
      </c>
      <c r="BS66" s="95">
        <v>5.7160000000000002</v>
      </c>
      <c r="BT66" s="97"/>
      <c r="BU66" s="97"/>
      <c r="BV66" s="96"/>
      <c r="BW66" s="96"/>
      <c r="BX66" s="96"/>
      <c r="BY66" s="98"/>
      <c r="BZ66" s="99"/>
      <c r="CA66" s="99"/>
      <c r="CB66" s="99"/>
      <c r="CC66" s="99"/>
      <c r="CD66" s="100"/>
      <c r="CE66" s="101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</row>
    <row r="67" spans="1:139">
      <c r="A67" s="83" t="s">
        <v>205</v>
      </c>
      <c r="B67" s="66" t="s">
        <v>242</v>
      </c>
      <c r="C67" s="79" t="s">
        <v>181</v>
      </c>
      <c r="D67" s="67">
        <v>1</v>
      </c>
      <c r="E67" s="123" t="s">
        <v>120</v>
      </c>
      <c r="F67" s="123">
        <v>1</v>
      </c>
      <c r="G67" s="85" t="s">
        <v>122</v>
      </c>
      <c r="H67" s="86">
        <v>1.33</v>
      </c>
      <c r="I67" s="124" t="s">
        <v>43</v>
      </c>
      <c r="J67" s="88">
        <v>5.96</v>
      </c>
      <c r="K67" s="125">
        <v>0.05</v>
      </c>
      <c r="L67" s="125">
        <v>-0.05</v>
      </c>
      <c r="M67" s="125" t="s">
        <v>10</v>
      </c>
      <c r="N67" s="126" t="s">
        <v>67</v>
      </c>
      <c r="O67" s="92">
        <f t="shared" si="71"/>
        <v>6.01</v>
      </c>
      <c r="P67" s="93">
        <f t="shared" si="72"/>
        <v>5.91</v>
      </c>
      <c r="Q67" s="94"/>
      <c r="R67" s="3">
        <f t="shared" si="57"/>
        <v>5.97</v>
      </c>
      <c r="S67" s="3">
        <f t="shared" si="58"/>
        <v>5.9379999999999997</v>
      </c>
      <c r="T67" s="3">
        <f t="shared" si="59"/>
        <v>5.9577812500000018</v>
      </c>
      <c r="U67" s="4">
        <f t="shared" si="60"/>
        <v>7.1740319117611796E-3</v>
      </c>
      <c r="V67" s="5">
        <f t="shared" si="61"/>
        <v>2.3231938290298326</v>
      </c>
      <c r="W67" s="76">
        <f t="shared" si="35"/>
        <v>-4.4374999999963353E-2</v>
      </c>
      <c r="X67" s="76" t="str">
        <f t="shared" si="36"/>
        <v>Level A</v>
      </c>
      <c r="Y67" s="5">
        <f t="shared" si="62"/>
        <v>2.4262855551929379</v>
      </c>
      <c r="Z67" s="5">
        <f t="shared" si="63"/>
        <v>2.2201021028667109</v>
      </c>
      <c r="AA67" s="5">
        <f t="shared" si="64"/>
        <v>2.2201021028667109</v>
      </c>
      <c r="AB67" s="6">
        <f t="shared" si="65"/>
        <v>0.99999999998616884</v>
      </c>
      <c r="AC67" s="29" t="str">
        <f t="shared" si="66"/>
        <v/>
      </c>
      <c r="AD67" s="29" t="str">
        <f t="shared" si="67"/>
        <v/>
      </c>
      <c r="AE67" s="29">
        <f t="shared" si="68"/>
        <v>2.2187499999981597E-3</v>
      </c>
      <c r="AF67" s="29" t="str">
        <f t="shared" si="44"/>
        <v/>
      </c>
      <c r="AG67" s="100"/>
      <c r="AH67" s="101"/>
      <c r="AI67" s="102"/>
      <c r="AJ67" s="102"/>
      <c r="AK67" s="102"/>
      <c r="AL67" s="102"/>
      <c r="AM67" s="102"/>
      <c r="AN67" s="102">
        <v>5.9660000000000002</v>
      </c>
      <c r="AO67" s="102">
        <v>5.96</v>
      </c>
      <c r="AP67" s="102">
        <v>5.9530000000000003</v>
      </c>
      <c r="AQ67" s="102">
        <v>5.9630000000000001</v>
      </c>
      <c r="AR67" s="102">
        <v>5.9530000000000003</v>
      </c>
      <c r="AS67" s="103">
        <v>5.952</v>
      </c>
      <c r="AT67" s="103">
        <v>5.9530000000000003</v>
      </c>
      <c r="AU67" s="103">
        <v>5.9690000000000003</v>
      </c>
      <c r="AV67" s="103">
        <v>5.97</v>
      </c>
      <c r="AW67" s="103">
        <v>5.9580000000000002</v>
      </c>
      <c r="AX67" s="103">
        <v>5.9569999999999999</v>
      </c>
      <c r="AY67" s="103">
        <v>5.9550000000000001</v>
      </c>
      <c r="AZ67" s="103">
        <v>5.9649999999999999</v>
      </c>
      <c r="BA67" s="103">
        <v>5.9640000000000004</v>
      </c>
      <c r="BB67" s="103">
        <v>5.9589999999999996</v>
      </c>
      <c r="BC67" s="103">
        <v>5.9550000000000001</v>
      </c>
      <c r="BD67" s="103">
        <v>5.9539999999999997</v>
      </c>
      <c r="BE67" s="103">
        <v>5.9619999999999997</v>
      </c>
      <c r="BF67" s="103">
        <v>5.9379999999999997</v>
      </c>
      <c r="BG67" s="103">
        <v>5.9690000000000003</v>
      </c>
      <c r="BH67" s="103">
        <v>5.9480000000000004</v>
      </c>
      <c r="BI67" s="103">
        <v>5.9660000000000002</v>
      </c>
      <c r="BJ67" s="103">
        <v>5.9539999999999997</v>
      </c>
      <c r="BK67" s="103">
        <v>5.9530000000000003</v>
      </c>
      <c r="BL67" s="103">
        <v>5.9560000000000004</v>
      </c>
      <c r="BM67" s="103">
        <v>5.9550000000000001</v>
      </c>
      <c r="BN67" s="103">
        <v>5.9669999999999996</v>
      </c>
      <c r="BO67" s="95">
        <v>5.9610000000000003</v>
      </c>
      <c r="BP67" s="95">
        <v>5.9480000000000004</v>
      </c>
      <c r="BQ67" s="95">
        <v>5.96</v>
      </c>
      <c r="BR67" s="95">
        <v>5.9509999999999996</v>
      </c>
      <c r="BS67" s="95">
        <v>5.9550000000000001</v>
      </c>
      <c r="BT67" s="97"/>
      <c r="BU67" s="97"/>
      <c r="BV67" s="96"/>
      <c r="BW67" s="96"/>
      <c r="BX67" s="96"/>
      <c r="BY67" s="98"/>
      <c r="BZ67" s="99"/>
      <c r="CA67" s="99"/>
      <c r="CB67" s="99"/>
      <c r="CC67" s="99"/>
      <c r="CD67" s="100"/>
      <c r="CE67" s="101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</row>
    <row r="68" spans="1:139">
      <c r="A68" s="83" t="s">
        <v>206</v>
      </c>
      <c r="B68" s="66" t="s">
        <v>242</v>
      </c>
      <c r="C68" s="79" t="s">
        <v>181</v>
      </c>
      <c r="D68" s="67">
        <v>1</v>
      </c>
      <c r="E68" s="123" t="s">
        <v>120</v>
      </c>
      <c r="F68" s="123">
        <v>1</v>
      </c>
      <c r="G68" s="85" t="s">
        <v>122</v>
      </c>
      <c r="H68" s="86">
        <v>1.33</v>
      </c>
      <c r="I68" s="124" t="s">
        <v>43</v>
      </c>
      <c r="J68" s="88">
        <v>12.38</v>
      </c>
      <c r="K68" s="125">
        <v>0.05</v>
      </c>
      <c r="L68" s="125">
        <v>-0.05</v>
      </c>
      <c r="M68" s="125" t="s">
        <v>10</v>
      </c>
      <c r="N68" s="126" t="s">
        <v>67</v>
      </c>
      <c r="O68" s="92">
        <f t="shared" si="71"/>
        <v>12.430000000000001</v>
      </c>
      <c r="P68" s="93">
        <f t="shared" si="72"/>
        <v>12.33</v>
      </c>
      <c r="Q68" s="94"/>
      <c r="R68" s="3">
        <f t="shared" si="57"/>
        <v>12.384</v>
      </c>
      <c r="S68" s="3">
        <f t="shared" si="58"/>
        <v>12.372999999999999</v>
      </c>
      <c r="T68" s="3">
        <f t="shared" si="59"/>
        <v>12.378531249999998</v>
      </c>
      <c r="U68" s="4">
        <f t="shared" si="60"/>
        <v>2.6758703739279649E-3</v>
      </c>
      <c r="V68" s="5">
        <f t="shared" si="61"/>
        <v>6.2285030056225512</v>
      </c>
      <c r="W68" s="76">
        <f t="shared" si="35"/>
        <v>-2.9375000000051027E-2</v>
      </c>
      <c r="X68" s="76" t="str">
        <f t="shared" si="36"/>
        <v>Level A</v>
      </c>
      <c r="Y68" s="5">
        <f t="shared" si="62"/>
        <v>6.4114652814131219</v>
      </c>
      <c r="Z68" s="5">
        <f t="shared" si="63"/>
        <v>6.0455407298321564</v>
      </c>
      <c r="AA68" s="5">
        <f t="shared" si="64"/>
        <v>6.0455407298321564</v>
      </c>
      <c r="AB68" s="6">
        <f t="shared" si="65"/>
        <v>1</v>
      </c>
      <c r="AC68" s="29" t="str">
        <f t="shared" si="66"/>
        <v/>
      </c>
      <c r="AD68" s="29" t="str">
        <f t="shared" si="67"/>
        <v/>
      </c>
      <c r="AE68" s="29">
        <f t="shared" si="68"/>
        <v>1.4687500000025722E-3</v>
      </c>
      <c r="AF68" s="29" t="str">
        <f t="shared" si="44"/>
        <v/>
      </c>
      <c r="AG68" s="100"/>
      <c r="AH68" s="101"/>
      <c r="AI68" s="102"/>
      <c r="AJ68" s="102"/>
      <c r="AK68" s="102"/>
      <c r="AL68" s="102"/>
      <c r="AM68" s="102"/>
      <c r="AN68" s="102">
        <v>12.375999999999999</v>
      </c>
      <c r="AO68" s="102">
        <v>12.384</v>
      </c>
      <c r="AP68" s="102">
        <v>12.377000000000001</v>
      </c>
      <c r="AQ68" s="102">
        <v>12.375999999999999</v>
      </c>
      <c r="AR68" s="102">
        <v>12.381</v>
      </c>
      <c r="AS68" s="103">
        <v>12.379</v>
      </c>
      <c r="AT68" s="103">
        <v>12.381</v>
      </c>
      <c r="AU68" s="103">
        <v>12.372999999999999</v>
      </c>
      <c r="AV68" s="103">
        <v>12.38</v>
      </c>
      <c r="AW68" s="103">
        <v>12.381</v>
      </c>
      <c r="AX68" s="103">
        <v>12.375999999999999</v>
      </c>
      <c r="AY68" s="103">
        <v>12.374000000000001</v>
      </c>
      <c r="AZ68" s="103">
        <v>12.382</v>
      </c>
      <c r="BA68" s="103">
        <v>12.379</v>
      </c>
      <c r="BB68" s="103">
        <v>12.381</v>
      </c>
      <c r="BC68" s="103">
        <v>12.375</v>
      </c>
      <c r="BD68" s="103">
        <v>12.38</v>
      </c>
      <c r="BE68" s="103">
        <v>12.377000000000001</v>
      </c>
      <c r="BF68" s="103">
        <v>12.38</v>
      </c>
      <c r="BG68" s="103">
        <v>12.375999999999999</v>
      </c>
      <c r="BH68" s="103">
        <v>12.38</v>
      </c>
      <c r="BI68" s="103">
        <v>12.381</v>
      </c>
      <c r="BJ68" s="103">
        <v>12.38</v>
      </c>
      <c r="BK68" s="103">
        <v>12.379</v>
      </c>
      <c r="BL68" s="103">
        <v>12.375999999999999</v>
      </c>
      <c r="BM68" s="103">
        <v>12.377000000000001</v>
      </c>
      <c r="BN68" s="103">
        <v>12.38</v>
      </c>
      <c r="BO68" s="95">
        <v>12.374000000000001</v>
      </c>
      <c r="BP68" s="95">
        <v>12.381</v>
      </c>
      <c r="BQ68" s="95">
        <v>12.381</v>
      </c>
      <c r="BR68" s="95">
        <v>12.378</v>
      </c>
      <c r="BS68" s="95">
        <v>12.378</v>
      </c>
      <c r="BT68" s="97"/>
      <c r="BU68" s="97"/>
      <c r="BV68" s="96"/>
      <c r="BW68" s="96"/>
      <c r="BX68" s="96"/>
      <c r="BY68" s="98"/>
      <c r="BZ68" s="99"/>
      <c r="CA68" s="99"/>
      <c r="CB68" s="99"/>
      <c r="CC68" s="99"/>
      <c r="CD68" s="100"/>
      <c r="CE68" s="101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</row>
    <row r="69" spans="1:139">
      <c r="A69" s="83" t="s">
        <v>207</v>
      </c>
      <c r="B69" s="66" t="s">
        <v>242</v>
      </c>
      <c r="C69" s="79" t="s">
        <v>181</v>
      </c>
      <c r="D69" s="67">
        <v>1</v>
      </c>
      <c r="E69" s="123" t="s">
        <v>120</v>
      </c>
      <c r="F69" s="123">
        <v>1</v>
      </c>
      <c r="G69" s="85" t="s">
        <v>122</v>
      </c>
      <c r="H69" s="86">
        <v>1.33</v>
      </c>
      <c r="I69" s="124" t="s">
        <v>43</v>
      </c>
      <c r="J69" s="88">
        <v>5.18</v>
      </c>
      <c r="K69" s="125">
        <v>0.05</v>
      </c>
      <c r="L69" s="125">
        <v>-0.05</v>
      </c>
      <c r="M69" s="125" t="s">
        <v>10</v>
      </c>
      <c r="N69" s="126" t="s">
        <v>67</v>
      </c>
      <c r="O69" s="92">
        <f t="shared" si="71"/>
        <v>5.2299999999999995</v>
      </c>
      <c r="P69" s="93">
        <f t="shared" si="72"/>
        <v>5.13</v>
      </c>
      <c r="Q69" s="94"/>
      <c r="R69" s="3">
        <f t="shared" si="57"/>
        <v>5.181</v>
      </c>
      <c r="S69" s="3">
        <f t="shared" si="58"/>
        <v>5.1680000000000001</v>
      </c>
      <c r="T69" s="3">
        <f t="shared" si="59"/>
        <v>5.1741562500000011</v>
      </c>
      <c r="U69" s="4">
        <f t="shared" si="60"/>
        <v>3.2637735432985249E-3</v>
      </c>
      <c r="V69" s="5">
        <f t="shared" si="61"/>
        <v>5.1065634442953849</v>
      </c>
      <c r="W69" s="76">
        <f t="shared" si="35"/>
        <v>-0.11687499999997228</v>
      </c>
      <c r="X69" s="76" t="str">
        <f t="shared" si="36"/>
        <v>Level A</v>
      </c>
      <c r="Y69" s="5">
        <f t="shared" si="62"/>
        <v>5.7033930468472462</v>
      </c>
      <c r="Z69" s="5">
        <f t="shared" si="63"/>
        <v>4.5097338417434871</v>
      </c>
      <c r="AA69" s="5">
        <f t="shared" si="64"/>
        <v>4.5097338417434871</v>
      </c>
      <c r="AB69" s="6">
        <f t="shared" si="65"/>
        <v>1</v>
      </c>
      <c r="AC69" s="29" t="str">
        <f t="shared" si="66"/>
        <v/>
      </c>
      <c r="AD69" s="29" t="str">
        <f t="shared" si="67"/>
        <v/>
      </c>
      <c r="AE69" s="29">
        <f t="shared" si="68"/>
        <v>5.8437499999985931E-3</v>
      </c>
      <c r="AF69" s="29" t="str">
        <f t="shared" si="44"/>
        <v/>
      </c>
      <c r="AG69" s="100"/>
      <c r="AH69" s="101"/>
      <c r="AI69" s="102"/>
      <c r="AJ69" s="102"/>
      <c r="AK69" s="102"/>
      <c r="AL69" s="102"/>
      <c r="AM69" s="102"/>
      <c r="AN69" s="102">
        <v>5.1760000000000002</v>
      </c>
      <c r="AO69" s="102">
        <v>5.1769999999999996</v>
      </c>
      <c r="AP69" s="102">
        <v>5.173</v>
      </c>
      <c r="AQ69" s="102">
        <v>5.1749999999999998</v>
      </c>
      <c r="AR69" s="102">
        <v>5.1719999999999997</v>
      </c>
      <c r="AS69" s="103">
        <v>5.1710000000000003</v>
      </c>
      <c r="AT69" s="103">
        <v>5.1749999999999998</v>
      </c>
      <c r="AU69" s="103">
        <v>5.1680000000000001</v>
      </c>
      <c r="AV69" s="103">
        <v>5.1740000000000004</v>
      </c>
      <c r="AW69" s="103">
        <v>5.1749999999999998</v>
      </c>
      <c r="AX69" s="103">
        <v>5.1680000000000001</v>
      </c>
      <c r="AY69" s="103">
        <v>5.173</v>
      </c>
      <c r="AZ69" s="103">
        <v>5.181</v>
      </c>
      <c r="BA69" s="103">
        <v>5.1749999999999998</v>
      </c>
      <c r="BB69" s="103">
        <v>5.1710000000000003</v>
      </c>
      <c r="BC69" s="103">
        <v>5.1710000000000003</v>
      </c>
      <c r="BD69" s="103">
        <v>5.1760000000000002</v>
      </c>
      <c r="BE69" s="103">
        <v>5.1779999999999999</v>
      </c>
      <c r="BF69" s="103">
        <v>5.1760000000000002</v>
      </c>
      <c r="BG69" s="103">
        <v>5.1790000000000003</v>
      </c>
      <c r="BH69" s="103">
        <v>5.1760000000000002</v>
      </c>
      <c r="BI69" s="103">
        <v>5.1740000000000004</v>
      </c>
      <c r="BJ69" s="103">
        <v>5.1769999999999996</v>
      </c>
      <c r="BK69" s="103">
        <v>5.17</v>
      </c>
      <c r="BL69" s="103">
        <v>5.1790000000000003</v>
      </c>
      <c r="BM69" s="103">
        <v>5.17</v>
      </c>
      <c r="BN69" s="103">
        <v>5.1689999999999996</v>
      </c>
      <c r="BO69" s="95">
        <v>5.1749999999999998</v>
      </c>
      <c r="BP69" s="95">
        <v>5.1749999999999998</v>
      </c>
      <c r="BQ69" s="95">
        <v>5.1749999999999998</v>
      </c>
      <c r="BR69" s="95">
        <v>5.1769999999999996</v>
      </c>
      <c r="BS69" s="95">
        <v>5.1719999999999997</v>
      </c>
      <c r="BT69" s="97"/>
      <c r="BU69" s="97"/>
      <c r="BV69" s="96"/>
      <c r="BW69" s="96"/>
      <c r="BX69" s="96"/>
      <c r="BY69" s="98"/>
      <c r="BZ69" s="99"/>
      <c r="CA69" s="99"/>
      <c r="CB69" s="99"/>
      <c r="CC69" s="99"/>
      <c r="CD69" s="100"/>
      <c r="CE69" s="101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</row>
    <row r="70" spans="1:139">
      <c r="A70" s="83" t="s">
        <v>208</v>
      </c>
      <c r="B70" s="66" t="s">
        <v>242</v>
      </c>
      <c r="C70" s="79" t="s">
        <v>181</v>
      </c>
      <c r="D70" s="67">
        <v>1</v>
      </c>
      <c r="E70" s="123" t="s">
        <v>120</v>
      </c>
      <c r="F70" s="123">
        <v>1</v>
      </c>
      <c r="G70" s="85" t="s">
        <v>122</v>
      </c>
      <c r="H70" s="86">
        <v>1.33</v>
      </c>
      <c r="I70" s="124" t="s">
        <v>43</v>
      </c>
      <c r="J70" s="88">
        <v>4.7</v>
      </c>
      <c r="K70" s="125">
        <v>0.05</v>
      </c>
      <c r="L70" s="125">
        <v>-0.05</v>
      </c>
      <c r="M70" s="125" t="s">
        <v>10</v>
      </c>
      <c r="N70" s="126" t="s">
        <v>67</v>
      </c>
      <c r="O70" s="92">
        <f t="shared" si="71"/>
        <v>4.75</v>
      </c>
      <c r="P70" s="93">
        <f t="shared" si="72"/>
        <v>4.6500000000000004</v>
      </c>
      <c r="Q70" s="94"/>
      <c r="R70" s="3">
        <f t="shared" si="57"/>
        <v>4.7249999999999996</v>
      </c>
      <c r="S70" s="3">
        <f t="shared" si="58"/>
        <v>4.71</v>
      </c>
      <c r="T70" s="3">
        <f t="shared" si="59"/>
        <v>4.7181249999999988</v>
      </c>
      <c r="U70" s="4">
        <f t="shared" si="60"/>
        <v>4.2786039326985015E-3</v>
      </c>
      <c r="V70" s="5">
        <f t="shared" si="61"/>
        <v>3.8953515980515294</v>
      </c>
      <c r="W70" s="76">
        <f t="shared" si="35"/>
        <v>0.36249999999997357</v>
      </c>
      <c r="X70" s="76" t="str">
        <f t="shared" si="36"/>
        <v>Level C</v>
      </c>
      <c r="Y70" s="5">
        <f t="shared" si="62"/>
        <v>2.4832866437579439</v>
      </c>
      <c r="Z70" s="5">
        <f t="shared" si="63"/>
        <v>5.3074165523450869</v>
      </c>
      <c r="AA70" s="5">
        <f t="shared" si="64"/>
        <v>2.4832866437579439</v>
      </c>
      <c r="AB70" s="6">
        <f t="shared" si="65"/>
        <v>0.99999999999995337</v>
      </c>
      <c r="AC70" s="29" t="str">
        <f t="shared" si="66"/>
        <v/>
      </c>
      <c r="AD70" s="29" t="str">
        <f t="shared" si="67"/>
        <v/>
      </c>
      <c r="AE70" s="29">
        <f t="shared" si="68"/>
        <v>-1.8124999999998614E-2</v>
      </c>
      <c r="AF70" s="29" t="str">
        <f t="shared" si="44"/>
        <v/>
      </c>
      <c r="AG70" s="100"/>
      <c r="AH70" s="101"/>
      <c r="AI70" s="102"/>
      <c r="AJ70" s="102"/>
      <c r="AK70" s="102"/>
      <c r="AL70" s="102"/>
      <c r="AM70" s="102"/>
      <c r="AN70" s="102">
        <v>4.7220000000000004</v>
      </c>
      <c r="AO70" s="102">
        <v>4.72</v>
      </c>
      <c r="AP70" s="102">
        <v>4.7149999999999999</v>
      </c>
      <c r="AQ70" s="102">
        <v>4.7160000000000002</v>
      </c>
      <c r="AR70" s="102">
        <v>4.7140000000000004</v>
      </c>
      <c r="AS70" s="103">
        <v>4.72</v>
      </c>
      <c r="AT70" s="103">
        <v>4.72</v>
      </c>
      <c r="AU70" s="103">
        <v>4.7249999999999996</v>
      </c>
      <c r="AV70" s="103">
        <v>4.7119999999999997</v>
      </c>
      <c r="AW70" s="103">
        <v>4.7249999999999996</v>
      </c>
      <c r="AX70" s="103">
        <v>4.7149999999999999</v>
      </c>
      <c r="AY70" s="103">
        <v>4.7149999999999999</v>
      </c>
      <c r="AZ70" s="103">
        <v>4.7119999999999997</v>
      </c>
      <c r="BA70" s="103">
        <v>4.718</v>
      </c>
      <c r="BB70" s="103">
        <v>4.7169999999999996</v>
      </c>
      <c r="BC70" s="103">
        <v>4.718</v>
      </c>
      <c r="BD70" s="103">
        <v>4.7130000000000001</v>
      </c>
      <c r="BE70" s="103">
        <v>4.7190000000000003</v>
      </c>
      <c r="BF70" s="103">
        <v>4.7130000000000001</v>
      </c>
      <c r="BG70" s="103">
        <v>4.7190000000000003</v>
      </c>
      <c r="BH70" s="103">
        <v>4.72</v>
      </c>
      <c r="BI70" s="103">
        <v>4.7249999999999996</v>
      </c>
      <c r="BJ70" s="103">
        <v>4.72</v>
      </c>
      <c r="BK70" s="103">
        <v>4.7169999999999996</v>
      </c>
      <c r="BL70" s="103">
        <v>4.7240000000000002</v>
      </c>
      <c r="BM70" s="103">
        <v>4.7160000000000002</v>
      </c>
      <c r="BN70" s="103">
        <v>4.7220000000000004</v>
      </c>
      <c r="BO70" s="95">
        <v>4.7160000000000002</v>
      </c>
      <c r="BP70" s="95">
        <v>4.7240000000000002</v>
      </c>
      <c r="BQ70" s="95">
        <v>4.71</v>
      </c>
      <c r="BR70" s="95">
        <v>4.7140000000000004</v>
      </c>
      <c r="BS70" s="95">
        <v>4.7240000000000002</v>
      </c>
      <c r="BT70" s="97"/>
      <c r="BU70" s="97"/>
      <c r="BV70" s="96"/>
      <c r="BW70" s="96"/>
      <c r="BX70" s="96"/>
      <c r="BY70" s="98"/>
      <c r="BZ70" s="99"/>
      <c r="CA70" s="99"/>
      <c r="CB70" s="99"/>
      <c r="CC70" s="99"/>
      <c r="CD70" s="100"/>
      <c r="CE70" s="101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</row>
    <row r="71" spans="1:139">
      <c r="A71" s="83" t="s">
        <v>209</v>
      </c>
      <c r="B71" s="66" t="s">
        <v>242</v>
      </c>
      <c r="C71" s="79" t="s">
        <v>181</v>
      </c>
      <c r="D71" s="67">
        <v>1</v>
      </c>
      <c r="E71" s="123" t="s">
        <v>120</v>
      </c>
      <c r="F71" s="123">
        <v>1</v>
      </c>
      <c r="G71" s="85" t="s">
        <v>122</v>
      </c>
      <c r="H71" s="86">
        <v>1.33</v>
      </c>
      <c r="I71" s="124" t="s">
        <v>43</v>
      </c>
      <c r="J71" s="88">
        <v>11.2</v>
      </c>
      <c r="K71" s="125">
        <v>0.05</v>
      </c>
      <c r="L71" s="125">
        <v>-0.05</v>
      </c>
      <c r="M71" s="125" t="s">
        <v>10</v>
      </c>
      <c r="N71" s="126" t="s">
        <v>67</v>
      </c>
      <c r="O71" s="92">
        <f t="shared" si="71"/>
        <v>11.25</v>
      </c>
      <c r="P71" s="93">
        <f t="shared" si="72"/>
        <v>11.149999999999999</v>
      </c>
      <c r="Q71" s="94"/>
      <c r="R71" s="3">
        <f t="shared" si="57"/>
        <v>11.214</v>
      </c>
      <c r="S71" s="3">
        <f t="shared" si="58"/>
        <v>11.199</v>
      </c>
      <c r="T71" s="3">
        <f t="shared" si="59"/>
        <v>11.206406249999997</v>
      </c>
      <c r="U71" s="4">
        <f t="shared" si="60"/>
        <v>3.6970727304441661E-3</v>
      </c>
      <c r="V71" s="5">
        <f t="shared" si="61"/>
        <v>4.5080710826763575</v>
      </c>
      <c r="W71" s="76">
        <f t="shared" si="35"/>
        <v>0.12812499999995269</v>
      </c>
      <c r="X71" s="76" t="str">
        <f t="shared" si="36"/>
        <v>Level B</v>
      </c>
      <c r="Y71" s="5">
        <f t="shared" si="62"/>
        <v>3.9304744752087175</v>
      </c>
      <c r="Z71" s="5">
        <f t="shared" si="63"/>
        <v>5.085667690144124</v>
      </c>
      <c r="AA71" s="5">
        <f t="shared" si="64"/>
        <v>3.9304744752087175</v>
      </c>
      <c r="AB71" s="6">
        <f t="shared" si="65"/>
        <v>1</v>
      </c>
      <c r="AC71" s="29" t="str">
        <f t="shared" si="66"/>
        <v/>
      </c>
      <c r="AD71" s="29" t="str">
        <f t="shared" si="67"/>
        <v/>
      </c>
      <c r="AE71" s="29">
        <f t="shared" si="68"/>
        <v>-6.4062499999977263E-3</v>
      </c>
      <c r="AF71" s="29" t="str">
        <f t="shared" si="44"/>
        <v/>
      </c>
      <c r="AG71" s="100"/>
      <c r="AH71" s="101"/>
      <c r="AI71" s="102"/>
      <c r="AJ71" s="102"/>
      <c r="AK71" s="102"/>
      <c r="AL71" s="102"/>
      <c r="AM71" s="102"/>
      <c r="AN71" s="102">
        <v>11.206</v>
      </c>
      <c r="AO71" s="102">
        <v>11.2</v>
      </c>
      <c r="AP71" s="102">
        <v>11.214</v>
      </c>
      <c r="AQ71" s="102">
        <v>11.204000000000001</v>
      </c>
      <c r="AR71" s="102">
        <v>11.204000000000001</v>
      </c>
      <c r="AS71" s="103">
        <v>11.204000000000001</v>
      </c>
      <c r="AT71" s="103">
        <v>11.202999999999999</v>
      </c>
      <c r="AU71" s="103">
        <v>11.201000000000001</v>
      </c>
      <c r="AV71" s="103">
        <v>11.209</v>
      </c>
      <c r="AW71" s="103">
        <v>11.205</v>
      </c>
      <c r="AX71" s="103">
        <v>11.206</v>
      </c>
      <c r="AY71" s="103">
        <v>11.205</v>
      </c>
      <c r="AZ71" s="103">
        <v>11.212999999999999</v>
      </c>
      <c r="BA71" s="103">
        <v>11.207000000000001</v>
      </c>
      <c r="BB71" s="103">
        <v>11.207000000000001</v>
      </c>
      <c r="BC71" s="103">
        <v>11.206</v>
      </c>
      <c r="BD71" s="103">
        <v>11.208</v>
      </c>
      <c r="BE71" s="103">
        <v>11.208</v>
      </c>
      <c r="BF71" s="103">
        <v>11.206</v>
      </c>
      <c r="BG71" s="103">
        <v>11.212</v>
      </c>
      <c r="BH71" s="103">
        <v>11.212</v>
      </c>
      <c r="BI71" s="103">
        <v>11.202999999999999</v>
      </c>
      <c r="BJ71" s="103">
        <v>11.199</v>
      </c>
      <c r="BK71" s="103">
        <v>11.209</v>
      </c>
      <c r="BL71" s="103">
        <v>11.209</v>
      </c>
      <c r="BM71" s="103">
        <v>11.202999999999999</v>
      </c>
      <c r="BN71" s="103">
        <v>11.202999999999999</v>
      </c>
      <c r="BO71" s="95">
        <v>11.205</v>
      </c>
      <c r="BP71" s="95">
        <v>11.211</v>
      </c>
      <c r="BQ71" s="95">
        <v>11.208</v>
      </c>
      <c r="BR71" s="95">
        <v>11.205</v>
      </c>
      <c r="BS71" s="95">
        <v>11.21</v>
      </c>
      <c r="BT71" s="97"/>
      <c r="BU71" s="97"/>
      <c r="BV71" s="96"/>
      <c r="BW71" s="96"/>
      <c r="BX71" s="96"/>
      <c r="BY71" s="98"/>
      <c r="BZ71" s="99"/>
      <c r="CA71" s="99"/>
      <c r="CB71" s="99"/>
      <c r="CC71" s="99"/>
      <c r="CD71" s="100"/>
      <c r="CE71" s="101"/>
      <c r="CF71" s="102"/>
      <c r="CG71" s="102"/>
      <c r="CH71" s="102"/>
      <c r="CI71" s="102"/>
      <c r="CJ71" s="102"/>
      <c r="CK71" s="102"/>
      <c r="CL71" s="102"/>
      <c r="CM71" s="102"/>
      <c r="CN71" s="102"/>
      <c r="CO71" s="102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</row>
    <row r="72" spans="1:139">
      <c r="A72" s="83" t="s">
        <v>210</v>
      </c>
      <c r="B72" s="66" t="s">
        <v>242</v>
      </c>
      <c r="C72" s="79" t="s">
        <v>181</v>
      </c>
      <c r="D72" s="67">
        <v>1</v>
      </c>
      <c r="E72" s="123" t="s">
        <v>120</v>
      </c>
      <c r="F72" s="123">
        <v>1</v>
      </c>
      <c r="G72" s="85" t="s">
        <v>122</v>
      </c>
      <c r="H72" s="86">
        <v>1.33</v>
      </c>
      <c r="I72" s="124" t="s">
        <v>43</v>
      </c>
      <c r="J72" s="88">
        <v>12.56</v>
      </c>
      <c r="K72" s="125">
        <v>0.05</v>
      </c>
      <c r="L72" s="125">
        <v>-0.05</v>
      </c>
      <c r="M72" s="125" t="s">
        <v>10</v>
      </c>
      <c r="N72" s="126" t="s">
        <v>67</v>
      </c>
      <c r="O72" s="92">
        <f t="shared" si="71"/>
        <v>12.610000000000001</v>
      </c>
      <c r="P72" s="93">
        <f t="shared" si="72"/>
        <v>12.51</v>
      </c>
      <c r="Q72" s="94"/>
      <c r="R72" s="3">
        <f t="shared" si="57"/>
        <v>12.552</v>
      </c>
      <c r="S72" s="3">
        <f t="shared" si="58"/>
        <v>12.541</v>
      </c>
      <c r="T72" s="3">
        <f t="shared" si="59"/>
        <v>12.54753125</v>
      </c>
      <c r="U72" s="4">
        <f t="shared" si="60"/>
        <v>3.0159187868760073E-3</v>
      </c>
      <c r="V72" s="5">
        <f t="shared" si="61"/>
        <v>5.5262319195042311</v>
      </c>
      <c r="W72" s="76">
        <f t="shared" si="35"/>
        <v>-0.24937499999999702</v>
      </c>
      <c r="X72" s="76" t="str">
        <f t="shared" si="36"/>
        <v>Level B</v>
      </c>
      <c r="Y72" s="5">
        <f t="shared" si="62"/>
        <v>6.9043360044306796</v>
      </c>
      <c r="Z72" s="5">
        <f t="shared" si="63"/>
        <v>4.1481278345779389</v>
      </c>
      <c r="AA72" s="5">
        <f t="shared" si="64"/>
        <v>4.1481278345779389</v>
      </c>
      <c r="AB72" s="6">
        <f t="shared" si="65"/>
        <v>1</v>
      </c>
      <c r="AC72" s="29" t="str">
        <f t="shared" si="66"/>
        <v/>
      </c>
      <c r="AD72" s="29" t="str">
        <f t="shared" si="67"/>
        <v/>
      </c>
      <c r="AE72" s="29">
        <f t="shared" si="68"/>
        <v>1.2468750000000028E-2</v>
      </c>
      <c r="AF72" s="29" t="str">
        <f t="shared" si="44"/>
        <v/>
      </c>
      <c r="AG72" s="100"/>
      <c r="AH72" s="101"/>
      <c r="AI72" s="102"/>
      <c r="AJ72" s="102"/>
      <c r="AK72" s="102"/>
      <c r="AL72" s="102"/>
      <c r="AM72" s="102"/>
      <c r="AN72" s="102">
        <v>12.547000000000001</v>
      </c>
      <c r="AO72" s="102">
        <v>12.548999999999999</v>
      </c>
      <c r="AP72" s="102">
        <v>12.552</v>
      </c>
      <c r="AQ72" s="102">
        <v>12.547000000000001</v>
      </c>
      <c r="AR72" s="102">
        <v>12.545999999999999</v>
      </c>
      <c r="AS72" s="103">
        <v>12.548999999999999</v>
      </c>
      <c r="AT72" s="103">
        <v>12.545</v>
      </c>
      <c r="AU72" s="103">
        <v>12.548</v>
      </c>
      <c r="AV72" s="103">
        <v>12.548999999999999</v>
      </c>
      <c r="AW72" s="103">
        <v>12.55</v>
      </c>
      <c r="AX72" s="103">
        <v>12.551</v>
      </c>
      <c r="AY72" s="103">
        <v>12.544</v>
      </c>
      <c r="AZ72" s="103">
        <v>12.547000000000001</v>
      </c>
      <c r="BA72" s="103">
        <v>12.551</v>
      </c>
      <c r="BB72" s="103">
        <v>12.548999999999999</v>
      </c>
      <c r="BC72" s="103">
        <v>12.545</v>
      </c>
      <c r="BD72" s="103">
        <v>12.541</v>
      </c>
      <c r="BE72" s="103">
        <v>12.552</v>
      </c>
      <c r="BF72" s="103">
        <v>12.548</v>
      </c>
      <c r="BG72" s="103">
        <v>12.548999999999999</v>
      </c>
      <c r="BH72" s="103">
        <v>12.545999999999999</v>
      </c>
      <c r="BI72" s="103">
        <v>12.55</v>
      </c>
      <c r="BJ72" s="103">
        <v>12.547000000000001</v>
      </c>
      <c r="BK72" s="103">
        <v>12.548</v>
      </c>
      <c r="BL72" s="103">
        <v>12.547000000000001</v>
      </c>
      <c r="BM72" s="103">
        <v>12.548</v>
      </c>
      <c r="BN72" s="103">
        <v>12.544</v>
      </c>
      <c r="BO72" s="95">
        <v>12.551</v>
      </c>
      <c r="BP72" s="95">
        <v>12.542</v>
      </c>
      <c r="BQ72" s="95">
        <v>12.541</v>
      </c>
      <c r="BR72" s="95">
        <v>12.545999999999999</v>
      </c>
      <c r="BS72" s="95">
        <v>12.552</v>
      </c>
      <c r="BT72" s="97"/>
      <c r="BU72" s="97"/>
      <c r="BV72" s="96"/>
      <c r="BW72" s="96"/>
      <c r="BX72" s="96"/>
      <c r="BY72" s="98"/>
      <c r="BZ72" s="99"/>
      <c r="CA72" s="99"/>
      <c r="CB72" s="99"/>
      <c r="CC72" s="99"/>
      <c r="CD72" s="100"/>
      <c r="CE72" s="101"/>
      <c r="CF72" s="102"/>
      <c r="CG72" s="102"/>
      <c r="CH72" s="102"/>
      <c r="CI72" s="102"/>
      <c r="CJ72" s="102"/>
      <c r="CK72" s="102"/>
      <c r="CL72" s="102"/>
      <c r="CM72" s="102"/>
      <c r="CN72" s="102"/>
      <c r="CO72" s="102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</row>
    <row r="73" spans="1:139">
      <c r="A73" s="83" t="s">
        <v>211</v>
      </c>
      <c r="B73" s="66" t="s">
        <v>242</v>
      </c>
      <c r="C73" s="79" t="s">
        <v>181</v>
      </c>
      <c r="D73" s="67">
        <v>1</v>
      </c>
      <c r="E73" s="123" t="s">
        <v>120</v>
      </c>
      <c r="F73" s="123">
        <v>1</v>
      </c>
      <c r="G73" s="85" t="s">
        <v>122</v>
      </c>
      <c r="H73" s="86">
        <v>1.33</v>
      </c>
      <c r="I73" s="124" t="s">
        <v>43</v>
      </c>
      <c r="J73" s="88">
        <v>11.41</v>
      </c>
      <c r="K73" s="125">
        <v>0.05</v>
      </c>
      <c r="L73" s="125">
        <v>-0.05</v>
      </c>
      <c r="M73" s="125" t="s">
        <v>10</v>
      </c>
      <c r="N73" s="126" t="s">
        <v>67</v>
      </c>
      <c r="O73" s="92">
        <f t="shared" si="71"/>
        <v>11.46</v>
      </c>
      <c r="P73" s="93">
        <f t="shared" si="72"/>
        <v>11.36</v>
      </c>
      <c r="Q73" s="94"/>
      <c r="R73" s="3">
        <f t="shared" si="57"/>
        <v>11.411</v>
      </c>
      <c r="S73" s="3">
        <f t="shared" si="58"/>
        <v>11.391999999999999</v>
      </c>
      <c r="T73" s="3">
        <f t="shared" si="59"/>
        <v>11.400437499999999</v>
      </c>
      <c r="U73" s="4">
        <f t="shared" si="60"/>
        <v>4.7446914308723973E-3</v>
      </c>
      <c r="V73" s="5">
        <f t="shared" si="61"/>
        <v>3.5126976979411704</v>
      </c>
      <c r="W73" s="76">
        <f t="shared" si="35"/>
        <v>-0.19125000000002229</v>
      </c>
      <c r="X73" s="76" t="str">
        <f t="shared" si="36"/>
        <v>Level B</v>
      </c>
      <c r="Y73" s="5">
        <f t="shared" si="62"/>
        <v>4.1845011326725565</v>
      </c>
      <c r="Z73" s="5">
        <f t="shared" si="63"/>
        <v>2.8408942632098833</v>
      </c>
      <c r="AA73" s="5">
        <f t="shared" si="64"/>
        <v>2.8408942632098833</v>
      </c>
      <c r="AB73" s="6">
        <f t="shared" si="65"/>
        <v>1</v>
      </c>
      <c r="AC73" s="29" t="str">
        <f t="shared" si="66"/>
        <v/>
      </c>
      <c r="AD73" s="29" t="str">
        <f t="shared" si="67"/>
        <v/>
      </c>
      <c r="AE73" s="29">
        <f t="shared" si="68"/>
        <v>9.5625000000012506E-3</v>
      </c>
      <c r="AF73" s="29" t="str">
        <f t="shared" si="44"/>
        <v/>
      </c>
      <c r="AG73" s="100"/>
      <c r="AH73" s="101"/>
      <c r="AI73" s="102"/>
      <c r="AJ73" s="102"/>
      <c r="AK73" s="102"/>
      <c r="AL73" s="102"/>
      <c r="AM73" s="102"/>
      <c r="AN73" s="102">
        <v>11.406000000000001</v>
      </c>
      <c r="AO73" s="102">
        <v>11.403</v>
      </c>
      <c r="AP73" s="102">
        <v>11.398</v>
      </c>
      <c r="AQ73" s="102">
        <v>11.397</v>
      </c>
      <c r="AR73" s="102">
        <v>11.401</v>
      </c>
      <c r="AS73" s="103">
        <v>11.403</v>
      </c>
      <c r="AT73" s="103">
        <v>11.4</v>
      </c>
      <c r="AU73" s="103">
        <v>11.395</v>
      </c>
      <c r="AV73" s="103">
        <v>11.391999999999999</v>
      </c>
      <c r="AW73" s="103">
        <v>11.4</v>
      </c>
      <c r="AX73" s="103">
        <v>11.401999999999999</v>
      </c>
      <c r="AY73" s="103">
        <v>11.396000000000001</v>
      </c>
      <c r="AZ73" s="103">
        <v>11.407</v>
      </c>
      <c r="BA73" s="103">
        <v>11.411</v>
      </c>
      <c r="BB73" s="103">
        <v>11.404</v>
      </c>
      <c r="BC73" s="103">
        <v>11.395</v>
      </c>
      <c r="BD73" s="103">
        <v>11.398</v>
      </c>
      <c r="BE73" s="103">
        <v>11.411</v>
      </c>
      <c r="BF73" s="103">
        <v>11.396000000000001</v>
      </c>
      <c r="BG73" s="103">
        <v>11.406000000000001</v>
      </c>
      <c r="BH73" s="103">
        <v>11.395</v>
      </c>
      <c r="BI73" s="103">
        <v>11.398999999999999</v>
      </c>
      <c r="BJ73" s="103">
        <v>11.4</v>
      </c>
      <c r="BK73" s="103">
        <v>11.4</v>
      </c>
      <c r="BL73" s="103">
        <v>11.4</v>
      </c>
      <c r="BM73" s="103">
        <v>11.397</v>
      </c>
      <c r="BN73" s="103">
        <v>11.394</v>
      </c>
      <c r="BO73" s="95">
        <v>11.407</v>
      </c>
      <c r="BP73" s="95">
        <v>11.398999999999999</v>
      </c>
      <c r="BQ73" s="95">
        <v>11.404</v>
      </c>
      <c r="BR73" s="95">
        <v>11.398999999999999</v>
      </c>
      <c r="BS73" s="95">
        <v>11.398999999999999</v>
      </c>
      <c r="BT73" s="97"/>
      <c r="BU73" s="97"/>
      <c r="BV73" s="96"/>
      <c r="BW73" s="96"/>
      <c r="BX73" s="96"/>
      <c r="BY73" s="98"/>
      <c r="BZ73" s="99"/>
      <c r="CA73" s="99"/>
      <c r="CB73" s="99"/>
      <c r="CC73" s="99"/>
      <c r="CD73" s="100"/>
      <c r="CE73" s="101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</row>
    <row r="74" spans="1:139">
      <c r="A74" s="83" t="s">
        <v>138</v>
      </c>
      <c r="B74" s="66" t="s">
        <v>242</v>
      </c>
      <c r="C74" s="79" t="s">
        <v>181</v>
      </c>
      <c r="D74" s="67">
        <v>1</v>
      </c>
      <c r="E74" s="123" t="s">
        <v>120</v>
      </c>
      <c r="F74" s="123">
        <v>1</v>
      </c>
      <c r="G74" s="85" t="s">
        <v>122</v>
      </c>
      <c r="H74" s="86">
        <v>1.33</v>
      </c>
      <c r="I74" s="124" t="s">
        <v>43</v>
      </c>
      <c r="J74" s="88">
        <v>8.6999999999999993</v>
      </c>
      <c r="K74" s="125">
        <v>0.05</v>
      </c>
      <c r="L74" s="125">
        <v>-0.05</v>
      </c>
      <c r="M74" s="125" t="s">
        <v>10</v>
      </c>
      <c r="N74" s="126" t="s">
        <v>67</v>
      </c>
      <c r="O74" s="92">
        <f t="shared" si="71"/>
        <v>8.75</v>
      </c>
      <c r="P74" s="93">
        <f t="shared" si="72"/>
        <v>8.6499999999999986</v>
      </c>
      <c r="Q74" s="94"/>
      <c r="R74" s="3">
        <f t="shared" si="57"/>
        <v>8.7294</v>
      </c>
      <c r="S74" s="3">
        <f t="shared" si="58"/>
        <v>8.7026000000000003</v>
      </c>
      <c r="T74" s="3">
        <f t="shared" si="59"/>
        <v>8.7166406249999984</v>
      </c>
      <c r="U74" s="4">
        <f t="shared" si="60"/>
        <v>6.3318885413437848E-3</v>
      </c>
      <c r="V74" s="5">
        <f t="shared" si="61"/>
        <v>2.6321794134313019</v>
      </c>
      <c r="W74" s="76">
        <f t="shared" si="35"/>
        <v>0.33281249999997681</v>
      </c>
      <c r="X74" s="76" t="str">
        <f t="shared" si="36"/>
        <v>Level C</v>
      </c>
      <c r="Y74" s="5">
        <f t="shared" si="62"/>
        <v>1.7561572023987828</v>
      </c>
      <c r="Z74" s="5">
        <f t="shared" si="63"/>
        <v>3.5082016244638958</v>
      </c>
      <c r="AA74" s="5">
        <f t="shared" si="64"/>
        <v>1.7561572023987828</v>
      </c>
      <c r="AB74" s="6">
        <f t="shared" si="65"/>
        <v>0.9999999312178427</v>
      </c>
      <c r="AC74" s="29" t="str">
        <f t="shared" si="66"/>
        <v/>
      </c>
      <c r="AD74" s="29" t="str">
        <f t="shared" si="67"/>
        <v/>
      </c>
      <c r="AE74" s="29">
        <f t="shared" si="68"/>
        <v>-1.6640624999999076E-2</v>
      </c>
      <c r="AF74" s="29" t="str">
        <f t="shared" si="44"/>
        <v/>
      </c>
      <c r="AG74" s="100"/>
      <c r="AH74" s="101"/>
      <c r="AI74" s="102"/>
      <c r="AJ74" s="102"/>
      <c r="AK74" s="102"/>
      <c r="AL74" s="102"/>
      <c r="AM74" s="102"/>
      <c r="AN74" s="102">
        <v>8.7182999999999993</v>
      </c>
      <c r="AO74" s="102">
        <v>8.7156000000000002</v>
      </c>
      <c r="AP74" s="102">
        <v>8.7238000000000007</v>
      </c>
      <c r="AQ74" s="102">
        <v>8.7180999999999997</v>
      </c>
      <c r="AR74" s="102">
        <v>8.7164999999999999</v>
      </c>
      <c r="AS74" s="103">
        <v>8.7143999999999995</v>
      </c>
      <c r="AT74" s="103">
        <v>8.7240000000000002</v>
      </c>
      <c r="AU74" s="103">
        <v>8.7121999999999993</v>
      </c>
      <c r="AV74" s="103">
        <v>8.7180999999999997</v>
      </c>
      <c r="AW74" s="103">
        <v>8.7088000000000001</v>
      </c>
      <c r="AX74" s="103">
        <v>8.7149999999999999</v>
      </c>
      <c r="AY74" s="103">
        <v>8.7026000000000003</v>
      </c>
      <c r="AZ74" s="103">
        <v>8.7102000000000004</v>
      </c>
      <c r="BA74" s="103">
        <v>8.7052999999999994</v>
      </c>
      <c r="BB74" s="103">
        <v>8.7103000000000002</v>
      </c>
      <c r="BC74" s="103">
        <v>8.7139000000000006</v>
      </c>
      <c r="BD74" s="103">
        <v>8.7262000000000004</v>
      </c>
      <c r="BE74" s="103">
        <v>8.7156000000000002</v>
      </c>
      <c r="BF74" s="103">
        <v>8.7256999999999998</v>
      </c>
      <c r="BG74" s="103">
        <v>8.7158999999999995</v>
      </c>
      <c r="BH74" s="103">
        <v>8.7128999999999994</v>
      </c>
      <c r="BI74" s="103">
        <v>8.7216000000000005</v>
      </c>
      <c r="BJ74" s="103">
        <v>8.7093000000000007</v>
      </c>
      <c r="BK74" s="103">
        <v>8.7150999999999996</v>
      </c>
      <c r="BL74" s="103">
        <v>8.7169000000000008</v>
      </c>
      <c r="BM74" s="103">
        <v>8.7184000000000008</v>
      </c>
      <c r="BN74" s="103">
        <v>8.7293000000000003</v>
      </c>
      <c r="BO74" s="95">
        <v>8.7294</v>
      </c>
      <c r="BP74" s="95">
        <v>8.7141999999999999</v>
      </c>
      <c r="BQ74" s="95">
        <v>8.7158999999999995</v>
      </c>
      <c r="BR74" s="95">
        <v>8.7212999999999994</v>
      </c>
      <c r="BS74" s="95">
        <v>8.7177000000000007</v>
      </c>
      <c r="BT74" s="97"/>
      <c r="BU74" s="97"/>
      <c r="BV74" s="96"/>
      <c r="BW74" s="96"/>
      <c r="BX74" s="96"/>
      <c r="BY74" s="98"/>
      <c r="BZ74" s="99"/>
      <c r="CA74" s="99"/>
      <c r="CB74" s="99"/>
      <c r="CC74" s="99"/>
      <c r="CD74" s="100"/>
      <c r="CE74" s="101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</row>
    <row r="75" spans="1:139">
      <c r="A75" s="83" t="s">
        <v>139</v>
      </c>
      <c r="B75" s="66" t="s">
        <v>242</v>
      </c>
      <c r="C75" s="79" t="s">
        <v>181</v>
      </c>
      <c r="D75" s="67">
        <v>1</v>
      </c>
      <c r="E75" s="123" t="s">
        <v>120</v>
      </c>
      <c r="F75" s="123">
        <v>1</v>
      </c>
      <c r="G75" s="85" t="s">
        <v>122</v>
      </c>
      <c r="H75" s="86">
        <v>1.33</v>
      </c>
      <c r="I75" s="124" t="s">
        <v>43</v>
      </c>
      <c r="J75" s="88">
        <v>9</v>
      </c>
      <c r="K75" s="125">
        <v>0.05</v>
      </c>
      <c r="L75" s="125">
        <v>-0.05</v>
      </c>
      <c r="M75" s="125" t="s">
        <v>10</v>
      </c>
      <c r="N75" s="126" t="s">
        <v>67</v>
      </c>
      <c r="O75" s="92">
        <f t="shared" si="71"/>
        <v>9.0500000000000007</v>
      </c>
      <c r="P75" s="93">
        <f t="shared" si="72"/>
        <v>8.9499999999999993</v>
      </c>
      <c r="Q75" s="94"/>
      <c r="R75" s="3">
        <f t="shared" si="57"/>
        <v>9.0067000000000004</v>
      </c>
      <c r="S75" s="3">
        <f t="shared" si="58"/>
        <v>8.9901999999999997</v>
      </c>
      <c r="T75" s="3">
        <f t="shared" si="59"/>
        <v>9.0000906249999986</v>
      </c>
      <c r="U75" s="4">
        <f t="shared" si="60"/>
        <v>3.8366113555517588E-3</v>
      </c>
      <c r="V75" s="5">
        <f t="shared" si="61"/>
        <v>4.3441112800099519</v>
      </c>
      <c r="W75" s="76">
        <f t="shared" si="35"/>
        <v>1.8124999999713251E-3</v>
      </c>
      <c r="X75" s="76" t="str">
        <f t="shared" si="36"/>
        <v>Level A</v>
      </c>
      <c r="Y75" s="5">
        <f t="shared" si="62"/>
        <v>4.3362375783151199</v>
      </c>
      <c r="Z75" s="5">
        <f t="shared" si="63"/>
        <v>4.3519849817049066</v>
      </c>
      <c r="AA75" s="5">
        <f t="shared" si="64"/>
        <v>4.3362375783151199</v>
      </c>
      <c r="AB75" s="6">
        <f t="shared" si="65"/>
        <v>1</v>
      </c>
      <c r="AC75" s="29" t="str">
        <f t="shared" si="66"/>
        <v/>
      </c>
      <c r="AD75" s="29" t="str">
        <f t="shared" si="67"/>
        <v/>
      </c>
      <c r="AE75" s="29">
        <f t="shared" si="68"/>
        <v>-9.0624999998567546E-5</v>
      </c>
      <c r="AF75" s="29" t="str">
        <f t="shared" si="44"/>
        <v/>
      </c>
      <c r="AG75" s="100"/>
      <c r="AH75" s="101"/>
      <c r="AI75" s="102"/>
      <c r="AJ75" s="102"/>
      <c r="AK75" s="102"/>
      <c r="AL75" s="102"/>
      <c r="AM75" s="102"/>
      <c r="AN75" s="102">
        <v>9.0007000000000001</v>
      </c>
      <c r="AO75" s="102">
        <v>9.0007000000000001</v>
      </c>
      <c r="AP75" s="102">
        <v>8.9959000000000007</v>
      </c>
      <c r="AQ75" s="102">
        <v>9.0007999999999999</v>
      </c>
      <c r="AR75" s="102">
        <v>9.0002999999999993</v>
      </c>
      <c r="AS75" s="103">
        <v>9.0045999999999999</v>
      </c>
      <c r="AT75" s="103">
        <v>9.0023</v>
      </c>
      <c r="AU75" s="103">
        <v>9.0067000000000004</v>
      </c>
      <c r="AV75" s="103">
        <v>9.0029000000000003</v>
      </c>
      <c r="AW75" s="103">
        <v>8.9901999999999997</v>
      </c>
      <c r="AX75" s="103">
        <v>9.0006000000000004</v>
      </c>
      <c r="AY75" s="103">
        <v>9.0033999999999992</v>
      </c>
      <c r="AZ75" s="103">
        <v>8.9957999999999991</v>
      </c>
      <c r="BA75" s="103">
        <v>9.0014000000000003</v>
      </c>
      <c r="BB75" s="103">
        <v>8.9981000000000009</v>
      </c>
      <c r="BC75" s="103">
        <v>9.0048999999999992</v>
      </c>
      <c r="BD75" s="103">
        <v>8.9939999999999998</v>
      </c>
      <c r="BE75" s="103">
        <v>8.9992000000000001</v>
      </c>
      <c r="BF75" s="103">
        <v>9.0022000000000002</v>
      </c>
      <c r="BG75" s="103">
        <v>8.9997000000000007</v>
      </c>
      <c r="BH75" s="103">
        <v>9.0025999999999993</v>
      </c>
      <c r="BI75" s="103">
        <v>8.9995999999999992</v>
      </c>
      <c r="BJ75" s="103">
        <v>9.0013000000000005</v>
      </c>
      <c r="BK75" s="103">
        <v>9.0060000000000002</v>
      </c>
      <c r="BL75" s="103">
        <v>8.9946999999999999</v>
      </c>
      <c r="BM75" s="103">
        <v>9.0024999999999995</v>
      </c>
      <c r="BN75" s="103">
        <v>9.0035000000000007</v>
      </c>
      <c r="BO75" s="95">
        <v>8.9984000000000002</v>
      </c>
      <c r="BP75" s="95">
        <v>8.9960000000000004</v>
      </c>
      <c r="BQ75" s="95">
        <v>9.0027000000000008</v>
      </c>
      <c r="BR75" s="95">
        <v>8.9972999999999992</v>
      </c>
      <c r="BS75" s="95">
        <v>8.9939</v>
      </c>
      <c r="BT75" s="97"/>
      <c r="BU75" s="97"/>
      <c r="BV75" s="96"/>
      <c r="BW75" s="96"/>
      <c r="BX75" s="96"/>
      <c r="BY75" s="98"/>
      <c r="BZ75" s="99"/>
      <c r="CA75" s="99"/>
      <c r="CB75" s="99"/>
      <c r="CC75" s="99"/>
      <c r="CD75" s="100"/>
      <c r="CE75" s="101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</row>
    <row r="76" spans="1:139">
      <c r="A76" s="83" t="s">
        <v>140</v>
      </c>
      <c r="B76" s="66" t="s">
        <v>242</v>
      </c>
      <c r="C76" s="79" t="s">
        <v>181</v>
      </c>
      <c r="D76" s="67">
        <v>1</v>
      </c>
      <c r="E76" s="123" t="s">
        <v>120</v>
      </c>
      <c r="F76" s="123">
        <v>1</v>
      </c>
      <c r="G76" s="85" t="s">
        <v>122</v>
      </c>
      <c r="H76" s="86">
        <v>1.33</v>
      </c>
      <c r="I76" s="124" t="s">
        <v>43</v>
      </c>
      <c r="J76" s="88">
        <v>7.72</v>
      </c>
      <c r="K76" s="125">
        <v>0.05</v>
      </c>
      <c r="L76" s="125">
        <v>-0.05</v>
      </c>
      <c r="M76" s="125" t="s">
        <v>10</v>
      </c>
      <c r="N76" s="126" t="s">
        <v>67</v>
      </c>
      <c r="O76" s="92">
        <f t="shared" si="71"/>
        <v>7.77</v>
      </c>
      <c r="P76" s="93">
        <f t="shared" si="72"/>
        <v>7.67</v>
      </c>
      <c r="Q76" s="94"/>
      <c r="R76" s="3">
        <f t="shared" si="57"/>
        <v>7.7340999999999998</v>
      </c>
      <c r="S76" s="3">
        <f t="shared" si="58"/>
        <v>7.7122000000000002</v>
      </c>
      <c r="T76" s="3">
        <f t="shared" si="59"/>
        <v>7.7224624999999989</v>
      </c>
      <c r="U76" s="4">
        <f t="shared" si="60"/>
        <v>5.3568617437763861E-3</v>
      </c>
      <c r="V76" s="5">
        <f t="shared" si="61"/>
        <v>3.1112743736629076</v>
      </c>
      <c r="W76" s="76">
        <f t="shared" si="35"/>
        <v>4.9249999999983092E-2</v>
      </c>
      <c r="X76" s="76" t="str">
        <f t="shared" si="36"/>
        <v>Level A</v>
      </c>
      <c r="Y76" s="5">
        <f t="shared" si="62"/>
        <v>2.9580441107600515</v>
      </c>
      <c r="Z76" s="5">
        <f t="shared" si="63"/>
        <v>3.2645046365657415</v>
      </c>
      <c r="AA76" s="5">
        <f t="shared" si="64"/>
        <v>2.9580441107600515</v>
      </c>
      <c r="AB76" s="6">
        <f t="shared" si="65"/>
        <v>1</v>
      </c>
      <c r="AC76" s="29" t="str">
        <f t="shared" si="66"/>
        <v/>
      </c>
      <c r="AD76" s="29" t="str">
        <f t="shared" si="67"/>
        <v/>
      </c>
      <c r="AE76" s="29">
        <f t="shared" si="68"/>
        <v>-2.4624999999991459E-3</v>
      </c>
      <c r="AF76" s="29" t="str">
        <f t="shared" si="44"/>
        <v/>
      </c>
      <c r="AG76" s="100"/>
      <c r="AH76" s="101"/>
      <c r="AI76" s="102"/>
      <c r="AJ76" s="102"/>
      <c r="AK76" s="102"/>
      <c r="AL76" s="102"/>
      <c r="AM76" s="102"/>
      <c r="AN76" s="102">
        <v>7.7274000000000003</v>
      </c>
      <c r="AO76" s="102">
        <v>7.7195999999999998</v>
      </c>
      <c r="AP76" s="102">
        <v>7.7340999999999998</v>
      </c>
      <c r="AQ76" s="102">
        <v>7.7233000000000001</v>
      </c>
      <c r="AR76" s="102">
        <v>7.7226999999999997</v>
      </c>
      <c r="AS76" s="103">
        <v>7.7234999999999996</v>
      </c>
      <c r="AT76" s="103">
        <v>7.7314999999999996</v>
      </c>
      <c r="AU76" s="103">
        <v>7.7236000000000002</v>
      </c>
      <c r="AV76" s="103">
        <v>7.7145000000000001</v>
      </c>
      <c r="AW76" s="103">
        <v>7.7279999999999998</v>
      </c>
      <c r="AX76" s="103">
        <v>7.7282000000000002</v>
      </c>
      <c r="AY76" s="103">
        <v>7.7141999999999999</v>
      </c>
      <c r="AZ76" s="103">
        <v>7.7233999999999998</v>
      </c>
      <c r="BA76" s="103">
        <v>7.7285000000000004</v>
      </c>
      <c r="BB76" s="103">
        <v>7.7202000000000002</v>
      </c>
      <c r="BC76" s="103">
        <v>7.7159000000000004</v>
      </c>
      <c r="BD76" s="103">
        <v>7.7192999999999996</v>
      </c>
      <c r="BE76" s="103">
        <v>7.7262000000000004</v>
      </c>
      <c r="BF76" s="103">
        <v>7.7252999999999998</v>
      </c>
      <c r="BG76" s="103">
        <v>7.7226999999999997</v>
      </c>
      <c r="BH76" s="103">
        <v>7.7138</v>
      </c>
      <c r="BI76" s="103">
        <v>7.7122000000000002</v>
      </c>
      <c r="BJ76" s="103">
        <v>7.7220000000000004</v>
      </c>
      <c r="BK76" s="103">
        <v>7.7215999999999996</v>
      </c>
      <c r="BL76" s="103">
        <v>7.7191000000000001</v>
      </c>
      <c r="BM76" s="103">
        <v>7.7222</v>
      </c>
      <c r="BN76" s="103">
        <v>7.718</v>
      </c>
      <c r="BO76" s="95">
        <v>7.7188999999999997</v>
      </c>
      <c r="BP76" s="95">
        <v>7.7256999999999998</v>
      </c>
      <c r="BQ76" s="95">
        <v>7.7182000000000004</v>
      </c>
      <c r="BR76" s="95">
        <v>7.7244000000000002</v>
      </c>
      <c r="BS76" s="95">
        <v>7.7305999999999999</v>
      </c>
      <c r="BT76" s="97"/>
      <c r="BU76" s="97"/>
      <c r="BV76" s="96"/>
      <c r="BW76" s="96"/>
      <c r="BX76" s="96"/>
      <c r="BY76" s="98"/>
      <c r="BZ76" s="99"/>
      <c r="CA76" s="99"/>
      <c r="CB76" s="99"/>
      <c r="CC76" s="99"/>
      <c r="CD76" s="100"/>
      <c r="CE76" s="101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</row>
    <row r="77" spans="1:139">
      <c r="A77" s="83" t="s">
        <v>141</v>
      </c>
      <c r="B77" s="66" t="s">
        <v>242</v>
      </c>
      <c r="C77" s="79" t="s">
        <v>181</v>
      </c>
      <c r="D77" s="67">
        <v>1</v>
      </c>
      <c r="E77" s="123" t="s">
        <v>120</v>
      </c>
      <c r="F77" s="123">
        <v>1</v>
      </c>
      <c r="G77" s="85" t="s">
        <v>122</v>
      </c>
      <c r="H77" s="86">
        <v>1.33</v>
      </c>
      <c r="I77" s="124" t="s">
        <v>43</v>
      </c>
      <c r="J77" s="88">
        <v>6.86</v>
      </c>
      <c r="K77" s="125">
        <v>0.05</v>
      </c>
      <c r="L77" s="125">
        <v>-0.05</v>
      </c>
      <c r="M77" s="125" t="s">
        <v>10</v>
      </c>
      <c r="N77" s="126" t="s">
        <v>67</v>
      </c>
      <c r="O77" s="92">
        <f t="shared" si="71"/>
        <v>6.91</v>
      </c>
      <c r="P77" s="93">
        <f t="shared" si="72"/>
        <v>6.8100000000000005</v>
      </c>
      <c r="Q77" s="94"/>
      <c r="R77" s="3">
        <f t="shared" si="57"/>
        <v>6.8986000000000001</v>
      </c>
      <c r="S77" s="3">
        <f t="shared" si="58"/>
        <v>6.8727</v>
      </c>
      <c r="T77" s="3">
        <f t="shared" si="59"/>
        <v>6.8835843750000008</v>
      </c>
      <c r="U77" s="4">
        <f t="shared" si="60"/>
        <v>6.1357287536779525E-3</v>
      </c>
      <c r="V77" s="5">
        <f t="shared" si="61"/>
        <v>2.7163304206816727</v>
      </c>
      <c r="W77" s="76">
        <f t="shared" si="35"/>
        <v>0.47168750000001036</v>
      </c>
      <c r="X77" s="76" t="str">
        <f t="shared" si="36"/>
        <v>Level C</v>
      </c>
      <c r="Y77" s="5">
        <f t="shared" si="62"/>
        <v>1.4350713153763528</v>
      </c>
      <c r="Z77" s="5">
        <f t="shared" si="63"/>
        <v>3.9975895259869731</v>
      </c>
      <c r="AA77" s="5">
        <f t="shared" si="64"/>
        <v>1.4350713153763528</v>
      </c>
      <c r="AB77" s="6">
        <f t="shared" si="65"/>
        <v>0.99999165877849716</v>
      </c>
      <c r="AC77" s="29" t="str">
        <f t="shared" si="66"/>
        <v/>
      </c>
      <c r="AD77" s="29" t="str">
        <f t="shared" si="67"/>
        <v/>
      </c>
      <c r="AE77" s="29">
        <f t="shared" si="68"/>
        <v>-2.3584375000000435E-2</v>
      </c>
      <c r="AF77" s="29" t="str">
        <f t="shared" si="44"/>
        <v/>
      </c>
      <c r="AG77" s="100"/>
      <c r="AH77" s="101"/>
      <c r="AI77" s="102"/>
      <c r="AJ77" s="102"/>
      <c r="AK77" s="102"/>
      <c r="AL77" s="102"/>
      <c r="AM77" s="102"/>
      <c r="AN77" s="102">
        <v>6.8811999999999998</v>
      </c>
      <c r="AO77" s="102">
        <v>6.8872999999999998</v>
      </c>
      <c r="AP77" s="102">
        <v>6.8766999999999996</v>
      </c>
      <c r="AQ77" s="102">
        <v>6.88</v>
      </c>
      <c r="AR77" s="102">
        <v>6.8848000000000003</v>
      </c>
      <c r="AS77" s="103">
        <v>6.8787000000000003</v>
      </c>
      <c r="AT77" s="103">
        <v>6.8848000000000003</v>
      </c>
      <c r="AU77" s="103">
        <v>6.8986000000000001</v>
      </c>
      <c r="AV77" s="103">
        <v>6.8766999999999996</v>
      </c>
      <c r="AW77" s="103">
        <v>6.8936999999999999</v>
      </c>
      <c r="AX77" s="103">
        <v>6.8792</v>
      </c>
      <c r="AY77" s="103">
        <v>6.8867000000000003</v>
      </c>
      <c r="AZ77" s="103">
        <v>6.8864999999999998</v>
      </c>
      <c r="BA77" s="103">
        <v>6.8727</v>
      </c>
      <c r="BB77" s="103">
        <v>6.8907999999999996</v>
      </c>
      <c r="BC77" s="103">
        <v>6.8909000000000002</v>
      </c>
      <c r="BD77" s="103">
        <v>6.8784000000000001</v>
      </c>
      <c r="BE77" s="103">
        <v>6.8823999999999996</v>
      </c>
      <c r="BF77" s="103">
        <v>6.8758999999999997</v>
      </c>
      <c r="BG77" s="103">
        <v>6.8798000000000004</v>
      </c>
      <c r="BH77" s="103">
        <v>6.8765000000000001</v>
      </c>
      <c r="BI77" s="103">
        <v>6.8811</v>
      </c>
      <c r="BJ77" s="103">
        <v>6.8887999999999998</v>
      </c>
      <c r="BK77" s="103">
        <v>6.8739999999999997</v>
      </c>
      <c r="BL77" s="103">
        <v>6.8796999999999997</v>
      </c>
      <c r="BM77" s="103">
        <v>6.8872</v>
      </c>
      <c r="BN77" s="103">
        <v>6.8871000000000002</v>
      </c>
      <c r="BO77" s="95">
        <v>6.8837000000000002</v>
      </c>
      <c r="BP77" s="95">
        <v>6.8898999999999999</v>
      </c>
      <c r="BQ77" s="95">
        <v>6.8829000000000002</v>
      </c>
      <c r="BR77" s="95">
        <v>6.8871000000000002</v>
      </c>
      <c r="BS77" s="95">
        <v>6.8909000000000002</v>
      </c>
      <c r="BT77" s="97"/>
      <c r="BU77" s="97"/>
      <c r="BV77" s="96"/>
      <c r="BW77" s="96"/>
      <c r="BX77" s="96"/>
      <c r="BY77" s="98"/>
      <c r="BZ77" s="99"/>
      <c r="CA77" s="99"/>
      <c r="CB77" s="99"/>
      <c r="CC77" s="99"/>
      <c r="CD77" s="100"/>
      <c r="CE77" s="101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</row>
    <row r="78" spans="1:139">
      <c r="A78" s="83" t="s">
        <v>142</v>
      </c>
      <c r="B78" s="66" t="s">
        <v>242</v>
      </c>
      <c r="C78" s="79" t="s">
        <v>181</v>
      </c>
      <c r="D78" s="67">
        <v>1</v>
      </c>
      <c r="E78" s="123" t="s">
        <v>120</v>
      </c>
      <c r="F78" s="123">
        <v>1</v>
      </c>
      <c r="G78" s="85" t="s">
        <v>122</v>
      </c>
      <c r="H78" s="86">
        <v>1.33</v>
      </c>
      <c r="I78" s="124" t="s">
        <v>43</v>
      </c>
      <c r="J78" s="88">
        <v>4.0599999999999996</v>
      </c>
      <c r="K78" s="125">
        <v>0.05</v>
      </c>
      <c r="L78" s="125">
        <v>-0.05</v>
      </c>
      <c r="M78" s="125" t="s">
        <v>10</v>
      </c>
      <c r="N78" s="126" t="s">
        <v>67</v>
      </c>
      <c r="O78" s="92">
        <f t="shared" si="71"/>
        <v>4.1099999999999994</v>
      </c>
      <c r="P78" s="93">
        <f t="shared" si="72"/>
        <v>4.01</v>
      </c>
      <c r="Q78" s="94"/>
      <c r="R78" s="3">
        <f t="shared" si="57"/>
        <v>4.0978000000000003</v>
      </c>
      <c r="S78" s="3">
        <f t="shared" si="58"/>
        <v>4.0857000000000001</v>
      </c>
      <c r="T78" s="3">
        <f t="shared" si="59"/>
        <v>4.0926218749999999</v>
      </c>
      <c r="U78" s="4">
        <f t="shared" si="60"/>
        <v>3.1061577110323741E-3</v>
      </c>
      <c r="V78" s="5">
        <f t="shared" si="61"/>
        <v>5.3656859107541166</v>
      </c>
      <c r="W78" s="76">
        <f t="shared" si="35"/>
        <v>0.65243750000000722</v>
      </c>
      <c r="X78" s="76" t="str">
        <f t="shared" si="36"/>
        <v>Level D</v>
      </c>
      <c r="Y78" s="5">
        <f t="shared" si="62"/>
        <v>1.8649112093564324</v>
      </c>
      <c r="Z78" s="5">
        <f t="shared" si="63"/>
        <v>8.8664606121517622</v>
      </c>
      <c r="AA78" s="5">
        <f t="shared" si="64"/>
        <v>1.8649112093564324</v>
      </c>
      <c r="AB78" s="6">
        <f t="shared" si="65"/>
        <v>0.99999998895196285</v>
      </c>
      <c r="AC78" s="29" t="str">
        <f t="shared" si="66"/>
        <v/>
      </c>
      <c r="AD78" s="29" t="str">
        <f t="shared" si="67"/>
        <v/>
      </c>
      <c r="AE78" s="29">
        <f t="shared" si="68"/>
        <v>-3.2621875000000244E-2</v>
      </c>
      <c r="AF78" s="29" t="str">
        <f t="shared" si="44"/>
        <v/>
      </c>
      <c r="AG78" s="100"/>
      <c r="AH78" s="101"/>
      <c r="AI78" s="102"/>
      <c r="AJ78" s="102"/>
      <c r="AK78" s="102"/>
      <c r="AL78" s="102"/>
      <c r="AM78" s="102"/>
      <c r="AN78" s="102">
        <v>4.0948000000000002</v>
      </c>
      <c r="AO78" s="102">
        <v>4.0907</v>
      </c>
      <c r="AP78" s="102">
        <v>4.0961999999999996</v>
      </c>
      <c r="AQ78" s="102">
        <v>4.0941999999999998</v>
      </c>
      <c r="AR78" s="102">
        <v>4.0914000000000001</v>
      </c>
      <c r="AS78" s="103">
        <v>4.0978000000000003</v>
      </c>
      <c r="AT78" s="103">
        <v>4.0898000000000003</v>
      </c>
      <c r="AU78" s="103">
        <v>4.0960999999999999</v>
      </c>
      <c r="AV78" s="103">
        <v>4.0942999999999996</v>
      </c>
      <c r="AW78" s="103">
        <v>4.0872999999999999</v>
      </c>
      <c r="AX78" s="103">
        <v>4.0948000000000002</v>
      </c>
      <c r="AY78" s="103">
        <v>4.0946999999999996</v>
      </c>
      <c r="AZ78" s="103">
        <v>4.0964999999999998</v>
      </c>
      <c r="BA78" s="103">
        <v>4.0906000000000002</v>
      </c>
      <c r="BB78" s="103">
        <v>4.0900999999999996</v>
      </c>
      <c r="BC78" s="103">
        <v>4.0918999999999999</v>
      </c>
      <c r="BD78" s="103">
        <v>4.0937000000000001</v>
      </c>
      <c r="BE78" s="103">
        <v>4.0933999999999999</v>
      </c>
      <c r="BF78" s="103">
        <v>4.0918999999999999</v>
      </c>
      <c r="BG78" s="103">
        <v>4.0890000000000004</v>
      </c>
      <c r="BH78" s="103">
        <v>4.0872000000000002</v>
      </c>
      <c r="BI78" s="103">
        <v>4.0925000000000002</v>
      </c>
      <c r="BJ78" s="103">
        <v>4.0941000000000001</v>
      </c>
      <c r="BK78" s="103">
        <v>4.0945999999999998</v>
      </c>
      <c r="BL78" s="103">
        <v>4.0857000000000001</v>
      </c>
      <c r="BM78" s="103">
        <v>4.0956999999999999</v>
      </c>
      <c r="BN78" s="103">
        <v>4.0891000000000002</v>
      </c>
      <c r="BO78" s="95">
        <v>4.0968999999999998</v>
      </c>
      <c r="BP78" s="95">
        <v>4.0929000000000002</v>
      </c>
      <c r="BQ78" s="95">
        <v>4.0938999999999997</v>
      </c>
      <c r="BR78" s="95">
        <v>4.0883000000000003</v>
      </c>
      <c r="BS78" s="95">
        <v>4.0937999999999999</v>
      </c>
      <c r="BT78" s="97"/>
      <c r="BU78" s="97"/>
      <c r="BV78" s="96"/>
      <c r="BW78" s="96"/>
      <c r="BX78" s="96"/>
      <c r="BY78" s="98"/>
      <c r="BZ78" s="99"/>
      <c r="CA78" s="99"/>
      <c r="CB78" s="99"/>
      <c r="CC78" s="99"/>
      <c r="CD78" s="100"/>
      <c r="CE78" s="101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</row>
    <row r="79" spans="1:139">
      <c r="A79" s="83" t="s">
        <v>143</v>
      </c>
      <c r="B79" s="66" t="s">
        <v>242</v>
      </c>
      <c r="C79" s="79" t="s">
        <v>181</v>
      </c>
      <c r="D79" s="67">
        <v>1</v>
      </c>
      <c r="E79" s="123" t="s">
        <v>120</v>
      </c>
      <c r="F79" s="123">
        <v>1</v>
      </c>
      <c r="G79" s="85" t="s">
        <v>122</v>
      </c>
      <c r="H79" s="86">
        <v>1.33</v>
      </c>
      <c r="I79" s="124" t="s">
        <v>43</v>
      </c>
      <c r="J79" s="88">
        <v>12</v>
      </c>
      <c r="K79" s="125">
        <v>0.05</v>
      </c>
      <c r="L79" s="125">
        <v>-0.05</v>
      </c>
      <c r="M79" s="125" t="s">
        <v>10</v>
      </c>
      <c r="N79" s="126" t="s">
        <v>67</v>
      </c>
      <c r="O79" s="92">
        <f t="shared" si="71"/>
        <v>12.05</v>
      </c>
      <c r="P79" s="93">
        <f t="shared" si="72"/>
        <v>11.95</v>
      </c>
      <c r="Q79" s="94"/>
      <c r="R79" s="3">
        <f t="shared" si="57"/>
        <v>12.019299999999999</v>
      </c>
      <c r="S79" s="3">
        <f t="shared" si="58"/>
        <v>11.9892</v>
      </c>
      <c r="T79" s="3">
        <f t="shared" si="59"/>
        <v>12.005890625000001</v>
      </c>
      <c r="U79" s="4">
        <f t="shared" si="60"/>
        <v>8.3369507605520511E-3</v>
      </c>
      <c r="V79" s="5">
        <f t="shared" si="61"/>
        <v>1.9991321941744375</v>
      </c>
      <c r="W79" s="76">
        <f t="shared" si="35"/>
        <v>0.11781250000001907</v>
      </c>
      <c r="X79" s="76" t="str">
        <f t="shared" si="36"/>
        <v>Level A</v>
      </c>
      <c r="Y79" s="5">
        <f t="shared" si="62"/>
        <v>1.7636094325482485</v>
      </c>
      <c r="Z79" s="5">
        <f t="shared" si="63"/>
        <v>2.2346549558006834</v>
      </c>
      <c r="AA79" s="5">
        <f t="shared" si="64"/>
        <v>1.7636094325482485</v>
      </c>
      <c r="AB79" s="6">
        <f t="shared" si="65"/>
        <v>0.99999993910803808</v>
      </c>
      <c r="AC79" s="29" t="str">
        <f t="shared" si="66"/>
        <v/>
      </c>
      <c r="AD79" s="29" t="str">
        <f t="shared" si="67"/>
        <v/>
      </c>
      <c r="AE79" s="29">
        <f t="shared" si="68"/>
        <v>-5.8906250000010374E-3</v>
      </c>
      <c r="AF79" s="29" t="str">
        <f t="shared" si="44"/>
        <v/>
      </c>
      <c r="AG79" s="100"/>
      <c r="AH79" s="101"/>
      <c r="AI79" s="102"/>
      <c r="AJ79" s="102"/>
      <c r="AK79" s="102"/>
      <c r="AL79" s="102"/>
      <c r="AM79" s="102"/>
      <c r="AN79" s="102">
        <v>12.0067</v>
      </c>
      <c r="AO79" s="102">
        <v>12.0182</v>
      </c>
      <c r="AP79" s="102">
        <v>11.996700000000001</v>
      </c>
      <c r="AQ79" s="102">
        <v>12.008599999999999</v>
      </c>
      <c r="AR79" s="102">
        <v>11.9962</v>
      </c>
      <c r="AS79" s="103">
        <v>12.011900000000001</v>
      </c>
      <c r="AT79" s="103">
        <v>12.012600000000001</v>
      </c>
      <c r="AU79" s="103">
        <v>11.9933</v>
      </c>
      <c r="AV79" s="103">
        <v>12.012499999999999</v>
      </c>
      <c r="AW79" s="103">
        <v>12.010199999999999</v>
      </c>
      <c r="AX79" s="103">
        <v>12.008900000000001</v>
      </c>
      <c r="AY79" s="103">
        <v>11.9903</v>
      </c>
      <c r="AZ79" s="103">
        <v>11.9892</v>
      </c>
      <c r="BA79" s="103">
        <v>12.008800000000001</v>
      </c>
      <c r="BB79" s="103">
        <v>12.0146</v>
      </c>
      <c r="BC79" s="103">
        <v>12.0015</v>
      </c>
      <c r="BD79" s="103">
        <v>12.0015</v>
      </c>
      <c r="BE79" s="103">
        <v>12.01</v>
      </c>
      <c r="BF79" s="103">
        <v>12.0114</v>
      </c>
      <c r="BG79" s="103">
        <v>12.009600000000001</v>
      </c>
      <c r="BH79" s="103">
        <v>11.996</v>
      </c>
      <c r="BI79" s="103">
        <v>12.019299999999999</v>
      </c>
      <c r="BJ79" s="103">
        <v>11.993600000000001</v>
      </c>
      <c r="BK79" s="103">
        <v>11.9985</v>
      </c>
      <c r="BL79" s="103">
        <v>12.0075</v>
      </c>
      <c r="BM79" s="103">
        <v>12.015599999999999</v>
      </c>
      <c r="BN79" s="103">
        <v>12.0024</v>
      </c>
      <c r="BO79" s="95">
        <v>11.9975</v>
      </c>
      <c r="BP79" s="95">
        <v>12.014200000000001</v>
      </c>
      <c r="BQ79" s="95">
        <v>12.012499999999999</v>
      </c>
      <c r="BR79" s="95">
        <v>12.01</v>
      </c>
      <c r="BS79" s="95">
        <v>12.008699999999999</v>
      </c>
      <c r="BT79" s="97"/>
      <c r="BU79" s="97"/>
      <c r="BV79" s="96"/>
      <c r="BW79" s="96"/>
      <c r="BX79" s="96"/>
      <c r="BY79" s="98"/>
      <c r="BZ79" s="99"/>
      <c r="CA79" s="99"/>
      <c r="CB79" s="99"/>
      <c r="CC79" s="99"/>
      <c r="CD79" s="100"/>
      <c r="CE79" s="101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</row>
    <row r="80" spans="1:139">
      <c r="A80" s="83" t="s">
        <v>144</v>
      </c>
      <c r="B80" s="66" t="s">
        <v>242</v>
      </c>
      <c r="C80" s="79" t="s">
        <v>181</v>
      </c>
      <c r="D80" s="67">
        <v>1</v>
      </c>
      <c r="E80" s="123" t="s">
        <v>120</v>
      </c>
      <c r="F80" s="123">
        <v>1</v>
      </c>
      <c r="G80" s="85" t="s">
        <v>122</v>
      </c>
      <c r="H80" s="86">
        <v>1.33</v>
      </c>
      <c r="I80" s="124" t="s">
        <v>43</v>
      </c>
      <c r="J80" s="88">
        <v>8</v>
      </c>
      <c r="K80" s="125">
        <v>0.05</v>
      </c>
      <c r="L80" s="125">
        <v>-0.05</v>
      </c>
      <c r="M80" s="125" t="s">
        <v>10</v>
      </c>
      <c r="N80" s="126" t="s">
        <v>67</v>
      </c>
      <c r="O80" s="92">
        <f t="shared" si="71"/>
        <v>8.0500000000000007</v>
      </c>
      <c r="P80" s="93">
        <f t="shared" si="72"/>
        <v>7.95</v>
      </c>
      <c r="Q80" s="94"/>
      <c r="R80" s="3">
        <f t="shared" si="57"/>
        <v>8.0113000000000003</v>
      </c>
      <c r="S80" s="3">
        <f t="shared" si="58"/>
        <v>7.9907000000000004</v>
      </c>
      <c r="T80" s="3">
        <f t="shared" si="59"/>
        <v>8.001228124999999</v>
      </c>
      <c r="U80" s="4">
        <f t="shared" si="60"/>
        <v>5.3428417215270127E-3</v>
      </c>
      <c r="V80" s="5">
        <f t="shared" si="61"/>
        <v>3.1194385937944733</v>
      </c>
      <c r="W80" s="76">
        <f t="shared" si="35"/>
        <v>2.4562499999980371E-2</v>
      </c>
      <c r="X80" s="76" t="str">
        <f t="shared" si="36"/>
        <v>Level A</v>
      </c>
      <c r="Y80" s="5">
        <f t="shared" si="62"/>
        <v>3.0428173833345014</v>
      </c>
      <c r="Z80" s="5">
        <f t="shared" si="63"/>
        <v>3.1960598042544781</v>
      </c>
      <c r="AA80" s="5">
        <f t="shared" si="64"/>
        <v>3.0428173833345014</v>
      </c>
      <c r="AB80" s="6">
        <f t="shared" si="65"/>
        <v>1</v>
      </c>
      <c r="AC80" s="29" t="str">
        <f t="shared" si="66"/>
        <v/>
      </c>
      <c r="AD80" s="29" t="str">
        <f t="shared" si="67"/>
        <v/>
      </c>
      <c r="AE80" s="29">
        <f t="shared" si="68"/>
        <v>-1.2281249999990251E-3</v>
      </c>
      <c r="AF80" s="29" t="str">
        <f t="shared" si="44"/>
        <v/>
      </c>
      <c r="AG80" s="100"/>
      <c r="AH80" s="101"/>
      <c r="AI80" s="102"/>
      <c r="AJ80" s="102"/>
      <c r="AK80" s="102"/>
      <c r="AL80" s="102"/>
      <c r="AM80" s="102"/>
      <c r="AN80" s="102">
        <v>8.0039999999999996</v>
      </c>
      <c r="AO80" s="102">
        <v>7.9962</v>
      </c>
      <c r="AP80" s="102">
        <v>8.0077999999999996</v>
      </c>
      <c r="AQ80" s="102">
        <v>8.0023</v>
      </c>
      <c r="AR80" s="102">
        <v>7.9923999999999999</v>
      </c>
      <c r="AS80" s="103">
        <v>7.9987000000000004</v>
      </c>
      <c r="AT80" s="103">
        <v>7.9999000000000002</v>
      </c>
      <c r="AU80" s="103">
        <v>8.0029000000000003</v>
      </c>
      <c r="AV80" s="103">
        <v>8.0015999999999998</v>
      </c>
      <c r="AW80" s="103">
        <v>7.9916999999999998</v>
      </c>
      <c r="AX80" s="103">
        <v>8.0040999999999993</v>
      </c>
      <c r="AY80" s="103">
        <v>7.9960000000000004</v>
      </c>
      <c r="AZ80" s="103">
        <v>8.0053999999999998</v>
      </c>
      <c r="BA80" s="103">
        <v>7.9924999999999997</v>
      </c>
      <c r="BB80" s="103">
        <v>8.0002999999999993</v>
      </c>
      <c r="BC80" s="103">
        <v>8.0048999999999992</v>
      </c>
      <c r="BD80" s="103">
        <v>7.9983000000000004</v>
      </c>
      <c r="BE80" s="103">
        <v>8.0004000000000008</v>
      </c>
      <c r="BF80" s="103">
        <v>8.0113000000000003</v>
      </c>
      <c r="BG80" s="103">
        <v>7.9962999999999997</v>
      </c>
      <c r="BH80" s="103">
        <v>8.0018999999999991</v>
      </c>
      <c r="BI80" s="103">
        <v>8.0100999999999996</v>
      </c>
      <c r="BJ80" s="103">
        <v>7.9907000000000004</v>
      </c>
      <c r="BK80" s="103">
        <v>7.9970999999999997</v>
      </c>
      <c r="BL80" s="103">
        <v>7.9997999999999996</v>
      </c>
      <c r="BM80" s="103">
        <v>8.0079999999999991</v>
      </c>
      <c r="BN80" s="103">
        <v>8.0067000000000004</v>
      </c>
      <c r="BO80" s="95">
        <v>8.0035000000000007</v>
      </c>
      <c r="BP80" s="95">
        <v>8.0006000000000004</v>
      </c>
      <c r="BQ80" s="95">
        <v>8.0042000000000009</v>
      </c>
      <c r="BR80" s="95">
        <v>8.0014000000000003</v>
      </c>
      <c r="BS80" s="95">
        <v>8.0083000000000002</v>
      </c>
      <c r="BT80" s="97"/>
      <c r="BU80" s="97"/>
      <c r="BV80" s="96"/>
      <c r="BW80" s="96"/>
      <c r="BX80" s="96"/>
      <c r="BY80" s="98"/>
      <c r="BZ80" s="99"/>
      <c r="CA80" s="99"/>
      <c r="CB80" s="99"/>
      <c r="CC80" s="99"/>
      <c r="CD80" s="100"/>
      <c r="CE80" s="101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</row>
    <row r="81" spans="1:139">
      <c r="A81" s="83" t="s">
        <v>145</v>
      </c>
      <c r="B81" s="66" t="s">
        <v>242</v>
      </c>
      <c r="C81" s="79" t="s">
        <v>181</v>
      </c>
      <c r="D81" s="67">
        <v>1</v>
      </c>
      <c r="E81" s="123" t="s">
        <v>120</v>
      </c>
      <c r="F81" s="123">
        <v>1</v>
      </c>
      <c r="G81" s="85" t="s">
        <v>122</v>
      </c>
      <c r="H81" s="86">
        <v>1.33</v>
      </c>
      <c r="I81" s="124" t="s">
        <v>43</v>
      </c>
      <c r="J81" s="88">
        <v>5.46</v>
      </c>
      <c r="K81" s="125">
        <v>0.05</v>
      </c>
      <c r="L81" s="125">
        <v>-0.05</v>
      </c>
      <c r="M81" s="125" t="s">
        <v>10</v>
      </c>
      <c r="N81" s="126" t="s">
        <v>67</v>
      </c>
      <c r="O81" s="92">
        <f t="shared" si="71"/>
        <v>5.51</v>
      </c>
      <c r="P81" s="93">
        <f t="shared" si="72"/>
        <v>5.41</v>
      </c>
      <c r="Q81" s="94"/>
      <c r="R81" s="3">
        <f t="shared" si="57"/>
        <v>5.4892000000000003</v>
      </c>
      <c r="S81" s="3">
        <f t="shared" si="58"/>
        <v>5.4604999999999997</v>
      </c>
      <c r="T81" s="3">
        <f t="shared" si="59"/>
        <v>5.4743718749999983</v>
      </c>
      <c r="U81" s="4">
        <f t="shared" si="60"/>
        <v>7.7617022731756692E-3</v>
      </c>
      <c r="V81" s="5">
        <f t="shared" si="61"/>
        <v>2.1472952813800172</v>
      </c>
      <c r="W81" s="76">
        <f t="shared" si="35"/>
        <v>0.28743749999996837</v>
      </c>
      <c r="X81" s="76" t="str">
        <f t="shared" si="36"/>
        <v>Level C</v>
      </c>
      <c r="Y81" s="5">
        <f t="shared" si="62"/>
        <v>1.5300820939384108</v>
      </c>
      <c r="Z81" s="5">
        <f t="shared" si="63"/>
        <v>2.7645084688216079</v>
      </c>
      <c r="AA81" s="5">
        <f t="shared" si="64"/>
        <v>1.5300820939384108</v>
      </c>
      <c r="AB81" s="6">
        <f t="shared" si="65"/>
        <v>0.99999778638341974</v>
      </c>
      <c r="AC81" s="29" t="str">
        <f t="shared" si="66"/>
        <v/>
      </c>
      <c r="AD81" s="29" t="str">
        <f t="shared" si="67"/>
        <v/>
      </c>
      <c r="AE81" s="29">
        <f t="shared" si="68"/>
        <v>-1.4371874999998369E-2</v>
      </c>
      <c r="AF81" s="29" t="str">
        <f t="shared" si="44"/>
        <v/>
      </c>
      <c r="AG81" s="100"/>
      <c r="AH81" s="101"/>
      <c r="AI81" s="102"/>
      <c r="AJ81" s="102"/>
      <c r="AK81" s="102"/>
      <c r="AL81" s="102"/>
      <c r="AM81" s="102"/>
      <c r="AN81" s="102">
        <v>5.4725000000000001</v>
      </c>
      <c r="AO81" s="102">
        <v>5.4752000000000001</v>
      </c>
      <c r="AP81" s="102">
        <v>5.4781000000000004</v>
      </c>
      <c r="AQ81" s="102">
        <v>5.4606000000000003</v>
      </c>
      <c r="AR81" s="102">
        <v>5.4667000000000003</v>
      </c>
      <c r="AS81" s="103">
        <v>5.4637000000000002</v>
      </c>
      <c r="AT81" s="103">
        <v>5.4786000000000001</v>
      </c>
      <c r="AU81" s="103">
        <v>5.4664999999999999</v>
      </c>
      <c r="AV81" s="103">
        <v>5.4623999999999997</v>
      </c>
      <c r="AW81" s="103">
        <v>5.4801000000000002</v>
      </c>
      <c r="AX81" s="103">
        <v>5.4847000000000001</v>
      </c>
      <c r="AY81" s="103">
        <v>5.48</v>
      </c>
      <c r="AZ81" s="103">
        <v>5.4739000000000004</v>
      </c>
      <c r="BA81" s="103">
        <v>5.4892000000000003</v>
      </c>
      <c r="BB81" s="103">
        <v>5.4740000000000002</v>
      </c>
      <c r="BC81" s="103">
        <v>5.4741999999999997</v>
      </c>
      <c r="BD81" s="103">
        <v>5.4824999999999999</v>
      </c>
      <c r="BE81" s="103">
        <v>5.4718999999999998</v>
      </c>
      <c r="BF81" s="103">
        <v>5.4604999999999997</v>
      </c>
      <c r="BG81" s="103">
        <v>5.4650999999999996</v>
      </c>
      <c r="BH81" s="103">
        <v>5.4749999999999996</v>
      </c>
      <c r="BI81" s="103">
        <v>5.48</v>
      </c>
      <c r="BJ81" s="103">
        <v>5.4866999999999999</v>
      </c>
      <c r="BK81" s="103">
        <v>5.4737999999999998</v>
      </c>
      <c r="BL81" s="103">
        <v>5.4733999999999998</v>
      </c>
      <c r="BM81" s="103">
        <v>5.4706000000000001</v>
      </c>
      <c r="BN81" s="103">
        <v>5.4842000000000004</v>
      </c>
      <c r="BO81" s="95">
        <v>5.4863</v>
      </c>
      <c r="BP81" s="95">
        <v>5.4671000000000003</v>
      </c>
      <c r="BQ81" s="95">
        <v>5.4714</v>
      </c>
      <c r="BR81" s="95">
        <v>5.4786000000000001</v>
      </c>
      <c r="BS81" s="95">
        <v>5.4724000000000004</v>
      </c>
      <c r="BT81" s="97"/>
      <c r="BU81" s="97"/>
      <c r="BV81" s="96"/>
      <c r="BW81" s="96"/>
      <c r="BX81" s="96"/>
      <c r="BY81" s="98"/>
      <c r="BZ81" s="99"/>
      <c r="CA81" s="99"/>
      <c r="CB81" s="99"/>
      <c r="CC81" s="99"/>
      <c r="CD81" s="100"/>
      <c r="CE81" s="101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</row>
    <row r="82" spans="1:139">
      <c r="A82" s="83" t="s">
        <v>212</v>
      </c>
      <c r="B82" s="66" t="s">
        <v>242</v>
      </c>
      <c r="C82" s="79" t="s">
        <v>181</v>
      </c>
      <c r="D82" s="67">
        <v>1</v>
      </c>
      <c r="E82" s="123" t="s">
        <v>120</v>
      </c>
      <c r="F82" s="123">
        <v>1</v>
      </c>
      <c r="G82" s="85" t="s">
        <v>122</v>
      </c>
      <c r="H82" s="86">
        <v>1.33</v>
      </c>
      <c r="I82" s="124" t="s">
        <v>43</v>
      </c>
      <c r="J82" s="88">
        <v>15.58</v>
      </c>
      <c r="K82" s="125">
        <v>0.05</v>
      </c>
      <c r="L82" s="125">
        <v>-0.05</v>
      </c>
      <c r="M82" s="125" t="s">
        <v>10</v>
      </c>
      <c r="N82" s="126" t="s">
        <v>67</v>
      </c>
      <c r="O82" s="92">
        <f t="shared" si="71"/>
        <v>15.63</v>
      </c>
      <c r="P82" s="93">
        <f t="shared" si="72"/>
        <v>15.53</v>
      </c>
      <c r="Q82" s="94"/>
      <c r="R82" s="3">
        <f t="shared" si="57"/>
        <v>15.621</v>
      </c>
      <c r="S82" s="3">
        <f t="shared" si="58"/>
        <v>15.605</v>
      </c>
      <c r="T82" s="3">
        <f t="shared" si="59"/>
        <v>15.6135625</v>
      </c>
      <c r="U82" s="4">
        <f t="shared" si="60"/>
        <v>3.9180105221417001E-3</v>
      </c>
      <c r="V82" s="5">
        <f t="shared" si="61"/>
        <v>4.2538595985077086</v>
      </c>
      <c r="W82" s="76">
        <f t="shared" si="35"/>
        <v>0.67124999999999813</v>
      </c>
      <c r="X82" s="76" t="str">
        <f t="shared" si="36"/>
        <v>Level D</v>
      </c>
      <c r="Y82" s="5">
        <f t="shared" si="62"/>
        <v>1.3984563430094368</v>
      </c>
      <c r="Z82" s="5">
        <f t="shared" si="63"/>
        <v>7.1092628540060998</v>
      </c>
      <c r="AA82" s="5">
        <f t="shared" si="64"/>
        <v>1.3984563430094368</v>
      </c>
      <c r="AB82" s="6">
        <f t="shared" si="65"/>
        <v>0.99998637861646156</v>
      </c>
      <c r="AC82" s="29" t="str">
        <f t="shared" si="66"/>
        <v/>
      </c>
      <c r="AD82" s="29" t="str">
        <f t="shared" si="67"/>
        <v/>
      </c>
      <c r="AE82" s="29">
        <f t="shared" si="68"/>
        <v>-3.3562500000000384E-2</v>
      </c>
      <c r="AF82" s="29" t="str">
        <f t="shared" si="44"/>
        <v/>
      </c>
      <c r="AG82" s="100"/>
      <c r="AH82" s="101"/>
      <c r="AI82" s="102"/>
      <c r="AJ82" s="102"/>
      <c r="AK82" s="102"/>
      <c r="AL82" s="102"/>
      <c r="AM82" s="102"/>
      <c r="AN82" s="102">
        <v>15.616</v>
      </c>
      <c r="AO82" s="102">
        <v>15.617000000000001</v>
      </c>
      <c r="AP82" s="102">
        <v>15.613</v>
      </c>
      <c r="AQ82" s="102">
        <v>15.613</v>
      </c>
      <c r="AR82" s="102">
        <v>15.606</v>
      </c>
      <c r="AS82" s="103">
        <v>15.614000000000001</v>
      </c>
      <c r="AT82" s="103">
        <v>15.611000000000001</v>
      </c>
      <c r="AU82" s="103">
        <v>15.605</v>
      </c>
      <c r="AV82" s="103">
        <v>15.619</v>
      </c>
      <c r="AW82" s="103">
        <v>15.617000000000001</v>
      </c>
      <c r="AX82" s="103">
        <v>15.609</v>
      </c>
      <c r="AY82" s="103">
        <v>15.611000000000001</v>
      </c>
      <c r="AZ82" s="103">
        <v>15.613</v>
      </c>
      <c r="BA82" s="103">
        <v>15.613</v>
      </c>
      <c r="BB82" s="103">
        <v>15.617000000000001</v>
      </c>
      <c r="BC82" s="103">
        <v>15.616</v>
      </c>
      <c r="BD82" s="103">
        <v>15.605</v>
      </c>
      <c r="BE82" s="103">
        <v>15.617000000000001</v>
      </c>
      <c r="BF82" s="103">
        <v>15.616</v>
      </c>
      <c r="BG82" s="103">
        <v>15.614000000000001</v>
      </c>
      <c r="BH82" s="103">
        <v>15.615</v>
      </c>
      <c r="BI82" s="103">
        <v>15.615</v>
      </c>
      <c r="BJ82" s="103">
        <v>15.608000000000001</v>
      </c>
      <c r="BK82" s="103">
        <v>15.619</v>
      </c>
      <c r="BL82" s="103">
        <v>15.616</v>
      </c>
      <c r="BM82" s="103">
        <v>15.613</v>
      </c>
      <c r="BN82" s="103">
        <v>15.61</v>
      </c>
      <c r="BO82" s="95">
        <v>15.613</v>
      </c>
      <c r="BP82" s="95">
        <v>15.621</v>
      </c>
      <c r="BQ82" s="95">
        <v>15.615</v>
      </c>
      <c r="BR82" s="95">
        <v>15.614000000000001</v>
      </c>
      <c r="BS82" s="95">
        <v>15.613</v>
      </c>
      <c r="BT82" s="97"/>
      <c r="BU82" s="97"/>
      <c r="BV82" s="96"/>
      <c r="BW82" s="96"/>
      <c r="BX82" s="96"/>
      <c r="BY82" s="98"/>
      <c r="BZ82" s="99"/>
      <c r="CA82" s="99"/>
      <c r="CB82" s="99"/>
      <c r="CC82" s="99"/>
      <c r="CD82" s="100"/>
      <c r="CE82" s="101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</row>
    <row r="83" spans="1:139">
      <c r="A83" s="83" t="s">
        <v>213</v>
      </c>
      <c r="B83" s="66" t="s">
        <v>242</v>
      </c>
      <c r="C83" s="79" t="s">
        <v>181</v>
      </c>
      <c r="D83" s="67">
        <v>1</v>
      </c>
      <c r="E83" s="123" t="s">
        <v>120</v>
      </c>
      <c r="F83" s="123">
        <v>1</v>
      </c>
      <c r="G83" s="85" t="s">
        <v>122</v>
      </c>
      <c r="H83" s="86">
        <v>1.33</v>
      </c>
      <c r="I83" s="124" t="s">
        <v>43</v>
      </c>
      <c r="J83" s="88">
        <v>20.79</v>
      </c>
      <c r="K83" s="125">
        <v>0.05</v>
      </c>
      <c r="L83" s="125">
        <v>-0.05</v>
      </c>
      <c r="M83" s="125" t="s">
        <v>10</v>
      </c>
      <c r="N83" s="126" t="s">
        <v>67</v>
      </c>
      <c r="O83" s="92">
        <f t="shared" si="71"/>
        <v>20.84</v>
      </c>
      <c r="P83" s="93">
        <f t="shared" si="72"/>
        <v>20.74</v>
      </c>
      <c r="Q83" s="94"/>
      <c r="R83" s="3">
        <f t="shared" si="57"/>
        <v>20.8</v>
      </c>
      <c r="S83" s="3">
        <f t="shared" si="58"/>
        <v>20.768999999999998</v>
      </c>
      <c r="T83" s="3">
        <f t="shared" si="59"/>
        <v>20.783593750000001</v>
      </c>
      <c r="U83" s="4">
        <f t="shared" si="60"/>
        <v>7.4003460032452855E-3</v>
      </c>
      <c r="V83" s="5">
        <f t="shared" si="61"/>
        <v>2.2521469481775322</v>
      </c>
      <c r="W83" s="76">
        <f t="shared" si="35"/>
        <v>-0.12812499999995269</v>
      </c>
      <c r="X83" s="76" t="str">
        <f t="shared" si="36"/>
        <v>Level B</v>
      </c>
      <c r="Y83" s="5">
        <f t="shared" si="62"/>
        <v>2.5407032759127079</v>
      </c>
      <c r="Z83" s="5">
        <f t="shared" si="63"/>
        <v>1.9635906204424201</v>
      </c>
      <c r="AA83" s="5">
        <f t="shared" si="64"/>
        <v>1.9635906204424201</v>
      </c>
      <c r="AB83" s="6">
        <f t="shared" si="65"/>
        <v>0.9999999980780081</v>
      </c>
      <c r="AC83" s="29" t="str">
        <f t="shared" si="66"/>
        <v/>
      </c>
      <c r="AD83" s="29" t="str">
        <f t="shared" si="67"/>
        <v/>
      </c>
      <c r="AE83" s="29">
        <f t="shared" si="68"/>
        <v>6.4062499999977263E-3</v>
      </c>
      <c r="AF83" s="29" t="str">
        <f t="shared" si="44"/>
        <v/>
      </c>
      <c r="AG83" s="100"/>
      <c r="AH83" s="101"/>
      <c r="AI83" s="102"/>
      <c r="AJ83" s="102"/>
      <c r="AK83" s="102"/>
      <c r="AL83" s="102"/>
      <c r="AM83" s="102"/>
      <c r="AN83" s="102">
        <v>20.789000000000001</v>
      </c>
      <c r="AO83" s="102">
        <v>20.768999999999998</v>
      </c>
      <c r="AP83" s="102">
        <v>20.777000000000001</v>
      </c>
      <c r="AQ83" s="102">
        <v>20.771999999999998</v>
      </c>
      <c r="AR83" s="102">
        <v>20.788</v>
      </c>
      <c r="AS83" s="103">
        <v>20.792000000000002</v>
      </c>
      <c r="AT83" s="103">
        <v>20.785</v>
      </c>
      <c r="AU83" s="103">
        <v>20.795999999999999</v>
      </c>
      <c r="AV83" s="103">
        <v>20.773</v>
      </c>
      <c r="AW83" s="103">
        <v>20.782</v>
      </c>
      <c r="AX83" s="103">
        <v>20.786000000000001</v>
      </c>
      <c r="AY83" s="103">
        <v>20.786999999999999</v>
      </c>
      <c r="AZ83" s="103">
        <v>20.777999999999999</v>
      </c>
      <c r="BA83" s="103">
        <v>20.777999999999999</v>
      </c>
      <c r="BB83" s="103">
        <v>20.795999999999999</v>
      </c>
      <c r="BC83" s="103">
        <v>20.773</v>
      </c>
      <c r="BD83" s="103">
        <v>20.783000000000001</v>
      </c>
      <c r="BE83" s="103">
        <v>20.782</v>
      </c>
      <c r="BF83" s="103">
        <v>20.78</v>
      </c>
      <c r="BG83" s="103">
        <v>20.795000000000002</v>
      </c>
      <c r="BH83" s="103">
        <v>20.780999999999999</v>
      </c>
      <c r="BI83" s="103">
        <v>20.779</v>
      </c>
      <c r="BJ83" s="103">
        <v>20.785</v>
      </c>
      <c r="BK83" s="103">
        <v>20.78</v>
      </c>
      <c r="BL83" s="103">
        <v>20.783999999999999</v>
      </c>
      <c r="BM83" s="103">
        <v>20.776</v>
      </c>
      <c r="BN83" s="103">
        <v>20.789000000000001</v>
      </c>
      <c r="BO83" s="95">
        <v>20.783000000000001</v>
      </c>
      <c r="BP83" s="95">
        <v>20.788</v>
      </c>
      <c r="BQ83" s="95">
        <v>20.783000000000001</v>
      </c>
      <c r="BR83" s="95">
        <v>20.8</v>
      </c>
      <c r="BS83" s="95">
        <v>20.786000000000001</v>
      </c>
      <c r="BT83" s="97"/>
      <c r="BU83" s="97"/>
      <c r="BV83" s="96"/>
      <c r="BW83" s="96"/>
      <c r="BX83" s="96"/>
      <c r="BY83" s="98"/>
      <c r="BZ83" s="99"/>
      <c r="CA83" s="99"/>
      <c r="CB83" s="99"/>
      <c r="CC83" s="99"/>
      <c r="CD83" s="100"/>
      <c r="CE83" s="101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</row>
    <row r="84" spans="1:139">
      <c r="A84" s="83" t="s">
        <v>214</v>
      </c>
      <c r="B84" s="66" t="s">
        <v>242</v>
      </c>
      <c r="C84" s="79" t="s">
        <v>181</v>
      </c>
      <c r="D84" s="67">
        <v>1</v>
      </c>
      <c r="E84" s="123" t="s">
        <v>120</v>
      </c>
      <c r="F84" s="123">
        <v>1</v>
      </c>
      <c r="G84" s="85" t="s">
        <v>122</v>
      </c>
      <c r="H84" s="86">
        <v>1.33</v>
      </c>
      <c r="I84" s="124" t="s">
        <v>43</v>
      </c>
      <c r="J84" s="88">
        <v>9.15</v>
      </c>
      <c r="K84" s="125">
        <v>0.05</v>
      </c>
      <c r="L84" s="125">
        <v>-0.05</v>
      </c>
      <c r="M84" s="125" t="s">
        <v>10</v>
      </c>
      <c r="N84" s="126" t="s">
        <v>67</v>
      </c>
      <c r="O84" s="92">
        <f t="shared" si="71"/>
        <v>9.2000000000000011</v>
      </c>
      <c r="P84" s="93">
        <f t="shared" si="72"/>
        <v>9.1</v>
      </c>
      <c r="Q84" s="94"/>
      <c r="R84" s="3">
        <f t="shared" si="57"/>
        <v>9.1679999999999993</v>
      </c>
      <c r="S84" s="3">
        <f t="shared" si="58"/>
        <v>9.1489999999999991</v>
      </c>
      <c r="T84" s="3">
        <f t="shared" si="59"/>
        <v>9.1583124999999992</v>
      </c>
      <c r="U84" s="4">
        <f t="shared" si="60"/>
        <v>4.3732139211339139E-3</v>
      </c>
      <c r="V84" s="5">
        <f t="shared" si="61"/>
        <v>3.8110796698335832</v>
      </c>
      <c r="W84" s="76">
        <f t="shared" si="35"/>
        <v>0.16624999999997433</v>
      </c>
      <c r="X84" s="76" t="str">
        <f t="shared" si="36"/>
        <v>Level B</v>
      </c>
      <c r="Y84" s="5">
        <f t="shared" si="62"/>
        <v>3.1774876747238929</v>
      </c>
      <c r="Z84" s="5">
        <f t="shared" si="63"/>
        <v>4.4446716649433817</v>
      </c>
      <c r="AA84" s="5">
        <f t="shared" si="64"/>
        <v>3.1774876747238929</v>
      </c>
      <c r="AB84" s="6">
        <f t="shared" si="65"/>
        <v>1</v>
      </c>
      <c r="AC84" s="29" t="str">
        <f t="shared" si="66"/>
        <v/>
      </c>
      <c r="AD84" s="29" t="str">
        <f t="shared" si="67"/>
        <v/>
      </c>
      <c r="AE84" s="29">
        <f t="shared" si="68"/>
        <v>-8.3124999999988347E-3</v>
      </c>
      <c r="AF84" s="29" t="str">
        <f t="shared" si="44"/>
        <v/>
      </c>
      <c r="AG84" s="100"/>
      <c r="AH84" s="101"/>
      <c r="AI84" s="102"/>
      <c r="AJ84" s="102"/>
      <c r="AK84" s="102"/>
      <c r="AL84" s="102"/>
      <c r="AM84" s="102"/>
      <c r="AN84" s="102">
        <v>9.16</v>
      </c>
      <c r="AO84" s="102">
        <v>9.1579999999999995</v>
      </c>
      <c r="AP84" s="102">
        <v>9.1560000000000006</v>
      </c>
      <c r="AQ84" s="102">
        <v>9.1560000000000006</v>
      </c>
      <c r="AR84" s="102">
        <v>9.1649999999999991</v>
      </c>
      <c r="AS84" s="103">
        <v>9.1530000000000005</v>
      </c>
      <c r="AT84" s="103">
        <v>9.1609999999999996</v>
      </c>
      <c r="AU84" s="103">
        <v>9.1489999999999991</v>
      </c>
      <c r="AV84" s="103">
        <v>9.1539999999999999</v>
      </c>
      <c r="AW84" s="103">
        <v>9.1590000000000007</v>
      </c>
      <c r="AX84" s="103">
        <v>9.1549999999999994</v>
      </c>
      <c r="AY84" s="103">
        <v>9.1539999999999999</v>
      </c>
      <c r="AZ84" s="103">
        <v>9.1620000000000008</v>
      </c>
      <c r="BA84" s="103">
        <v>9.1609999999999996</v>
      </c>
      <c r="BB84" s="103">
        <v>9.16</v>
      </c>
      <c r="BC84" s="103">
        <v>9.1679999999999993</v>
      </c>
      <c r="BD84" s="103">
        <v>9.157</v>
      </c>
      <c r="BE84" s="103">
        <v>9.1509999999999998</v>
      </c>
      <c r="BF84" s="103">
        <v>9.1539999999999999</v>
      </c>
      <c r="BG84" s="103">
        <v>9.1590000000000007</v>
      </c>
      <c r="BH84" s="103">
        <v>9.1579999999999995</v>
      </c>
      <c r="BI84" s="103">
        <v>9.1620000000000008</v>
      </c>
      <c r="BJ84" s="103">
        <v>9.1590000000000007</v>
      </c>
      <c r="BK84" s="103">
        <v>9.157</v>
      </c>
      <c r="BL84" s="103">
        <v>9.1560000000000006</v>
      </c>
      <c r="BM84" s="103">
        <v>9.16</v>
      </c>
      <c r="BN84" s="103">
        <v>9.157</v>
      </c>
      <c r="BO84" s="95">
        <v>9.1679999999999993</v>
      </c>
      <c r="BP84" s="95">
        <v>9.157</v>
      </c>
      <c r="BQ84" s="95">
        <v>9.1639999999999997</v>
      </c>
      <c r="BR84" s="95">
        <v>9.1609999999999996</v>
      </c>
      <c r="BS84" s="95">
        <v>9.1549999999999994</v>
      </c>
      <c r="BT84" s="97"/>
      <c r="BU84" s="97"/>
      <c r="BV84" s="96"/>
      <c r="BW84" s="96"/>
      <c r="BX84" s="96"/>
      <c r="BY84" s="98"/>
      <c r="BZ84" s="99"/>
      <c r="CA84" s="99"/>
      <c r="CB84" s="99"/>
      <c r="CC84" s="99"/>
      <c r="CD84" s="100"/>
      <c r="CE84" s="101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</row>
    <row r="85" spans="1:139">
      <c r="A85" s="83" t="s">
        <v>215</v>
      </c>
      <c r="B85" s="66" t="s">
        <v>242</v>
      </c>
      <c r="C85" s="79" t="s">
        <v>181</v>
      </c>
      <c r="D85" s="67">
        <v>1</v>
      </c>
      <c r="E85" s="123" t="s">
        <v>120</v>
      </c>
      <c r="F85" s="123">
        <v>1</v>
      </c>
      <c r="G85" s="85" t="s">
        <v>122</v>
      </c>
      <c r="H85" s="86">
        <v>1.33</v>
      </c>
      <c r="I85" s="124" t="s">
        <v>43</v>
      </c>
      <c r="J85" s="88">
        <v>5.69</v>
      </c>
      <c r="K85" s="125">
        <v>0.05</v>
      </c>
      <c r="L85" s="125">
        <v>-0.05</v>
      </c>
      <c r="M85" s="125" t="s">
        <v>10</v>
      </c>
      <c r="N85" s="126" t="s">
        <v>67</v>
      </c>
      <c r="O85" s="92">
        <f t="shared" si="71"/>
        <v>5.74</v>
      </c>
      <c r="P85" s="93">
        <f t="shared" si="72"/>
        <v>5.6400000000000006</v>
      </c>
      <c r="Q85" s="94"/>
      <c r="R85" s="3">
        <f t="shared" si="57"/>
        <v>5.702</v>
      </c>
      <c r="S85" s="3">
        <f t="shared" si="58"/>
        <v>5.6879999999999997</v>
      </c>
      <c r="T85" s="3">
        <f t="shared" si="59"/>
        <v>5.6925624999999975</v>
      </c>
      <c r="U85" s="4">
        <f t="shared" si="60"/>
        <v>3.645036395234029E-3</v>
      </c>
      <c r="V85" s="5">
        <f t="shared" si="61"/>
        <v>4.5724280526961891</v>
      </c>
      <c r="W85" s="76">
        <f t="shared" si="35"/>
        <v>5.1249999999942911E-2</v>
      </c>
      <c r="X85" s="76" t="str">
        <f t="shared" si="36"/>
        <v>Level A</v>
      </c>
      <c r="Y85" s="5">
        <f t="shared" si="62"/>
        <v>4.3380911149957546</v>
      </c>
      <c r="Z85" s="5">
        <f t="shared" si="63"/>
        <v>4.8067649903965899</v>
      </c>
      <c r="AA85" s="5">
        <f t="shared" si="64"/>
        <v>4.3380911149957546</v>
      </c>
      <c r="AB85" s="6">
        <f t="shared" si="65"/>
        <v>1</v>
      </c>
      <c r="AC85" s="29" t="str">
        <f t="shared" si="66"/>
        <v/>
      </c>
      <c r="AD85" s="29" t="str">
        <f t="shared" si="67"/>
        <v/>
      </c>
      <c r="AE85" s="29">
        <f t="shared" si="68"/>
        <v>-2.5624999999971365E-3</v>
      </c>
      <c r="AF85" s="29" t="str">
        <f t="shared" si="44"/>
        <v/>
      </c>
      <c r="AG85" s="100"/>
      <c r="AH85" s="101"/>
      <c r="AI85" s="102"/>
      <c r="AJ85" s="102"/>
      <c r="AK85" s="102"/>
      <c r="AL85" s="102"/>
      <c r="AM85" s="102"/>
      <c r="AN85" s="102">
        <v>5.6909999999999998</v>
      </c>
      <c r="AO85" s="102">
        <v>5.6929999999999996</v>
      </c>
      <c r="AP85" s="102">
        <v>5.6920000000000002</v>
      </c>
      <c r="AQ85" s="102">
        <v>5.6909999999999998</v>
      </c>
      <c r="AR85" s="102">
        <v>5.6920000000000002</v>
      </c>
      <c r="AS85" s="103">
        <v>5.6929999999999996</v>
      </c>
      <c r="AT85" s="103">
        <v>5.7</v>
      </c>
      <c r="AU85" s="103">
        <v>5.6989999999999998</v>
      </c>
      <c r="AV85" s="103">
        <v>5.6890000000000001</v>
      </c>
      <c r="AW85" s="103">
        <v>5.6929999999999996</v>
      </c>
      <c r="AX85" s="103">
        <v>5.6920000000000002</v>
      </c>
      <c r="AY85" s="103">
        <v>5.69</v>
      </c>
      <c r="AZ85" s="103">
        <v>5.6890000000000001</v>
      </c>
      <c r="BA85" s="103">
        <v>5.6890000000000001</v>
      </c>
      <c r="BB85" s="103">
        <v>5.6879999999999997</v>
      </c>
      <c r="BC85" s="103">
        <v>5.6920000000000002</v>
      </c>
      <c r="BD85" s="103">
        <v>5.6890000000000001</v>
      </c>
      <c r="BE85" s="103">
        <v>5.6959999999999997</v>
      </c>
      <c r="BF85" s="103">
        <v>5.6970000000000001</v>
      </c>
      <c r="BG85" s="103">
        <v>5.6920000000000002</v>
      </c>
      <c r="BH85" s="103">
        <v>5.6920000000000002</v>
      </c>
      <c r="BI85" s="103">
        <v>5.702</v>
      </c>
      <c r="BJ85" s="103">
        <v>5.6959999999999997</v>
      </c>
      <c r="BK85" s="103">
        <v>5.69</v>
      </c>
      <c r="BL85" s="103">
        <v>5.6959999999999997</v>
      </c>
      <c r="BM85" s="103">
        <v>5.694</v>
      </c>
      <c r="BN85" s="103">
        <v>5.6879999999999997</v>
      </c>
      <c r="BO85" s="95">
        <v>5.6909999999999998</v>
      </c>
      <c r="BP85" s="95">
        <v>5.6950000000000003</v>
      </c>
      <c r="BQ85" s="95">
        <v>5.6950000000000003</v>
      </c>
      <c r="BR85" s="95">
        <v>5.6879999999999997</v>
      </c>
      <c r="BS85" s="95">
        <v>5.6879999999999997</v>
      </c>
      <c r="BT85" s="97"/>
      <c r="BU85" s="97"/>
      <c r="BV85" s="96"/>
      <c r="BW85" s="96"/>
      <c r="BX85" s="96"/>
      <c r="BY85" s="98"/>
      <c r="BZ85" s="99"/>
      <c r="CA85" s="99"/>
      <c r="CB85" s="99"/>
      <c r="CC85" s="99"/>
      <c r="CD85" s="100"/>
      <c r="CE85" s="101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</row>
    <row r="86" spans="1:139">
      <c r="A86" s="83" t="s">
        <v>216</v>
      </c>
      <c r="B86" s="66" t="s">
        <v>242</v>
      </c>
      <c r="C86" s="79" t="s">
        <v>181</v>
      </c>
      <c r="D86" s="67">
        <v>1</v>
      </c>
      <c r="E86" s="123" t="s">
        <v>120</v>
      </c>
      <c r="F86" s="123">
        <v>1</v>
      </c>
      <c r="G86" s="85" t="s">
        <v>122</v>
      </c>
      <c r="H86" s="86">
        <v>1.33</v>
      </c>
      <c r="I86" s="124" t="s">
        <v>43</v>
      </c>
      <c r="J86" s="88">
        <v>5.95</v>
      </c>
      <c r="K86" s="125">
        <v>0.05</v>
      </c>
      <c r="L86" s="125">
        <v>-0.05</v>
      </c>
      <c r="M86" s="125" t="s">
        <v>10</v>
      </c>
      <c r="N86" s="126" t="s">
        <v>67</v>
      </c>
      <c r="O86" s="92">
        <f t="shared" si="71"/>
        <v>6</v>
      </c>
      <c r="P86" s="93">
        <f t="shared" si="72"/>
        <v>5.9</v>
      </c>
      <c r="Q86" s="94"/>
      <c r="R86" s="3">
        <f t="shared" si="57"/>
        <v>5.9660000000000002</v>
      </c>
      <c r="S86" s="3">
        <f t="shared" si="58"/>
        <v>5.9569999999999999</v>
      </c>
      <c r="T86" s="3">
        <f t="shared" si="59"/>
        <v>5.9618124999999997</v>
      </c>
      <c r="U86" s="4">
        <f t="shared" si="60"/>
        <v>2.249551926710734E-3</v>
      </c>
      <c r="V86" s="5">
        <f t="shared" si="61"/>
        <v>7.4088828396312927</v>
      </c>
      <c r="W86" s="76">
        <f t="shared" si="35"/>
        <v>0.23624999999999202</v>
      </c>
      <c r="X86" s="76" t="str">
        <f t="shared" si="36"/>
        <v>Level B</v>
      </c>
      <c r="Y86" s="5">
        <f t="shared" si="62"/>
        <v>5.6585342687684381</v>
      </c>
      <c r="Z86" s="5">
        <f t="shared" si="63"/>
        <v>9.1592314104940922</v>
      </c>
      <c r="AA86" s="5">
        <f t="shared" si="64"/>
        <v>5.6585342687684381</v>
      </c>
      <c r="AB86" s="6">
        <f t="shared" si="65"/>
        <v>1</v>
      </c>
      <c r="AC86" s="29" t="str">
        <f t="shared" si="66"/>
        <v/>
      </c>
      <c r="AD86" s="29" t="str">
        <f t="shared" si="67"/>
        <v/>
      </c>
      <c r="AE86" s="29">
        <f t="shared" si="68"/>
        <v>-1.1812499999999559E-2</v>
      </c>
      <c r="AF86" s="29" t="str">
        <f t="shared" si="44"/>
        <v/>
      </c>
      <c r="AG86" s="100"/>
      <c r="AH86" s="101"/>
      <c r="AI86" s="102"/>
      <c r="AJ86" s="102"/>
      <c r="AK86" s="102"/>
      <c r="AL86" s="102"/>
      <c r="AM86" s="102"/>
      <c r="AN86" s="102">
        <v>5.9630000000000001</v>
      </c>
      <c r="AO86" s="102">
        <v>5.9610000000000003</v>
      </c>
      <c r="AP86" s="102">
        <v>5.9619999999999997</v>
      </c>
      <c r="AQ86" s="102">
        <v>5.9630000000000001</v>
      </c>
      <c r="AR86" s="102">
        <v>5.9569999999999999</v>
      </c>
      <c r="AS86" s="103">
        <v>5.9610000000000003</v>
      </c>
      <c r="AT86" s="103">
        <v>5.9630000000000001</v>
      </c>
      <c r="AU86" s="103">
        <v>5.9649999999999999</v>
      </c>
      <c r="AV86" s="103">
        <v>5.96</v>
      </c>
      <c r="AW86" s="103">
        <v>5.9649999999999999</v>
      </c>
      <c r="AX86" s="103">
        <v>5.9589999999999996</v>
      </c>
      <c r="AY86" s="103">
        <v>5.96</v>
      </c>
      <c r="AZ86" s="103">
        <v>5.9640000000000004</v>
      </c>
      <c r="BA86" s="103">
        <v>5.9630000000000001</v>
      </c>
      <c r="BB86" s="103">
        <v>5.9610000000000003</v>
      </c>
      <c r="BC86" s="103">
        <v>5.9630000000000001</v>
      </c>
      <c r="BD86" s="103">
        <v>5.9649999999999999</v>
      </c>
      <c r="BE86" s="103">
        <v>5.9630000000000001</v>
      </c>
      <c r="BF86" s="103">
        <v>5.9580000000000002</v>
      </c>
      <c r="BG86" s="103">
        <v>5.96</v>
      </c>
      <c r="BH86" s="103">
        <v>5.9619999999999997</v>
      </c>
      <c r="BI86" s="103">
        <v>5.9619999999999997</v>
      </c>
      <c r="BJ86" s="103">
        <v>5.9640000000000004</v>
      </c>
      <c r="BK86" s="103">
        <v>5.96</v>
      </c>
      <c r="BL86" s="103">
        <v>5.9619999999999997</v>
      </c>
      <c r="BM86" s="103">
        <v>5.9589999999999996</v>
      </c>
      <c r="BN86" s="103">
        <v>5.9649999999999999</v>
      </c>
      <c r="BO86" s="95">
        <v>5.9660000000000002</v>
      </c>
      <c r="BP86" s="95">
        <v>5.9610000000000003</v>
      </c>
      <c r="BQ86" s="95">
        <v>5.96</v>
      </c>
      <c r="BR86" s="95">
        <v>5.9589999999999996</v>
      </c>
      <c r="BS86" s="95">
        <v>5.9619999999999997</v>
      </c>
      <c r="BT86" s="97"/>
      <c r="BU86" s="97"/>
      <c r="BV86" s="96"/>
      <c r="BW86" s="96"/>
      <c r="BX86" s="96"/>
      <c r="BY86" s="98"/>
      <c r="BZ86" s="99"/>
      <c r="CA86" s="99"/>
      <c r="CB86" s="99"/>
      <c r="CC86" s="99"/>
      <c r="CD86" s="100"/>
      <c r="CE86" s="101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</row>
    <row r="87" spans="1:139">
      <c r="A87" s="83" t="s">
        <v>217</v>
      </c>
      <c r="B87" s="66" t="s">
        <v>242</v>
      </c>
      <c r="C87" s="79" t="s">
        <v>181</v>
      </c>
      <c r="D87" s="67">
        <v>1</v>
      </c>
      <c r="E87" s="123" t="s">
        <v>120</v>
      </c>
      <c r="F87" s="123">
        <v>1</v>
      </c>
      <c r="G87" s="85" t="s">
        <v>122</v>
      </c>
      <c r="H87" s="86">
        <v>1.33</v>
      </c>
      <c r="I87" s="124" t="s">
        <v>43</v>
      </c>
      <c r="J87" s="88">
        <v>12.38</v>
      </c>
      <c r="K87" s="125">
        <v>0.05</v>
      </c>
      <c r="L87" s="125">
        <v>-0.05</v>
      </c>
      <c r="M87" s="125" t="s">
        <v>10</v>
      </c>
      <c r="N87" s="126" t="s">
        <v>67</v>
      </c>
      <c r="O87" s="92">
        <f t="shared" si="71"/>
        <v>12.430000000000001</v>
      </c>
      <c r="P87" s="93">
        <f t="shared" si="72"/>
        <v>12.33</v>
      </c>
      <c r="Q87" s="94"/>
      <c r="R87" s="3">
        <f t="shared" si="57"/>
        <v>12.384</v>
      </c>
      <c r="S87" s="3">
        <f t="shared" si="58"/>
        <v>12.369</v>
      </c>
      <c r="T87" s="3">
        <f t="shared" si="59"/>
        <v>12.376781250000006</v>
      </c>
      <c r="U87" s="4">
        <f t="shared" si="60"/>
        <v>3.414715545702995E-3</v>
      </c>
      <c r="V87" s="5">
        <f t="shared" si="61"/>
        <v>4.8808360297066749</v>
      </c>
      <c r="W87" s="76">
        <f t="shared" si="35"/>
        <v>-6.4374999999897903E-2</v>
      </c>
      <c r="X87" s="76" t="str">
        <f t="shared" si="36"/>
        <v>Level A</v>
      </c>
      <c r="Y87" s="5">
        <f t="shared" si="62"/>
        <v>5.1950398491186176</v>
      </c>
      <c r="Z87" s="5">
        <f t="shared" si="63"/>
        <v>4.5666322102948707</v>
      </c>
      <c r="AA87" s="5">
        <f t="shared" si="64"/>
        <v>4.5666322102948707</v>
      </c>
      <c r="AB87" s="6">
        <f t="shared" si="65"/>
        <v>1</v>
      </c>
      <c r="AC87" s="29" t="str">
        <f t="shared" si="66"/>
        <v/>
      </c>
      <c r="AD87" s="29" t="str">
        <f t="shared" si="67"/>
        <v/>
      </c>
      <c r="AE87" s="29">
        <f t="shared" si="68"/>
        <v>3.2187499999949409E-3</v>
      </c>
      <c r="AF87" s="29" t="str">
        <f t="shared" si="44"/>
        <v/>
      </c>
      <c r="AG87" s="100"/>
      <c r="AH87" s="101"/>
      <c r="AI87" s="102"/>
      <c r="AJ87" s="102"/>
      <c r="AK87" s="102"/>
      <c r="AL87" s="102"/>
      <c r="AM87" s="102"/>
      <c r="AN87" s="102">
        <v>12.378</v>
      </c>
      <c r="AO87" s="102">
        <v>12.372999999999999</v>
      </c>
      <c r="AP87" s="102">
        <v>12.375999999999999</v>
      </c>
      <c r="AQ87" s="102">
        <v>12.378</v>
      </c>
      <c r="AR87" s="102">
        <v>12.372999999999999</v>
      </c>
      <c r="AS87" s="103">
        <v>12.372</v>
      </c>
      <c r="AT87" s="103">
        <v>12.381</v>
      </c>
      <c r="AU87" s="103">
        <v>12.378</v>
      </c>
      <c r="AV87" s="103">
        <v>12.375</v>
      </c>
      <c r="AW87" s="103">
        <v>12.375</v>
      </c>
      <c r="AX87" s="103">
        <v>12.38</v>
      </c>
      <c r="AY87" s="103">
        <v>12.382</v>
      </c>
      <c r="AZ87" s="103">
        <v>12.371</v>
      </c>
      <c r="BA87" s="103">
        <v>12.38</v>
      </c>
      <c r="BB87" s="103">
        <v>12.375999999999999</v>
      </c>
      <c r="BC87" s="103">
        <v>12.381</v>
      </c>
      <c r="BD87" s="103">
        <v>12.375999999999999</v>
      </c>
      <c r="BE87" s="103">
        <v>12.375999999999999</v>
      </c>
      <c r="BF87" s="103">
        <v>12.378</v>
      </c>
      <c r="BG87" s="103">
        <v>12.369</v>
      </c>
      <c r="BH87" s="103">
        <v>12.372999999999999</v>
      </c>
      <c r="BI87" s="103">
        <v>12.384</v>
      </c>
      <c r="BJ87" s="103">
        <v>12.377000000000001</v>
      </c>
      <c r="BK87" s="103">
        <v>12.375</v>
      </c>
      <c r="BL87" s="103">
        <v>12.381</v>
      </c>
      <c r="BM87" s="103">
        <v>12.374000000000001</v>
      </c>
      <c r="BN87" s="103">
        <v>12.377000000000001</v>
      </c>
      <c r="BO87" s="95">
        <v>12.375</v>
      </c>
      <c r="BP87" s="95">
        <v>12.377000000000001</v>
      </c>
      <c r="BQ87" s="95">
        <v>12.377000000000001</v>
      </c>
      <c r="BR87" s="95">
        <v>12.381</v>
      </c>
      <c r="BS87" s="95">
        <v>12.378</v>
      </c>
      <c r="BT87" s="97"/>
      <c r="BU87" s="97"/>
      <c r="BV87" s="96"/>
      <c r="BW87" s="96"/>
      <c r="BX87" s="96"/>
      <c r="BY87" s="98"/>
      <c r="BZ87" s="99"/>
      <c r="CA87" s="99"/>
      <c r="CB87" s="99"/>
      <c r="CC87" s="99"/>
      <c r="CD87" s="100"/>
      <c r="CE87" s="101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</row>
    <row r="88" spans="1:139">
      <c r="A88" s="83" t="s">
        <v>218</v>
      </c>
      <c r="B88" s="66" t="s">
        <v>242</v>
      </c>
      <c r="C88" s="79" t="s">
        <v>181</v>
      </c>
      <c r="D88" s="67">
        <v>1</v>
      </c>
      <c r="E88" s="123" t="s">
        <v>120</v>
      </c>
      <c r="F88" s="123">
        <v>1</v>
      </c>
      <c r="G88" s="85" t="s">
        <v>122</v>
      </c>
      <c r="H88" s="86">
        <v>1.33</v>
      </c>
      <c r="I88" s="124" t="s">
        <v>43</v>
      </c>
      <c r="J88" s="88">
        <v>5.18</v>
      </c>
      <c r="K88" s="125">
        <v>0.05</v>
      </c>
      <c r="L88" s="125">
        <v>-0.05</v>
      </c>
      <c r="M88" s="125" t="s">
        <v>10</v>
      </c>
      <c r="N88" s="126" t="s">
        <v>67</v>
      </c>
      <c r="O88" s="92">
        <f t="shared" si="71"/>
        <v>5.2299999999999995</v>
      </c>
      <c r="P88" s="93">
        <f t="shared" si="72"/>
        <v>5.13</v>
      </c>
      <c r="Q88" s="94"/>
      <c r="R88" s="3">
        <f t="shared" si="57"/>
        <v>5.2009999999999996</v>
      </c>
      <c r="S88" s="3">
        <f t="shared" si="58"/>
        <v>5.1820000000000004</v>
      </c>
      <c r="T88" s="3">
        <f t="shared" si="59"/>
        <v>5.1927812500000003</v>
      </c>
      <c r="U88" s="4">
        <f t="shared" si="60"/>
        <v>4.1561021984391176E-3</v>
      </c>
      <c r="V88" s="5">
        <f t="shared" si="61"/>
        <v>4.0101676693431809</v>
      </c>
      <c r="W88" s="76">
        <f t="shared" si="35"/>
        <v>0.25562500000001354</v>
      </c>
      <c r="X88" s="76" t="str">
        <f t="shared" si="36"/>
        <v>Level C</v>
      </c>
      <c r="Y88" s="5">
        <f t="shared" si="62"/>
        <v>2.9850685588672654</v>
      </c>
      <c r="Z88" s="5">
        <f t="shared" si="63"/>
        <v>5.035266779819068</v>
      </c>
      <c r="AA88" s="5">
        <f t="shared" si="64"/>
        <v>2.9850685588672654</v>
      </c>
      <c r="AB88" s="6">
        <f t="shared" si="65"/>
        <v>1</v>
      </c>
      <c r="AC88" s="29" t="str">
        <f t="shared" si="66"/>
        <v/>
      </c>
      <c r="AD88" s="29" t="str">
        <f t="shared" si="67"/>
        <v/>
      </c>
      <c r="AE88" s="29">
        <f t="shared" si="68"/>
        <v>-1.2781250000000632E-2</v>
      </c>
      <c r="AF88" s="29" t="str">
        <f t="shared" si="44"/>
        <v/>
      </c>
      <c r="AG88" s="100"/>
      <c r="AH88" s="101"/>
      <c r="AI88" s="102"/>
      <c r="AJ88" s="102"/>
      <c r="AK88" s="102"/>
      <c r="AL88" s="102"/>
      <c r="AM88" s="102"/>
      <c r="AN88" s="102">
        <v>5.1920000000000002</v>
      </c>
      <c r="AO88" s="102">
        <v>5.1870000000000003</v>
      </c>
      <c r="AP88" s="102">
        <v>5.1909999999999998</v>
      </c>
      <c r="AQ88" s="102">
        <v>5.1959999999999997</v>
      </c>
      <c r="AR88" s="102">
        <v>5.1820000000000004</v>
      </c>
      <c r="AS88" s="103">
        <v>5.1950000000000003</v>
      </c>
      <c r="AT88" s="103">
        <v>5.1950000000000003</v>
      </c>
      <c r="AU88" s="103">
        <v>5.1929999999999996</v>
      </c>
      <c r="AV88" s="103">
        <v>5.1840000000000002</v>
      </c>
      <c r="AW88" s="103">
        <v>5.19</v>
      </c>
      <c r="AX88" s="103">
        <v>5.1929999999999996</v>
      </c>
      <c r="AY88" s="103">
        <v>5.1929999999999996</v>
      </c>
      <c r="AZ88" s="103">
        <v>5.19</v>
      </c>
      <c r="BA88" s="103">
        <v>5.1950000000000003</v>
      </c>
      <c r="BB88" s="103">
        <v>5.1909999999999998</v>
      </c>
      <c r="BC88" s="103">
        <v>5.1959999999999997</v>
      </c>
      <c r="BD88" s="103">
        <v>5.1980000000000004</v>
      </c>
      <c r="BE88" s="103">
        <v>5.1970000000000001</v>
      </c>
      <c r="BF88" s="103">
        <v>5.1980000000000004</v>
      </c>
      <c r="BG88" s="103">
        <v>5.1950000000000003</v>
      </c>
      <c r="BH88" s="103">
        <v>5.194</v>
      </c>
      <c r="BI88" s="103">
        <v>5.1859999999999999</v>
      </c>
      <c r="BJ88" s="103">
        <v>5.194</v>
      </c>
      <c r="BK88" s="103">
        <v>5.1929999999999996</v>
      </c>
      <c r="BL88" s="103">
        <v>5.1959999999999997</v>
      </c>
      <c r="BM88" s="103">
        <v>5.19</v>
      </c>
      <c r="BN88" s="103">
        <v>5.19</v>
      </c>
      <c r="BO88" s="95">
        <v>5.1920000000000002</v>
      </c>
      <c r="BP88" s="95">
        <v>5.1929999999999996</v>
      </c>
      <c r="BQ88" s="95">
        <v>5.1909999999999998</v>
      </c>
      <c r="BR88" s="95">
        <v>5.2009999999999996</v>
      </c>
      <c r="BS88" s="95">
        <v>5.1980000000000004</v>
      </c>
      <c r="BT88" s="97"/>
      <c r="BU88" s="97"/>
      <c r="BV88" s="96"/>
      <c r="BW88" s="96"/>
      <c r="BX88" s="96"/>
      <c r="BY88" s="98"/>
      <c r="BZ88" s="99"/>
      <c r="CA88" s="99"/>
      <c r="CB88" s="99"/>
      <c r="CC88" s="99"/>
      <c r="CD88" s="100"/>
      <c r="CE88" s="101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</row>
    <row r="89" spans="1:139">
      <c r="A89" s="83" t="s">
        <v>219</v>
      </c>
      <c r="B89" s="66" t="s">
        <v>242</v>
      </c>
      <c r="C89" s="79" t="s">
        <v>181</v>
      </c>
      <c r="D89" s="67">
        <v>1</v>
      </c>
      <c r="E89" s="123" t="s">
        <v>120</v>
      </c>
      <c r="F89" s="123">
        <v>1</v>
      </c>
      <c r="G89" s="85" t="s">
        <v>122</v>
      </c>
      <c r="H89" s="86">
        <v>1.33</v>
      </c>
      <c r="I89" s="124" t="s">
        <v>43</v>
      </c>
      <c r="J89" s="88">
        <v>4.7</v>
      </c>
      <c r="K89" s="125">
        <v>0.05</v>
      </c>
      <c r="L89" s="125">
        <v>-0.05</v>
      </c>
      <c r="M89" s="125" t="s">
        <v>10</v>
      </c>
      <c r="N89" s="126" t="s">
        <v>67</v>
      </c>
      <c r="O89" s="92">
        <f t="shared" si="71"/>
        <v>4.75</v>
      </c>
      <c r="P89" s="93">
        <f t="shared" si="72"/>
        <v>4.6500000000000004</v>
      </c>
      <c r="Q89" s="94"/>
      <c r="R89" s="3">
        <f t="shared" si="57"/>
        <v>4.7119999999999997</v>
      </c>
      <c r="S89" s="3">
        <f t="shared" si="58"/>
        <v>4.702</v>
      </c>
      <c r="T89" s="3">
        <f t="shared" si="59"/>
        <v>4.7082499999999996</v>
      </c>
      <c r="U89" s="4">
        <f t="shared" si="60"/>
        <v>2.7238492687205501E-3</v>
      </c>
      <c r="V89" s="5">
        <f t="shared" si="61"/>
        <v>6.1187918355318374</v>
      </c>
      <c r="W89" s="76">
        <f t="shared" si="35"/>
        <v>0.16499999999998907</v>
      </c>
      <c r="X89" s="76" t="str">
        <f t="shared" si="36"/>
        <v>Level B</v>
      </c>
      <c r="Y89" s="5">
        <f t="shared" si="62"/>
        <v>5.1091911826691323</v>
      </c>
      <c r="Z89" s="5">
        <f t="shared" si="63"/>
        <v>7.1283924883944971</v>
      </c>
      <c r="AA89" s="5">
        <f t="shared" si="64"/>
        <v>5.1091911826691323</v>
      </c>
      <c r="AB89" s="6">
        <f t="shared" si="65"/>
        <v>1</v>
      </c>
      <c r="AC89" s="29" t="str">
        <f t="shared" si="66"/>
        <v/>
      </c>
      <c r="AD89" s="29" t="str">
        <f t="shared" si="67"/>
        <v/>
      </c>
      <c r="AE89" s="29">
        <f t="shared" si="68"/>
        <v>-8.2499999999994245E-3</v>
      </c>
      <c r="AF89" s="29" t="str">
        <f t="shared" si="44"/>
        <v/>
      </c>
      <c r="AG89" s="100"/>
      <c r="AH89" s="101"/>
      <c r="AI89" s="102"/>
      <c r="AJ89" s="102"/>
      <c r="AK89" s="102"/>
      <c r="AL89" s="102"/>
      <c r="AM89" s="102"/>
      <c r="AN89" s="102">
        <v>4.7119999999999997</v>
      </c>
      <c r="AO89" s="102">
        <v>4.7119999999999997</v>
      </c>
      <c r="AP89" s="102">
        <v>4.7069999999999999</v>
      </c>
      <c r="AQ89" s="102">
        <v>4.7069999999999999</v>
      </c>
      <c r="AR89" s="102">
        <v>4.7110000000000003</v>
      </c>
      <c r="AS89" s="103">
        <v>4.7069999999999999</v>
      </c>
      <c r="AT89" s="103">
        <v>4.7069999999999999</v>
      </c>
      <c r="AU89" s="103">
        <v>4.7089999999999996</v>
      </c>
      <c r="AV89" s="103">
        <v>4.702</v>
      </c>
      <c r="AW89" s="103">
        <v>4.7069999999999999</v>
      </c>
      <c r="AX89" s="103">
        <v>4.7110000000000003</v>
      </c>
      <c r="AY89" s="103">
        <v>4.7069999999999999</v>
      </c>
      <c r="AZ89" s="103">
        <v>4.7050000000000001</v>
      </c>
      <c r="BA89" s="103">
        <v>4.7089999999999996</v>
      </c>
      <c r="BB89" s="103">
        <v>4.7089999999999996</v>
      </c>
      <c r="BC89" s="103">
        <v>4.7050000000000001</v>
      </c>
      <c r="BD89" s="103">
        <v>4.7119999999999997</v>
      </c>
      <c r="BE89" s="103">
        <v>4.7089999999999996</v>
      </c>
      <c r="BF89" s="103">
        <v>4.7069999999999999</v>
      </c>
      <c r="BG89" s="103">
        <v>4.71</v>
      </c>
      <c r="BH89" s="103">
        <v>4.7060000000000004</v>
      </c>
      <c r="BI89" s="103">
        <v>4.7060000000000004</v>
      </c>
      <c r="BJ89" s="103">
        <v>4.702</v>
      </c>
      <c r="BK89" s="103">
        <v>4.7069999999999999</v>
      </c>
      <c r="BL89" s="103">
        <v>4.7080000000000002</v>
      </c>
      <c r="BM89" s="103">
        <v>4.7080000000000002</v>
      </c>
      <c r="BN89" s="103">
        <v>4.7110000000000003</v>
      </c>
      <c r="BO89" s="95">
        <v>4.7119999999999997</v>
      </c>
      <c r="BP89" s="95">
        <v>4.7110000000000003</v>
      </c>
      <c r="BQ89" s="95">
        <v>4.7089999999999996</v>
      </c>
      <c r="BR89" s="95">
        <v>4.7069999999999999</v>
      </c>
      <c r="BS89" s="95">
        <v>4.7119999999999997</v>
      </c>
      <c r="BT89" s="97"/>
      <c r="BU89" s="97"/>
      <c r="BV89" s="96"/>
      <c r="BW89" s="96"/>
      <c r="BX89" s="96"/>
      <c r="BY89" s="98"/>
      <c r="BZ89" s="99"/>
      <c r="CA89" s="99"/>
      <c r="CB89" s="99"/>
      <c r="CC89" s="99"/>
      <c r="CD89" s="100"/>
      <c r="CE89" s="101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</row>
    <row r="90" spans="1:139">
      <c r="A90" s="83" t="s">
        <v>220</v>
      </c>
      <c r="B90" s="66" t="s">
        <v>242</v>
      </c>
      <c r="C90" s="79" t="s">
        <v>181</v>
      </c>
      <c r="D90" s="67">
        <v>1</v>
      </c>
      <c r="E90" s="123" t="s">
        <v>120</v>
      </c>
      <c r="F90" s="123">
        <v>1</v>
      </c>
      <c r="G90" s="85" t="s">
        <v>122</v>
      </c>
      <c r="H90" s="86">
        <v>1.33</v>
      </c>
      <c r="I90" s="124" t="s">
        <v>43</v>
      </c>
      <c r="J90" s="88">
        <v>11.2</v>
      </c>
      <c r="K90" s="125">
        <v>0.05</v>
      </c>
      <c r="L90" s="125">
        <v>-0.05</v>
      </c>
      <c r="M90" s="125" t="s">
        <v>10</v>
      </c>
      <c r="N90" s="126" t="s">
        <v>67</v>
      </c>
      <c r="O90" s="92">
        <f t="shared" si="71"/>
        <v>11.25</v>
      </c>
      <c r="P90" s="93">
        <f t="shared" si="72"/>
        <v>11.149999999999999</v>
      </c>
      <c r="Q90" s="94"/>
      <c r="R90" s="3">
        <f t="shared" si="57"/>
        <v>11.202</v>
      </c>
      <c r="S90" s="3">
        <f t="shared" si="58"/>
        <v>11.188000000000001</v>
      </c>
      <c r="T90" s="3">
        <f t="shared" si="59"/>
        <v>11.19503125</v>
      </c>
      <c r="U90" s="4">
        <f t="shared" si="60"/>
        <v>3.6762917413801065E-3</v>
      </c>
      <c r="V90" s="5">
        <f t="shared" si="61"/>
        <v>4.5335538741574082</v>
      </c>
      <c r="W90" s="76">
        <f t="shared" si="35"/>
        <v>-9.9374999999993469E-2</v>
      </c>
      <c r="X90" s="76" t="str">
        <f t="shared" si="36"/>
        <v>Level A</v>
      </c>
      <c r="Y90" s="5">
        <f t="shared" si="62"/>
        <v>4.9840757904018416</v>
      </c>
      <c r="Z90" s="5">
        <f t="shared" si="63"/>
        <v>4.0830319579131036</v>
      </c>
      <c r="AA90" s="5">
        <f t="shared" si="64"/>
        <v>4.0830319579131036</v>
      </c>
      <c r="AB90" s="6">
        <f t="shared" si="65"/>
        <v>1</v>
      </c>
      <c r="AC90" s="29" t="str">
        <f t="shared" si="66"/>
        <v/>
      </c>
      <c r="AD90" s="29" t="str">
        <f t="shared" si="67"/>
        <v/>
      </c>
      <c r="AE90" s="29">
        <f t="shared" si="68"/>
        <v>4.9687499999997442E-3</v>
      </c>
      <c r="AF90" s="29" t="str">
        <f t="shared" si="44"/>
        <v/>
      </c>
      <c r="AG90" s="100"/>
      <c r="AH90" s="101"/>
      <c r="AI90" s="102"/>
      <c r="AJ90" s="102"/>
      <c r="AK90" s="102"/>
      <c r="AL90" s="102"/>
      <c r="AM90" s="102"/>
      <c r="AN90" s="102">
        <v>11.192</v>
      </c>
      <c r="AO90" s="102">
        <v>11.195</v>
      </c>
      <c r="AP90" s="102">
        <v>11.196</v>
      </c>
      <c r="AQ90" s="102">
        <v>11.198</v>
      </c>
      <c r="AR90" s="102">
        <v>11.189</v>
      </c>
      <c r="AS90" s="103">
        <v>11.194000000000001</v>
      </c>
      <c r="AT90" s="103">
        <v>11.2</v>
      </c>
      <c r="AU90" s="103">
        <v>11.194000000000001</v>
      </c>
      <c r="AV90" s="103">
        <v>11.194000000000001</v>
      </c>
      <c r="AW90" s="103">
        <v>11.202</v>
      </c>
      <c r="AX90" s="103">
        <v>11.2</v>
      </c>
      <c r="AY90" s="103">
        <v>11.193</v>
      </c>
      <c r="AZ90" s="103">
        <v>11.196999999999999</v>
      </c>
      <c r="BA90" s="103">
        <v>11.196</v>
      </c>
      <c r="BB90" s="103">
        <v>11.189</v>
      </c>
      <c r="BC90" s="103">
        <v>11.191000000000001</v>
      </c>
      <c r="BD90" s="103">
        <v>11.194000000000001</v>
      </c>
      <c r="BE90" s="103">
        <v>11.2</v>
      </c>
      <c r="BF90" s="103">
        <v>11.189</v>
      </c>
      <c r="BG90" s="103">
        <v>11.194000000000001</v>
      </c>
      <c r="BH90" s="103">
        <v>11.196999999999999</v>
      </c>
      <c r="BI90" s="103">
        <v>11.195</v>
      </c>
      <c r="BJ90" s="103">
        <v>11.195</v>
      </c>
      <c r="BK90" s="103">
        <v>11.2</v>
      </c>
      <c r="BL90" s="103">
        <v>11.199</v>
      </c>
      <c r="BM90" s="103">
        <v>11.194000000000001</v>
      </c>
      <c r="BN90" s="103">
        <v>11.2</v>
      </c>
      <c r="BO90" s="95">
        <v>11.196999999999999</v>
      </c>
      <c r="BP90" s="95">
        <v>11.188000000000001</v>
      </c>
      <c r="BQ90" s="95">
        <v>11.193</v>
      </c>
      <c r="BR90" s="95">
        <v>11.192</v>
      </c>
      <c r="BS90" s="95">
        <v>11.194000000000001</v>
      </c>
      <c r="BT90" s="97"/>
      <c r="BU90" s="97"/>
      <c r="BV90" s="96"/>
      <c r="BW90" s="96"/>
      <c r="BX90" s="96"/>
      <c r="BY90" s="98"/>
      <c r="BZ90" s="99"/>
      <c r="CA90" s="99"/>
      <c r="CB90" s="99"/>
      <c r="CC90" s="99"/>
      <c r="CD90" s="100"/>
      <c r="CE90" s="101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</row>
    <row r="91" spans="1:139">
      <c r="A91" s="83" t="s">
        <v>221</v>
      </c>
      <c r="B91" s="66" t="s">
        <v>242</v>
      </c>
      <c r="C91" s="79" t="s">
        <v>181</v>
      </c>
      <c r="D91" s="67">
        <v>1</v>
      </c>
      <c r="E91" s="123" t="s">
        <v>120</v>
      </c>
      <c r="F91" s="123">
        <v>1</v>
      </c>
      <c r="G91" s="85" t="s">
        <v>122</v>
      </c>
      <c r="H91" s="86">
        <v>1.33</v>
      </c>
      <c r="I91" s="124" t="s">
        <v>43</v>
      </c>
      <c r="J91" s="88">
        <v>12.56</v>
      </c>
      <c r="K91" s="125">
        <v>0.05</v>
      </c>
      <c r="L91" s="125">
        <v>-0.05</v>
      </c>
      <c r="M91" s="125" t="s">
        <v>10</v>
      </c>
      <c r="N91" s="126" t="s">
        <v>67</v>
      </c>
      <c r="O91" s="92">
        <f t="shared" si="71"/>
        <v>12.610000000000001</v>
      </c>
      <c r="P91" s="93">
        <f t="shared" si="72"/>
        <v>12.51</v>
      </c>
      <c r="Q91" s="94"/>
      <c r="R91" s="3">
        <f t="shared" si="57"/>
        <v>12.581</v>
      </c>
      <c r="S91" s="3">
        <f t="shared" si="58"/>
        <v>12.551</v>
      </c>
      <c r="T91" s="3">
        <f t="shared" si="59"/>
        <v>12.5695</v>
      </c>
      <c r="U91" s="4">
        <f t="shared" si="60"/>
        <v>7.6622240517588737E-3</v>
      </c>
      <c r="V91" s="5">
        <f t="shared" si="61"/>
        <v>2.1751734945470318</v>
      </c>
      <c r="W91" s="76">
        <f t="shared" si="35"/>
        <v>0.18999999999998082</v>
      </c>
      <c r="X91" s="76" t="str">
        <f t="shared" si="36"/>
        <v>Level B</v>
      </c>
      <c r="Y91" s="5">
        <f t="shared" si="62"/>
        <v>1.7618905305831625</v>
      </c>
      <c r="Z91" s="5">
        <f t="shared" si="63"/>
        <v>2.5884564585109628</v>
      </c>
      <c r="AA91" s="5">
        <f t="shared" si="64"/>
        <v>1.7618905305831625</v>
      </c>
      <c r="AB91" s="6">
        <f t="shared" si="65"/>
        <v>0.99999993737779125</v>
      </c>
      <c r="AC91" s="29" t="str">
        <f t="shared" si="66"/>
        <v/>
      </c>
      <c r="AD91" s="29" t="str">
        <f t="shared" si="67"/>
        <v/>
      </c>
      <c r="AE91" s="29">
        <f t="shared" si="68"/>
        <v>-9.4999999999991758E-3</v>
      </c>
      <c r="AF91" s="29" t="str">
        <f t="shared" si="44"/>
        <v/>
      </c>
      <c r="AG91" s="100"/>
      <c r="AH91" s="101"/>
      <c r="AI91" s="102"/>
      <c r="AJ91" s="102"/>
      <c r="AK91" s="102"/>
      <c r="AL91" s="102"/>
      <c r="AM91" s="102"/>
      <c r="AN91" s="102">
        <v>12.567</v>
      </c>
      <c r="AO91" s="102">
        <v>12.571999999999999</v>
      </c>
      <c r="AP91" s="102">
        <v>12.563000000000001</v>
      </c>
      <c r="AQ91" s="102">
        <v>12.565</v>
      </c>
      <c r="AR91" s="102">
        <v>12.573</v>
      </c>
      <c r="AS91" s="103">
        <v>12.577999999999999</v>
      </c>
      <c r="AT91" s="103">
        <v>12.574999999999999</v>
      </c>
      <c r="AU91" s="103">
        <v>12.571</v>
      </c>
      <c r="AV91" s="103">
        <v>12.558</v>
      </c>
      <c r="AW91" s="103">
        <v>12.58</v>
      </c>
      <c r="AX91" s="103">
        <v>12.566000000000001</v>
      </c>
      <c r="AY91" s="103">
        <v>12.573</v>
      </c>
      <c r="AZ91" s="103">
        <v>12.566000000000001</v>
      </c>
      <c r="BA91" s="103">
        <v>12.581</v>
      </c>
      <c r="BB91" s="103">
        <v>12.569000000000001</v>
      </c>
      <c r="BC91" s="103">
        <v>12.568</v>
      </c>
      <c r="BD91" s="103">
        <v>12.581</v>
      </c>
      <c r="BE91" s="103">
        <v>12.58</v>
      </c>
      <c r="BF91" s="103">
        <v>12.56</v>
      </c>
      <c r="BG91" s="103">
        <v>12.571</v>
      </c>
      <c r="BH91" s="103">
        <v>12.566000000000001</v>
      </c>
      <c r="BI91" s="103">
        <v>12.563000000000001</v>
      </c>
      <c r="BJ91" s="103">
        <v>12.574</v>
      </c>
      <c r="BK91" s="103">
        <v>12.574999999999999</v>
      </c>
      <c r="BL91" s="103">
        <v>12.558999999999999</v>
      </c>
      <c r="BM91" s="103">
        <v>12.56</v>
      </c>
      <c r="BN91" s="103">
        <v>12.577</v>
      </c>
      <c r="BO91" s="95">
        <v>12.571</v>
      </c>
      <c r="BP91" s="95">
        <v>12.581</v>
      </c>
      <c r="BQ91" s="95">
        <v>12.565</v>
      </c>
      <c r="BR91" s="95">
        <v>12.565</v>
      </c>
      <c r="BS91" s="95">
        <v>12.551</v>
      </c>
      <c r="BT91" s="97"/>
      <c r="BU91" s="97"/>
      <c r="BV91" s="96"/>
      <c r="BW91" s="96"/>
      <c r="BX91" s="96"/>
      <c r="BY91" s="98"/>
      <c r="BZ91" s="99"/>
      <c r="CA91" s="99"/>
      <c r="CB91" s="99"/>
      <c r="CC91" s="99"/>
      <c r="CD91" s="100"/>
      <c r="CE91" s="101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</row>
    <row r="92" spans="1:139">
      <c r="A92" s="83" t="s">
        <v>222</v>
      </c>
      <c r="B92" s="66" t="s">
        <v>242</v>
      </c>
      <c r="C92" s="79" t="s">
        <v>181</v>
      </c>
      <c r="D92" s="67">
        <v>1</v>
      </c>
      <c r="E92" s="123" t="s">
        <v>120</v>
      </c>
      <c r="F92" s="123">
        <v>1</v>
      </c>
      <c r="G92" s="85" t="s">
        <v>122</v>
      </c>
      <c r="H92" s="86">
        <v>1.33</v>
      </c>
      <c r="I92" s="124" t="s">
        <v>43</v>
      </c>
      <c r="J92" s="88">
        <v>11.41</v>
      </c>
      <c r="K92" s="125">
        <v>0.05</v>
      </c>
      <c r="L92" s="125">
        <v>-0.05</v>
      </c>
      <c r="M92" s="125" t="s">
        <v>10</v>
      </c>
      <c r="N92" s="126" t="s">
        <v>67</v>
      </c>
      <c r="O92" s="92">
        <f t="shared" si="71"/>
        <v>11.46</v>
      </c>
      <c r="P92" s="93">
        <f t="shared" si="72"/>
        <v>11.36</v>
      </c>
      <c r="Q92" s="94"/>
      <c r="R92" s="3">
        <f t="shared" si="57"/>
        <v>11.425000000000001</v>
      </c>
      <c r="S92" s="3">
        <f t="shared" si="58"/>
        <v>11.409000000000001</v>
      </c>
      <c r="T92" s="3">
        <f t="shared" si="59"/>
        <v>11.41715625</v>
      </c>
      <c r="U92" s="4">
        <f t="shared" si="60"/>
        <v>3.7253220254828807E-3</v>
      </c>
      <c r="V92" s="5">
        <f t="shared" si="61"/>
        <v>4.4738861641112262</v>
      </c>
      <c r="W92" s="76">
        <f t="shared" si="35"/>
        <v>0.14312499999998859</v>
      </c>
      <c r="X92" s="76" t="str">
        <f t="shared" si="36"/>
        <v>Level B</v>
      </c>
      <c r="Y92" s="5">
        <f t="shared" si="62"/>
        <v>3.8335612068729121</v>
      </c>
      <c r="Z92" s="5">
        <f t="shared" si="63"/>
        <v>5.1142111213496664</v>
      </c>
      <c r="AA92" s="5">
        <f t="shared" si="64"/>
        <v>3.8335612068729121</v>
      </c>
      <c r="AB92" s="6">
        <f t="shared" si="65"/>
        <v>1</v>
      </c>
      <c r="AC92" s="29" t="str">
        <f t="shared" si="66"/>
        <v/>
      </c>
      <c r="AD92" s="29" t="str">
        <f t="shared" si="67"/>
        <v/>
      </c>
      <c r="AE92" s="29">
        <f t="shared" si="68"/>
        <v>-7.156249999999531E-3</v>
      </c>
      <c r="AF92" s="29" t="str">
        <f t="shared" si="44"/>
        <v/>
      </c>
      <c r="AG92" s="100"/>
      <c r="AH92" s="101"/>
      <c r="AI92" s="102"/>
      <c r="AJ92" s="102"/>
      <c r="AK92" s="102"/>
      <c r="AL92" s="102"/>
      <c r="AM92" s="102"/>
      <c r="AN92" s="102">
        <v>11.419</v>
      </c>
      <c r="AO92" s="102">
        <v>11.414999999999999</v>
      </c>
      <c r="AP92" s="102">
        <v>11.42</v>
      </c>
      <c r="AQ92" s="102">
        <v>11.414</v>
      </c>
      <c r="AR92" s="102">
        <v>11.417</v>
      </c>
      <c r="AS92" s="103">
        <v>11.409000000000001</v>
      </c>
      <c r="AT92" s="103">
        <v>11.425000000000001</v>
      </c>
      <c r="AU92" s="103">
        <v>11.411</v>
      </c>
      <c r="AV92" s="103">
        <v>11.417999999999999</v>
      </c>
      <c r="AW92" s="103">
        <v>11.416</v>
      </c>
      <c r="AX92" s="103">
        <v>11.414999999999999</v>
      </c>
      <c r="AY92" s="103">
        <v>11.423</v>
      </c>
      <c r="AZ92" s="103">
        <v>11.409000000000001</v>
      </c>
      <c r="BA92" s="103">
        <v>11.423999999999999</v>
      </c>
      <c r="BB92" s="103">
        <v>11.416</v>
      </c>
      <c r="BC92" s="103">
        <v>11.417999999999999</v>
      </c>
      <c r="BD92" s="103">
        <v>11.420999999999999</v>
      </c>
      <c r="BE92" s="103">
        <v>11.417999999999999</v>
      </c>
      <c r="BF92" s="103">
        <v>11.416</v>
      </c>
      <c r="BG92" s="103">
        <v>11.417999999999999</v>
      </c>
      <c r="BH92" s="103">
        <v>11.417</v>
      </c>
      <c r="BI92" s="103">
        <v>11.416</v>
      </c>
      <c r="BJ92" s="103">
        <v>11.419</v>
      </c>
      <c r="BK92" s="103">
        <v>11.413</v>
      </c>
      <c r="BL92" s="103">
        <v>11.417999999999999</v>
      </c>
      <c r="BM92" s="103">
        <v>11.414999999999999</v>
      </c>
      <c r="BN92" s="103">
        <v>11.420999999999999</v>
      </c>
      <c r="BO92" s="95">
        <v>11.414</v>
      </c>
      <c r="BP92" s="95">
        <v>11.417</v>
      </c>
      <c r="BQ92" s="95">
        <v>11.417999999999999</v>
      </c>
      <c r="BR92" s="95">
        <v>11.42</v>
      </c>
      <c r="BS92" s="95">
        <v>11.419</v>
      </c>
      <c r="BT92" s="97"/>
      <c r="BU92" s="97"/>
      <c r="BV92" s="96"/>
      <c r="BW92" s="96"/>
      <c r="BX92" s="96"/>
      <c r="BY92" s="98"/>
      <c r="BZ92" s="99"/>
      <c r="CA92" s="99"/>
      <c r="CB92" s="99"/>
      <c r="CC92" s="99"/>
      <c r="CD92" s="100"/>
      <c r="CE92" s="101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</row>
    <row r="93" spans="1:139">
      <c r="A93" s="83" t="s">
        <v>223</v>
      </c>
      <c r="B93" s="66" t="s">
        <v>242</v>
      </c>
      <c r="C93" s="79" t="s">
        <v>181</v>
      </c>
      <c r="D93" s="67">
        <v>1</v>
      </c>
      <c r="E93" s="123" t="s">
        <v>120</v>
      </c>
      <c r="F93" s="123">
        <v>1</v>
      </c>
      <c r="G93" s="85" t="s">
        <v>122</v>
      </c>
      <c r="H93" s="86">
        <v>1.33</v>
      </c>
      <c r="I93" s="124" t="s">
        <v>43</v>
      </c>
      <c r="J93" s="88">
        <v>11.85</v>
      </c>
      <c r="K93" s="125">
        <v>0.05</v>
      </c>
      <c r="L93" s="125">
        <v>-0.05</v>
      </c>
      <c r="M93" s="125" t="s">
        <v>10</v>
      </c>
      <c r="N93" s="126" t="s">
        <v>67</v>
      </c>
      <c r="O93" s="92">
        <f t="shared" si="71"/>
        <v>11.9</v>
      </c>
      <c r="P93" s="93">
        <f t="shared" si="72"/>
        <v>11.799999999999999</v>
      </c>
      <c r="Q93" s="94"/>
      <c r="R93" s="3">
        <f t="shared" si="57"/>
        <v>11.852</v>
      </c>
      <c r="S93" s="3">
        <f t="shared" si="58"/>
        <v>11.837999999999999</v>
      </c>
      <c r="T93" s="3">
        <f t="shared" si="59"/>
        <v>11.844031249999999</v>
      </c>
      <c r="U93" s="4">
        <f t="shared" si="60"/>
        <v>3.8477842388038867E-3</v>
      </c>
      <c r="V93" s="5">
        <f t="shared" si="61"/>
        <v>4.3314972026205991</v>
      </c>
      <c r="W93" s="76">
        <f t="shared" si="35"/>
        <v>-0.11937500000001763</v>
      </c>
      <c r="X93" s="76" t="str">
        <f t="shared" si="36"/>
        <v>Level A</v>
      </c>
      <c r="Y93" s="5">
        <f t="shared" si="62"/>
        <v>4.8485696811835783</v>
      </c>
      <c r="Z93" s="5">
        <f t="shared" si="63"/>
        <v>3.8144247240577429</v>
      </c>
      <c r="AA93" s="5">
        <f t="shared" si="64"/>
        <v>3.8144247240577429</v>
      </c>
      <c r="AB93" s="6">
        <f t="shared" si="65"/>
        <v>1</v>
      </c>
      <c r="AC93" s="29" t="str">
        <f t="shared" si="66"/>
        <v/>
      </c>
      <c r="AD93" s="29" t="str">
        <f t="shared" si="67"/>
        <v/>
      </c>
      <c r="AE93" s="29">
        <f t="shared" si="68"/>
        <v>5.9687500000009663E-3</v>
      </c>
      <c r="AF93" s="29" t="str">
        <f t="shared" si="44"/>
        <v/>
      </c>
      <c r="AG93" s="100"/>
      <c r="AH93" s="101"/>
      <c r="AI93" s="102"/>
      <c r="AJ93" s="102"/>
      <c r="AK93" s="102"/>
      <c r="AL93" s="102"/>
      <c r="AM93" s="102"/>
      <c r="AN93" s="102">
        <v>11.839</v>
      </c>
      <c r="AO93" s="102">
        <v>11.852</v>
      </c>
      <c r="AP93" s="102">
        <v>11.843</v>
      </c>
      <c r="AQ93" s="102">
        <v>11.845000000000001</v>
      </c>
      <c r="AR93" s="102">
        <v>11.846</v>
      </c>
      <c r="AS93" s="103">
        <v>11.846</v>
      </c>
      <c r="AT93" s="103">
        <v>11.845000000000001</v>
      </c>
      <c r="AU93" s="103">
        <v>11.843</v>
      </c>
      <c r="AV93" s="103">
        <v>11.84</v>
      </c>
      <c r="AW93" s="103">
        <v>11.849</v>
      </c>
      <c r="AX93" s="103">
        <v>11.848000000000001</v>
      </c>
      <c r="AY93" s="103">
        <v>11.843999999999999</v>
      </c>
      <c r="AZ93" s="103">
        <v>11.845000000000001</v>
      </c>
      <c r="BA93" s="103">
        <v>11.85</v>
      </c>
      <c r="BB93" s="103">
        <v>11.843</v>
      </c>
      <c r="BC93" s="103">
        <v>11.849</v>
      </c>
      <c r="BD93" s="103">
        <v>11.842000000000001</v>
      </c>
      <c r="BE93" s="103">
        <v>11.847</v>
      </c>
      <c r="BF93" s="103">
        <v>11.846</v>
      </c>
      <c r="BG93" s="103">
        <v>11.837999999999999</v>
      </c>
      <c r="BH93" s="103">
        <v>11.843</v>
      </c>
      <c r="BI93" s="103">
        <v>11.840999999999999</v>
      </c>
      <c r="BJ93" s="103">
        <v>11.839</v>
      </c>
      <c r="BK93" s="103">
        <v>11.849</v>
      </c>
      <c r="BL93" s="103">
        <v>11.839</v>
      </c>
      <c r="BM93" s="103">
        <v>11.847</v>
      </c>
      <c r="BN93" s="103">
        <v>11.84</v>
      </c>
      <c r="BO93" s="95">
        <v>11.839</v>
      </c>
      <c r="BP93" s="95">
        <v>11.845000000000001</v>
      </c>
      <c r="BQ93" s="95">
        <v>11.842000000000001</v>
      </c>
      <c r="BR93" s="95">
        <v>11.837999999999999</v>
      </c>
      <c r="BS93" s="95">
        <v>11.847</v>
      </c>
      <c r="BT93" s="97"/>
      <c r="BU93" s="97"/>
      <c r="BV93" s="96"/>
      <c r="BW93" s="96"/>
      <c r="BX93" s="96"/>
      <c r="BY93" s="98"/>
      <c r="BZ93" s="99"/>
      <c r="CA93" s="99"/>
      <c r="CB93" s="99"/>
      <c r="CC93" s="99"/>
      <c r="CD93" s="100"/>
      <c r="CE93" s="101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</row>
    <row r="94" spans="1:139">
      <c r="A94" s="83" t="s">
        <v>158</v>
      </c>
      <c r="B94" s="66" t="s">
        <v>242</v>
      </c>
      <c r="C94" s="79" t="s">
        <v>181</v>
      </c>
      <c r="D94" s="67">
        <v>1</v>
      </c>
      <c r="E94" s="123" t="s">
        <v>120</v>
      </c>
      <c r="F94" s="123">
        <v>1</v>
      </c>
      <c r="G94" s="85" t="s">
        <v>122</v>
      </c>
      <c r="H94" s="86">
        <v>1.33</v>
      </c>
      <c r="I94" s="124" t="s">
        <v>43</v>
      </c>
      <c r="J94" s="88">
        <v>7</v>
      </c>
      <c r="K94" s="125">
        <v>0.05</v>
      </c>
      <c r="L94" s="125">
        <v>-0.05</v>
      </c>
      <c r="M94" s="125" t="s">
        <v>10</v>
      </c>
      <c r="N94" s="126" t="s">
        <v>67</v>
      </c>
      <c r="O94" s="92">
        <f t="shared" si="71"/>
        <v>7.05</v>
      </c>
      <c r="P94" s="93">
        <f t="shared" si="72"/>
        <v>6.95</v>
      </c>
      <c r="Q94" s="94"/>
      <c r="R94" s="3">
        <f t="shared" si="57"/>
        <v>7.0086000000000004</v>
      </c>
      <c r="S94" s="3">
        <f t="shared" si="58"/>
        <v>6.9880000000000004</v>
      </c>
      <c r="T94" s="3">
        <f t="shared" si="59"/>
        <v>6.9962343750000002</v>
      </c>
      <c r="U94" s="4">
        <f t="shared" si="60"/>
        <v>5.8914705637239054E-3</v>
      </c>
      <c r="V94" s="5">
        <f t="shared" si="61"/>
        <v>2.8289484749851539</v>
      </c>
      <c r="W94" s="76">
        <f t="shared" si="35"/>
        <v>-7.5312499999995716E-2</v>
      </c>
      <c r="X94" s="76" t="str">
        <f t="shared" si="36"/>
        <v>Level A</v>
      </c>
      <c r="Y94" s="5">
        <f t="shared" si="62"/>
        <v>3.04200365700745</v>
      </c>
      <c r="Z94" s="5">
        <f t="shared" si="63"/>
        <v>2.6158932929628369</v>
      </c>
      <c r="AA94" s="5">
        <f t="shared" si="64"/>
        <v>2.6158932929628369</v>
      </c>
      <c r="AB94" s="6">
        <f t="shared" si="65"/>
        <v>0.99999999999999778</v>
      </c>
      <c r="AC94" s="29" t="str">
        <f t="shared" si="66"/>
        <v/>
      </c>
      <c r="AD94" s="29" t="str">
        <f t="shared" si="67"/>
        <v/>
      </c>
      <c r="AE94" s="29">
        <f t="shared" si="68"/>
        <v>3.7656249999997726E-3</v>
      </c>
      <c r="AF94" s="29" t="str">
        <f t="shared" si="44"/>
        <v/>
      </c>
      <c r="AG94" s="100"/>
      <c r="AH94" s="101"/>
      <c r="AI94" s="102"/>
      <c r="AJ94" s="102"/>
      <c r="AK94" s="102"/>
      <c r="AL94" s="102"/>
      <c r="AM94" s="102"/>
      <c r="AN94" s="102">
        <v>7.0003000000000002</v>
      </c>
      <c r="AO94" s="102">
        <v>6.9893999999999998</v>
      </c>
      <c r="AP94" s="102">
        <v>6.9903000000000004</v>
      </c>
      <c r="AQ94" s="102">
        <v>7.0035999999999996</v>
      </c>
      <c r="AR94" s="102">
        <v>7.0004999999999997</v>
      </c>
      <c r="AS94" s="103">
        <v>6.9943</v>
      </c>
      <c r="AT94" s="103">
        <v>7.0060000000000002</v>
      </c>
      <c r="AU94" s="103">
        <v>6.9958999999999998</v>
      </c>
      <c r="AV94" s="103">
        <v>7.0008999999999997</v>
      </c>
      <c r="AW94" s="103">
        <v>6.9919000000000002</v>
      </c>
      <c r="AX94" s="103">
        <v>7.0038999999999998</v>
      </c>
      <c r="AY94" s="103">
        <v>6.9926000000000004</v>
      </c>
      <c r="AZ94" s="103">
        <v>6.9915000000000003</v>
      </c>
      <c r="BA94" s="103">
        <v>6.9926000000000004</v>
      </c>
      <c r="BB94" s="103">
        <v>6.9941000000000004</v>
      </c>
      <c r="BC94" s="103">
        <v>6.9915000000000003</v>
      </c>
      <c r="BD94" s="103">
        <v>6.9943999999999997</v>
      </c>
      <c r="BE94" s="103">
        <v>7.0029000000000003</v>
      </c>
      <c r="BF94" s="103">
        <v>6.9896000000000003</v>
      </c>
      <c r="BG94" s="103">
        <v>6.9943</v>
      </c>
      <c r="BH94" s="103">
        <v>7.0086000000000004</v>
      </c>
      <c r="BI94" s="103">
        <v>6.9893999999999998</v>
      </c>
      <c r="BJ94" s="103">
        <v>6.9968000000000004</v>
      </c>
      <c r="BK94" s="103">
        <v>7.0084</v>
      </c>
      <c r="BL94" s="103">
        <v>6.9880000000000004</v>
      </c>
      <c r="BM94" s="103">
        <v>6.9999000000000002</v>
      </c>
      <c r="BN94" s="103">
        <v>6.9945000000000004</v>
      </c>
      <c r="BO94" s="95">
        <v>6.9943</v>
      </c>
      <c r="BP94" s="95">
        <v>6.9949000000000003</v>
      </c>
      <c r="BQ94" s="95">
        <v>7.0019999999999998</v>
      </c>
      <c r="BR94" s="95">
        <v>6.9886999999999997</v>
      </c>
      <c r="BS94" s="95">
        <v>6.9935</v>
      </c>
      <c r="BT94" s="97"/>
      <c r="BU94" s="97"/>
      <c r="BV94" s="96"/>
      <c r="BW94" s="96"/>
      <c r="BX94" s="96"/>
      <c r="BY94" s="98"/>
      <c r="BZ94" s="99"/>
      <c r="CA94" s="99"/>
      <c r="CB94" s="99"/>
      <c r="CC94" s="99"/>
      <c r="CD94" s="100"/>
      <c r="CE94" s="101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</row>
    <row r="95" spans="1:139">
      <c r="A95" s="83" t="s">
        <v>159</v>
      </c>
      <c r="B95" s="66" t="s">
        <v>242</v>
      </c>
      <c r="C95" s="79" t="s">
        <v>181</v>
      </c>
      <c r="D95" s="67">
        <v>1</v>
      </c>
      <c r="E95" s="123" t="s">
        <v>120</v>
      </c>
      <c r="F95" s="123">
        <v>1</v>
      </c>
      <c r="G95" s="85" t="s">
        <v>122</v>
      </c>
      <c r="H95" s="86">
        <v>1.33</v>
      </c>
      <c r="I95" s="124" t="s">
        <v>43</v>
      </c>
      <c r="J95" s="88">
        <v>12</v>
      </c>
      <c r="K95" s="125">
        <v>0.05</v>
      </c>
      <c r="L95" s="125">
        <v>-0.05</v>
      </c>
      <c r="M95" s="125" t="s">
        <v>10</v>
      </c>
      <c r="N95" s="126" t="s">
        <v>67</v>
      </c>
      <c r="O95" s="92">
        <f t="shared" si="71"/>
        <v>12.05</v>
      </c>
      <c r="P95" s="93">
        <f t="shared" si="72"/>
        <v>11.95</v>
      </c>
      <c r="Q95" s="94"/>
      <c r="R95" s="3">
        <f t="shared" si="57"/>
        <v>12.011799999999999</v>
      </c>
      <c r="S95" s="3">
        <f t="shared" si="58"/>
        <v>11.992699999999999</v>
      </c>
      <c r="T95" s="3">
        <f t="shared" si="59"/>
        <v>12.004256250000001</v>
      </c>
      <c r="U95" s="4">
        <f t="shared" si="60"/>
        <v>4.7265849023062339E-3</v>
      </c>
      <c r="V95" s="5">
        <f t="shared" si="61"/>
        <v>3.5261540861213625</v>
      </c>
      <c r="W95" s="76">
        <f t="shared" si="35"/>
        <v>8.5125000000018006E-2</v>
      </c>
      <c r="X95" s="76" t="str">
        <f t="shared" si="36"/>
        <v>Level A</v>
      </c>
      <c r="Y95" s="5">
        <f t="shared" si="62"/>
        <v>3.2259902195402637</v>
      </c>
      <c r="Z95" s="5">
        <f t="shared" si="63"/>
        <v>3.8263179527025613</v>
      </c>
      <c r="AA95" s="5">
        <f t="shared" si="64"/>
        <v>3.2259902195402637</v>
      </c>
      <c r="AB95" s="6">
        <f t="shared" si="65"/>
        <v>1</v>
      </c>
      <c r="AC95" s="29" t="str">
        <f t="shared" si="66"/>
        <v/>
      </c>
      <c r="AD95" s="29" t="str">
        <f t="shared" si="67"/>
        <v/>
      </c>
      <c r="AE95" s="29">
        <f t="shared" si="68"/>
        <v>-4.2562500000009607E-3</v>
      </c>
      <c r="AF95" s="29" t="str">
        <f t="shared" si="44"/>
        <v/>
      </c>
      <c r="AG95" s="100"/>
      <c r="AH95" s="101"/>
      <c r="AI95" s="102"/>
      <c r="AJ95" s="102"/>
      <c r="AK95" s="102"/>
      <c r="AL95" s="102"/>
      <c r="AM95" s="102"/>
      <c r="AN95" s="102">
        <v>12.0025</v>
      </c>
      <c r="AO95" s="102">
        <v>11.996</v>
      </c>
      <c r="AP95" s="102">
        <v>12.002599999999999</v>
      </c>
      <c r="AQ95" s="102">
        <v>12.0101</v>
      </c>
      <c r="AR95" s="102">
        <v>12.0085</v>
      </c>
      <c r="AS95" s="103">
        <v>12.0054</v>
      </c>
      <c r="AT95" s="103">
        <v>12.0047</v>
      </c>
      <c r="AU95" s="103">
        <v>12.0115</v>
      </c>
      <c r="AV95" s="103">
        <v>12.0022</v>
      </c>
      <c r="AW95" s="103">
        <v>12.008900000000001</v>
      </c>
      <c r="AX95" s="103">
        <v>12.0046</v>
      </c>
      <c r="AY95" s="103">
        <v>12.0046</v>
      </c>
      <c r="AZ95" s="103">
        <v>11.992699999999999</v>
      </c>
      <c r="BA95" s="103">
        <v>12.000500000000001</v>
      </c>
      <c r="BB95" s="103">
        <v>12.011699999999999</v>
      </c>
      <c r="BC95" s="103">
        <v>12.003500000000001</v>
      </c>
      <c r="BD95" s="103">
        <v>12.0099</v>
      </c>
      <c r="BE95" s="103">
        <v>12.005000000000001</v>
      </c>
      <c r="BF95" s="103">
        <v>12.0046</v>
      </c>
      <c r="BG95" s="103">
        <v>12.011799999999999</v>
      </c>
      <c r="BH95" s="103">
        <v>11.9963</v>
      </c>
      <c r="BI95" s="103">
        <v>11.9977</v>
      </c>
      <c r="BJ95" s="103">
        <v>11.9991</v>
      </c>
      <c r="BK95" s="103">
        <v>12.006</v>
      </c>
      <c r="BL95" s="103">
        <v>12.005599999999999</v>
      </c>
      <c r="BM95" s="103">
        <v>12.0031</v>
      </c>
      <c r="BN95" s="103">
        <v>12.003299999999999</v>
      </c>
      <c r="BO95" s="95">
        <v>12.0031</v>
      </c>
      <c r="BP95" s="95">
        <v>12.0047</v>
      </c>
      <c r="BQ95" s="95">
        <v>12.005800000000001</v>
      </c>
      <c r="BR95" s="95">
        <v>12.01</v>
      </c>
      <c r="BS95" s="95">
        <v>12.0002</v>
      </c>
      <c r="BT95" s="97"/>
      <c r="BU95" s="97"/>
      <c r="BV95" s="96"/>
      <c r="BW95" s="96"/>
      <c r="BX95" s="96"/>
      <c r="BY95" s="98"/>
      <c r="BZ95" s="99"/>
      <c r="CA95" s="99"/>
      <c r="CB95" s="99"/>
      <c r="CC95" s="99"/>
      <c r="CD95" s="100"/>
      <c r="CE95" s="101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</row>
    <row r="96" spans="1:139">
      <c r="A96" s="83" t="s">
        <v>160</v>
      </c>
      <c r="B96" s="66" t="s">
        <v>242</v>
      </c>
      <c r="C96" s="79" t="s">
        <v>181</v>
      </c>
      <c r="D96" s="67">
        <v>1</v>
      </c>
      <c r="E96" s="123" t="s">
        <v>120</v>
      </c>
      <c r="F96" s="123">
        <v>1</v>
      </c>
      <c r="G96" s="85" t="s">
        <v>122</v>
      </c>
      <c r="H96" s="86">
        <v>1.33</v>
      </c>
      <c r="I96" s="124" t="s">
        <v>43</v>
      </c>
      <c r="J96" s="88">
        <v>3.5</v>
      </c>
      <c r="K96" s="125">
        <v>0.05</v>
      </c>
      <c r="L96" s="125">
        <v>-0.05</v>
      </c>
      <c r="M96" s="125" t="s">
        <v>10</v>
      </c>
      <c r="N96" s="126" t="s">
        <v>67</v>
      </c>
      <c r="O96" s="92">
        <f t="shared" si="71"/>
        <v>3.55</v>
      </c>
      <c r="P96" s="93">
        <f t="shared" si="72"/>
        <v>3.45</v>
      </c>
      <c r="Q96" s="94"/>
      <c r="R96" s="3">
        <f t="shared" si="57"/>
        <v>3.5379999999999998</v>
      </c>
      <c r="S96" s="3">
        <f t="shared" si="58"/>
        <v>3.5179999999999998</v>
      </c>
      <c r="T96" s="3">
        <f t="shared" si="59"/>
        <v>3.528</v>
      </c>
      <c r="U96" s="4">
        <f t="shared" si="60"/>
        <v>4.7722315061601295E-3</v>
      </c>
      <c r="V96" s="5">
        <f t="shared" si="61"/>
        <v>3.4924262674920254</v>
      </c>
      <c r="W96" s="76">
        <f t="shared" si="35"/>
        <v>0.5600000000000025</v>
      </c>
      <c r="X96" s="76" t="str">
        <f t="shared" si="36"/>
        <v>Level D</v>
      </c>
      <c r="Y96" s="5">
        <f t="shared" si="62"/>
        <v>1.536667557696477</v>
      </c>
      <c r="Z96" s="5">
        <f t="shared" si="63"/>
        <v>5.448184977287549</v>
      </c>
      <c r="AA96" s="5">
        <f t="shared" si="64"/>
        <v>1.536667557696477</v>
      </c>
      <c r="AB96" s="6">
        <f t="shared" si="65"/>
        <v>0.99999798668103246</v>
      </c>
      <c r="AC96" s="29" t="str">
        <f t="shared" si="66"/>
        <v/>
      </c>
      <c r="AD96" s="29" t="str">
        <f t="shared" si="67"/>
        <v/>
      </c>
      <c r="AE96" s="29">
        <f t="shared" si="68"/>
        <v>-2.8000000000000025E-2</v>
      </c>
      <c r="AF96" s="29" t="str">
        <f t="shared" si="44"/>
        <v/>
      </c>
      <c r="AG96" s="100"/>
      <c r="AH96" s="101"/>
      <c r="AI96" s="102"/>
      <c r="AJ96" s="102"/>
      <c r="AK96" s="102"/>
      <c r="AL96" s="102"/>
      <c r="AM96" s="102"/>
      <c r="AN96" s="102">
        <v>3.524</v>
      </c>
      <c r="AO96" s="102">
        <v>3.5179999999999998</v>
      </c>
      <c r="AP96" s="102">
        <v>3.5289999999999999</v>
      </c>
      <c r="AQ96" s="102">
        <v>3.536</v>
      </c>
      <c r="AR96" s="102">
        <v>3.5339999999999998</v>
      </c>
      <c r="AS96" s="103">
        <v>3.5259999999999998</v>
      </c>
      <c r="AT96" s="103">
        <v>3.528</v>
      </c>
      <c r="AU96" s="103">
        <v>3.5179999999999998</v>
      </c>
      <c r="AV96" s="103">
        <v>3.5219999999999998</v>
      </c>
      <c r="AW96" s="103">
        <v>3.5259999999999998</v>
      </c>
      <c r="AX96" s="103">
        <v>3.524</v>
      </c>
      <c r="AY96" s="103">
        <v>3.5310000000000001</v>
      </c>
      <c r="AZ96" s="103">
        <v>3.5249999999999999</v>
      </c>
      <c r="BA96" s="103">
        <v>3.5289999999999999</v>
      </c>
      <c r="BB96" s="103">
        <v>3.5289999999999999</v>
      </c>
      <c r="BC96" s="103">
        <v>3.5219999999999998</v>
      </c>
      <c r="BD96" s="103">
        <v>3.5310000000000001</v>
      </c>
      <c r="BE96" s="103">
        <v>3.5339999999999998</v>
      </c>
      <c r="BF96" s="103">
        <v>3.5249999999999999</v>
      </c>
      <c r="BG96" s="103">
        <v>3.5339999999999998</v>
      </c>
      <c r="BH96" s="103">
        <v>3.5310000000000001</v>
      </c>
      <c r="BI96" s="103">
        <v>3.528</v>
      </c>
      <c r="BJ96" s="103">
        <v>3.5230000000000001</v>
      </c>
      <c r="BK96" s="103">
        <v>3.5289999999999999</v>
      </c>
      <c r="BL96" s="103">
        <v>3.5249999999999999</v>
      </c>
      <c r="BM96" s="103">
        <v>3.528</v>
      </c>
      <c r="BN96" s="103">
        <v>3.5379999999999998</v>
      </c>
      <c r="BO96" s="95">
        <v>3.5259999999999998</v>
      </c>
      <c r="BP96" s="95">
        <v>3.5289999999999999</v>
      </c>
      <c r="BQ96" s="95">
        <v>3.5310000000000001</v>
      </c>
      <c r="BR96" s="95">
        <v>3.5310000000000001</v>
      </c>
      <c r="BS96" s="95">
        <v>3.532</v>
      </c>
      <c r="BT96" s="97"/>
      <c r="BU96" s="97"/>
      <c r="BV96" s="96"/>
      <c r="BW96" s="96"/>
      <c r="BX96" s="96"/>
      <c r="BY96" s="98"/>
      <c r="BZ96" s="99"/>
      <c r="CA96" s="99"/>
      <c r="CB96" s="99"/>
      <c r="CC96" s="99"/>
      <c r="CD96" s="100"/>
      <c r="CE96" s="101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</row>
    <row r="97" spans="1:139">
      <c r="A97" s="83" t="s">
        <v>161</v>
      </c>
      <c r="B97" s="66" t="s">
        <v>242</v>
      </c>
      <c r="C97" s="79" t="s">
        <v>181</v>
      </c>
      <c r="D97" s="67">
        <v>1</v>
      </c>
      <c r="E97" s="123" t="s">
        <v>120</v>
      </c>
      <c r="F97" s="123">
        <v>1</v>
      </c>
      <c r="G97" s="85" t="s">
        <v>122</v>
      </c>
      <c r="H97" s="86">
        <v>1.33</v>
      </c>
      <c r="I97" s="124" t="s">
        <v>43</v>
      </c>
      <c r="J97" s="88">
        <v>9.35</v>
      </c>
      <c r="K97" s="125">
        <v>0.05</v>
      </c>
      <c r="L97" s="125">
        <v>-0.05</v>
      </c>
      <c r="M97" s="125" t="s">
        <v>10</v>
      </c>
      <c r="N97" s="126" t="s">
        <v>67</v>
      </c>
      <c r="O97" s="92">
        <f t="shared" si="71"/>
        <v>9.4</v>
      </c>
      <c r="P97" s="93">
        <f t="shared" si="72"/>
        <v>9.2999999999999989</v>
      </c>
      <c r="Q97" s="94"/>
      <c r="R97" s="3">
        <f t="shared" si="57"/>
        <v>9.36</v>
      </c>
      <c r="S97" s="3">
        <f t="shared" si="58"/>
        <v>9.3469999999999995</v>
      </c>
      <c r="T97" s="3">
        <f t="shared" si="59"/>
        <v>9.3535624999999989</v>
      </c>
      <c r="U97" s="4">
        <f t="shared" si="60"/>
        <v>3.1514205706160698E-3</v>
      </c>
      <c r="V97" s="5">
        <f t="shared" si="61"/>
        <v>5.2886202565494163</v>
      </c>
      <c r="W97" s="76">
        <f t="shared" si="35"/>
        <v>7.1249999999983923E-2</v>
      </c>
      <c r="X97" s="76" t="str">
        <f t="shared" si="36"/>
        <v>Level A</v>
      </c>
      <c r="Y97" s="5">
        <f t="shared" si="62"/>
        <v>4.9118060632704257</v>
      </c>
      <c r="Z97" s="5">
        <f t="shared" si="63"/>
        <v>5.6654344498285578</v>
      </c>
      <c r="AA97" s="5">
        <f t="shared" si="64"/>
        <v>4.9118060632704257</v>
      </c>
      <c r="AB97" s="6">
        <f t="shared" si="65"/>
        <v>1</v>
      </c>
      <c r="AC97" s="29" t="str">
        <f t="shared" si="66"/>
        <v/>
      </c>
      <c r="AD97" s="29" t="str">
        <f t="shared" si="67"/>
        <v/>
      </c>
      <c r="AE97" s="29">
        <f t="shared" si="68"/>
        <v>-3.5624999999992468E-3</v>
      </c>
      <c r="AF97" s="29" t="str">
        <f t="shared" si="44"/>
        <v/>
      </c>
      <c r="AG97" s="100"/>
      <c r="AH97" s="101"/>
      <c r="AI97" s="102"/>
      <c r="AJ97" s="102"/>
      <c r="AK97" s="102"/>
      <c r="AL97" s="102"/>
      <c r="AM97" s="102"/>
      <c r="AN97" s="102">
        <v>9.3559999999999999</v>
      </c>
      <c r="AO97" s="102">
        <v>9.3529999999999998</v>
      </c>
      <c r="AP97" s="102">
        <v>9.3539999999999992</v>
      </c>
      <c r="AQ97" s="102">
        <v>9.3529999999999998</v>
      </c>
      <c r="AR97" s="102">
        <v>9.3529999999999998</v>
      </c>
      <c r="AS97" s="103">
        <v>9.3550000000000004</v>
      </c>
      <c r="AT97" s="103">
        <v>9.3520000000000003</v>
      </c>
      <c r="AU97" s="103">
        <v>9.3510000000000009</v>
      </c>
      <c r="AV97" s="103">
        <v>9.3550000000000004</v>
      </c>
      <c r="AW97" s="103">
        <v>9.3529999999999998</v>
      </c>
      <c r="AX97" s="103">
        <v>9.3539999999999992</v>
      </c>
      <c r="AY97" s="103">
        <v>9.3550000000000004</v>
      </c>
      <c r="AZ97" s="103">
        <v>9.3550000000000004</v>
      </c>
      <c r="BA97" s="103">
        <v>9.3559999999999999</v>
      </c>
      <c r="BB97" s="103">
        <v>9.3480000000000008</v>
      </c>
      <c r="BC97" s="103">
        <v>9.3480000000000008</v>
      </c>
      <c r="BD97" s="103">
        <v>9.3510000000000009</v>
      </c>
      <c r="BE97" s="103">
        <v>9.36</v>
      </c>
      <c r="BF97" s="103">
        <v>9.3539999999999992</v>
      </c>
      <c r="BG97" s="103">
        <v>9.3469999999999995</v>
      </c>
      <c r="BH97" s="103">
        <v>9.35</v>
      </c>
      <c r="BI97" s="103">
        <v>9.35</v>
      </c>
      <c r="BJ97" s="103">
        <v>9.3529999999999998</v>
      </c>
      <c r="BK97" s="103">
        <v>9.3550000000000004</v>
      </c>
      <c r="BL97" s="103">
        <v>9.3569999999999993</v>
      </c>
      <c r="BM97" s="103">
        <v>9.3550000000000004</v>
      </c>
      <c r="BN97" s="103">
        <v>9.3510000000000009</v>
      </c>
      <c r="BO97" s="95">
        <v>9.3520000000000003</v>
      </c>
      <c r="BP97" s="95">
        <v>9.3569999999999993</v>
      </c>
      <c r="BQ97" s="95">
        <v>9.3580000000000005</v>
      </c>
      <c r="BR97" s="95">
        <v>9.3529999999999998</v>
      </c>
      <c r="BS97" s="95">
        <v>9.36</v>
      </c>
      <c r="BT97" s="97"/>
      <c r="BU97" s="97"/>
      <c r="BV97" s="96"/>
      <c r="BW97" s="96"/>
      <c r="BX97" s="96"/>
      <c r="BY97" s="98"/>
      <c r="BZ97" s="99"/>
      <c r="CA97" s="99"/>
      <c r="CB97" s="99"/>
      <c r="CC97" s="99"/>
      <c r="CD97" s="100"/>
      <c r="CE97" s="101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</row>
    <row r="98" spans="1:139">
      <c r="A98" s="83" t="s">
        <v>224</v>
      </c>
      <c r="B98" s="66" t="s">
        <v>242</v>
      </c>
      <c r="C98" s="79" t="s">
        <v>181</v>
      </c>
      <c r="D98" s="67">
        <v>1</v>
      </c>
      <c r="E98" s="123" t="s">
        <v>120</v>
      </c>
      <c r="F98" s="123">
        <v>1</v>
      </c>
      <c r="G98" s="85" t="s">
        <v>122</v>
      </c>
      <c r="H98" s="86">
        <v>1.33</v>
      </c>
      <c r="I98" s="124" t="s">
        <v>43</v>
      </c>
      <c r="J98" s="88">
        <v>9</v>
      </c>
      <c r="K98" s="125">
        <v>0.05</v>
      </c>
      <c r="L98" s="125">
        <v>-0.05</v>
      </c>
      <c r="M98" s="125" t="s">
        <v>10</v>
      </c>
      <c r="N98" s="126" t="s">
        <v>67</v>
      </c>
      <c r="O98" s="92">
        <f t="shared" si="71"/>
        <v>9.0500000000000007</v>
      </c>
      <c r="P98" s="93">
        <f t="shared" si="72"/>
        <v>8.9499999999999993</v>
      </c>
      <c r="Q98" s="94"/>
      <c r="R98" s="3">
        <f t="shared" si="57"/>
        <v>9.0122</v>
      </c>
      <c r="S98" s="3">
        <f t="shared" si="58"/>
        <v>8.9876000000000005</v>
      </c>
      <c r="T98" s="3">
        <f t="shared" si="59"/>
        <v>8.9961093749999996</v>
      </c>
      <c r="U98" s="4">
        <f t="shared" si="60"/>
        <v>6.7926601456894074E-3</v>
      </c>
      <c r="V98" s="5">
        <f t="shared" si="61"/>
        <v>2.4536288153976411</v>
      </c>
      <c r="W98" s="76">
        <f t="shared" si="35"/>
        <v>-7.7812500000006279E-2</v>
      </c>
      <c r="X98" s="76" t="str">
        <f t="shared" si="36"/>
        <v>Level A</v>
      </c>
      <c r="Y98" s="5">
        <f t="shared" si="62"/>
        <v>2.6445518075958225</v>
      </c>
      <c r="Z98" s="5">
        <f t="shared" si="63"/>
        <v>2.2627058231995285</v>
      </c>
      <c r="AA98" s="5">
        <f t="shared" si="64"/>
        <v>2.2627058231995285</v>
      </c>
      <c r="AB98" s="6">
        <f t="shared" si="65"/>
        <v>0.99999999999431854</v>
      </c>
      <c r="AC98" s="29" t="str">
        <f t="shared" si="66"/>
        <v/>
      </c>
      <c r="AD98" s="29" t="str">
        <f t="shared" si="67"/>
        <v/>
      </c>
      <c r="AE98" s="29">
        <f t="shared" si="68"/>
        <v>3.8906250000003695E-3</v>
      </c>
      <c r="AF98" s="29" t="str">
        <f t="shared" si="44"/>
        <v/>
      </c>
      <c r="AG98" s="100"/>
      <c r="AH98" s="101"/>
      <c r="AI98" s="102"/>
      <c r="AJ98" s="102"/>
      <c r="AK98" s="102"/>
      <c r="AL98" s="102"/>
      <c r="AM98" s="102"/>
      <c r="AN98" s="102">
        <v>8.9974000000000007</v>
      </c>
      <c r="AO98" s="102">
        <v>8.9931000000000001</v>
      </c>
      <c r="AP98" s="102">
        <v>9.0099</v>
      </c>
      <c r="AQ98" s="102">
        <v>9.0051000000000005</v>
      </c>
      <c r="AR98" s="102">
        <v>8.9883000000000006</v>
      </c>
      <c r="AS98" s="103">
        <v>8.9930000000000003</v>
      </c>
      <c r="AT98" s="103">
        <v>9.0031999999999996</v>
      </c>
      <c r="AU98" s="103">
        <v>8.9993999999999996</v>
      </c>
      <c r="AV98" s="103">
        <v>8.9886999999999997</v>
      </c>
      <c r="AW98" s="103">
        <v>8.9923000000000002</v>
      </c>
      <c r="AX98" s="103">
        <v>8.9876000000000005</v>
      </c>
      <c r="AY98" s="103">
        <v>8.9916</v>
      </c>
      <c r="AZ98" s="103">
        <v>8.9909999999999997</v>
      </c>
      <c r="BA98" s="103">
        <v>8.9936000000000007</v>
      </c>
      <c r="BB98" s="103">
        <v>8.9976000000000003</v>
      </c>
      <c r="BC98" s="103">
        <v>9.0082000000000004</v>
      </c>
      <c r="BD98" s="103">
        <v>9.0031999999999996</v>
      </c>
      <c r="BE98" s="103">
        <v>8.9956999999999994</v>
      </c>
      <c r="BF98" s="103">
        <v>8.9920000000000009</v>
      </c>
      <c r="BG98" s="103">
        <v>9.0122</v>
      </c>
      <c r="BH98" s="103">
        <v>8.9954999999999998</v>
      </c>
      <c r="BI98" s="103">
        <v>9.0009999999999994</v>
      </c>
      <c r="BJ98" s="103">
        <v>8.9883000000000006</v>
      </c>
      <c r="BK98" s="103">
        <v>8.9928000000000008</v>
      </c>
      <c r="BL98" s="103">
        <v>8.9898000000000007</v>
      </c>
      <c r="BM98" s="103">
        <v>8.9914000000000005</v>
      </c>
      <c r="BN98" s="103">
        <v>8.9901</v>
      </c>
      <c r="BO98" s="95">
        <v>8.9902999999999995</v>
      </c>
      <c r="BP98" s="95">
        <v>8.9986999999999995</v>
      </c>
      <c r="BQ98" s="95">
        <v>9.0024999999999995</v>
      </c>
      <c r="BR98" s="95">
        <v>9.0020000000000007</v>
      </c>
      <c r="BS98" s="95">
        <v>8.99</v>
      </c>
      <c r="BT98" s="97"/>
      <c r="BU98" s="97"/>
      <c r="BV98" s="96"/>
      <c r="BW98" s="96"/>
      <c r="BX98" s="96"/>
      <c r="BY98" s="98"/>
      <c r="BZ98" s="99"/>
      <c r="CA98" s="99"/>
      <c r="CB98" s="99"/>
      <c r="CC98" s="99"/>
      <c r="CD98" s="100"/>
      <c r="CE98" s="101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</row>
    <row r="99" spans="1:139">
      <c r="A99" s="83" t="s">
        <v>225</v>
      </c>
      <c r="B99" s="66" t="s">
        <v>242</v>
      </c>
      <c r="C99" s="79" t="s">
        <v>181</v>
      </c>
      <c r="D99" s="67">
        <v>1</v>
      </c>
      <c r="E99" s="123" t="s">
        <v>120</v>
      </c>
      <c r="F99" s="123">
        <v>1</v>
      </c>
      <c r="G99" s="85" t="s">
        <v>122</v>
      </c>
      <c r="H99" s="86">
        <v>1.33</v>
      </c>
      <c r="I99" s="124" t="s">
        <v>43</v>
      </c>
      <c r="J99" s="88">
        <v>9</v>
      </c>
      <c r="K99" s="125">
        <v>0.05</v>
      </c>
      <c r="L99" s="125">
        <v>-0.05</v>
      </c>
      <c r="M99" s="125" t="s">
        <v>10</v>
      </c>
      <c r="N99" s="126" t="s">
        <v>67</v>
      </c>
      <c r="O99" s="92">
        <f t="shared" si="71"/>
        <v>9.0500000000000007</v>
      </c>
      <c r="P99" s="93">
        <f t="shared" si="72"/>
        <v>8.9499999999999993</v>
      </c>
      <c r="Q99" s="94"/>
      <c r="R99" s="3">
        <f t="shared" si="57"/>
        <v>9.0251000000000001</v>
      </c>
      <c r="S99" s="3">
        <f t="shared" si="58"/>
        <v>8.9998000000000005</v>
      </c>
      <c r="T99" s="3">
        <f t="shared" si="59"/>
        <v>9.0120312499999997</v>
      </c>
      <c r="U99" s="4">
        <f t="shared" si="60"/>
        <v>6.3638311396669979E-3</v>
      </c>
      <c r="V99" s="5">
        <f t="shared" si="61"/>
        <v>2.6189674585769711</v>
      </c>
      <c r="W99" s="76">
        <f t="shared" si="35"/>
        <v>0.2406249999999909</v>
      </c>
      <c r="X99" s="76" t="str">
        <f t="shared" si="36"/>
        <v>Level B</v>
      </c>
      <c r="Y99" s="5">
        <f t="shared" si="62"/>
        <v>1.9887784138569393</v>
      </c>
      <c r="Z99" s="5">
        <f t="shared" si="63"/>
        <v>3.2491565032970771</v>
      </c>
      <c r="AA99" s="5">
        <f t="shared" si="64"/>
        <v>1.9887784138569393</v>
      </c>
      <c r="AB99" s="6">
        <f t="shared" si="65"/>
        <v>0.99999999878679247</v>
      </c>
      <c r="AC99" s="29" t="str">
        <f t="shared" si="66"/>
        <v/>
      </c>
      <c r="AD99" s="29" t="str">
        <f t="shared" si="67"/>
        <v/>
      </c>
      <c r="AE99" s="29">
        <f t="shared" si="68"/>
        <v>-1.2031249999999716E-2</v>
      </c>
      <c r="AF99" s="29" t="str">
        <f t="shared" si="44"/>
        <v/>
      </c>
      <c r="AG99" s="100"/>
      <c r="AH99" s="101"/>
      <c r="AI99" s="102"/>
      <c r="AJ99" s="102"/>
      <c r="AK99" s="102"/>
      <c r="AL99" s="102"/>
      <c r="AM99" s="102"/>
      <c r="AN99" s="102">
        <v>9.0181000000000004</v>
      </c>
      <c r="AO99" s="102">
        <v>9.0061</v>
      </c>
      <c r="AP99" s="102">
        <v>9.0112000000000005</v>
      </c>
      <c r="AQ99" s="102">
        <v>9.0223999999999993</v>
      </c>
      <c r="AR99" s="102">
        <v>9.0123999999999995</v>
      </c>
      <c r="AS99" s="103">
        <v>9.0248000000000008</v>
      </c>
      <c r="AT99" s="103">
        <v>8.9998000000000005</v>
      </c>
      <c r="AU99" s="103">
        <v>9.0074000000000005</v>
      </c>
      <c r="AV99" s="103">
        <v>9.0106000000000002</v>
      </c>
      <c r="AW99" s="103">
        <v>9.0128000000000004</v>
      </c>
      <c r="AX99" s="103">
        <v>9.0197000000000003</v>
      </c>
      <c r="AY99" s="103">
        <v>9.0090000000000003</v>
      </c>
      <c r="AZ99" s="103">
        <v>9.0165000000000006</v>
      </c>
      <c r="BA99" s="103">
        <v>9.0039999999999996</v>
      </c>
      <c r="BB99" s="103">
        <v>9.0168999999999997</v>
      </c>
      <c r="BC99" s="103">
        <v>9.0149000000000008</v>
      </c>
      <c r="BD99" s="103">
        <v>9.0067000000000004</v>
      </c>
      <c r="BE99" s="103">
        <v>9.0048999999999992</v>
      </c>
      <c r="BF99" s="103">
        <v>9.0060000000000002</v>
      </c>
      <c r="BG99" s="103">
        <v>9.0198</v>
      </c>
      <c r="BH99" s="103">
        <v>9.0078999999999994</v>
      </c>
      <c r="BI99" s="103">
        <v>9.0060000000000002</v>
      </c>
      <c r="BJ99" s="103">
        <v>9.0101999999999993</v>
      </c>
      <c r="BK99" s="103">
        <v>9.0063999999999993</v>
      </c>
      <c r="BL99" s="103">
        <v>9.0195000000000007</v>
      </c>
      <c r="BM99" s="103">
        <v>9.0071999999999992</v>
      </c>
      <c r="BN99" s="103">
        <v>9.0251000000000001</v>
      </c>
      <c r="BO99" s="95">
        <v>9.0137999999999998</v>
      </c>
      <c r="BP99" s="95">
        <v>9.0127000000000006</v>
      </c>
      <c r="BQ99" s="95">
        <v>9.0077999999999996</v>
      </c>
      <c r="BR99" s="95">
        <v>9.0152000000000001</v>
      </c>
      <c r="BS99" s="95">
        <v>9.0091999999999999</v>
      </c>
      <c r="BT99" s="97"/>
      <c r="BU99" s="97"/>
      <c r="BV99" s="96"/>
      <c r="BW99" s="96"/>
      <c r="BX99" s="96"/>
      <c r="BY99" s="98"/>
      <c r="BZ99" s="99"/>
      <c r="CA99" s="99"/>
      <c r="CB99" s="99"/>
      <c r="CC99" s="99"/>
      <c r="CD99" s="100"/>
      <c r="CE99" s="101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</row>
    <row r="100" spans="1:139">
      <c r="A100" s="83" t="s">
        <v>226</v>
      </c>
      <c r="B100" s="66" t="s">
        <v>242</v>
      </c>
      <c r="C100" s="79" t="s">
        <v>181</v>
      </c>
      <c r="D100" s="67">
        <v>1</v>
      </c>
      <c r="E100" s="123" t="s">
        <v>120</v>
      </c>
      <c r="F100" s="123">
        <v>1</v>
      </c>
      <c r="G100" s="85" t="s">
        <v>122</v>
      </c>
      <c r="H100" s="86">
        <v>1.33</v>
      </c>
      <c r="I100" s="124" t="s">
        <v>43</v>
      </c>
      <c r="J100" s="88">
        <v>5.55</v>
      </c>
      <c r="K100" s="125">
        <v>0.05</v>
      </c>
      <c r="L100" s="125">
        <v>-0.05</v>
      </c>
      <c r="M100" s="125" t="s">
        <v>10</v>
      </c>
      <c r="N100" s="126" t="s">
        <v>67</v>
      </c>
      <c r="O100" s="92">
        <f t="shared" si="71"/>
        <v>5.6</v>
      </c>
      <c r="P100" s="93">
        <f t="shared" si="72"/>
        <v>5.5</v>
      </c>
      <c r="Q100" s="94"/>
      <c r="R100" s="3">
        <f t="shared" si="57"/>
        <v>5.5664999999999996</v>
      </c>
      <c r="S100" s="3">
        <f t="shared" si="58"/>
        <v>5.5399000000000003</v>
      </c>
      <c r="T100" s="3">
        <f t="shared" si="59"/>
        <v>5.5518437499999989</v>
      </c>
      <c r="U100" s="4">
        <f t="shared" si="60"/>
        <v>6.8422754892628456E-3</v>
      </c>
      <c r="V100" s="5">
        <f t="shared" si="61"/>
        <v>2.4358368342257815</v>
      </c>
      <c r="W100" s="76">
        <f t="shared" si="35"/>
        <v>3.6874999999980805E-2</v>
      </c>
      <c r="X100" s="76" t="str">
        <f t="shared" si="36"/>
        <v>Level A</v>
      </c>
      <c r="Y100" s="5">
        <f t="shared" si="62"/>
        <v>2.3460153509637438</v>
      </c>
      <c r="Z100" s="5">
        <f t="shared" si="63"/>
        <v>2.5256583174878013</v>
      </c>
      <c r="AA100" s="5">
        <f t="shared" si="64"/>
        <v>2.3460153509637438</v>
      </c>
      <c r="AB100" s="6">
        <f t="shared" si="65"/>
        <v>0.99999999999900746</v>
      </c>
      <c r="AC100" s="29" t="str">
        <f t="shared" si="66"/>
        <v/>
      </c>
      <c r="AD100" s="29" t="str">
        <f t="shared" si="67"/>
        <v/>
      </c>
      <c r="AE100" s="29">
        <f t="shared" si="68"/>
        <v>-1.8437499999990337E-3</v>
      </c>
      <c r="AF100" s="29" t="str">
        <f t="shared" si="44"/>
        <v/>
      </c>
      <c r="AG100" s="100"/>
      <c r="AH100" s="101"/>
      <c r="AI100" s="102"/>
      <c r="AJ100" s="102"/>
      <c r="AK100" s="102"/>
      <c r="AL100" s="102"/>
      <c r="AM100" s="102"/>
      <c r="AN100" s="102">
        <v>5.5399000000000003</v>
      </c>
      <c r="AO100" s="102">
        <v>5.5427999999999997</v>
      </c>
      <c r="AP100" s="102">
        <v>5.5528000000000004</v>
      </c>
      <c r="AQ100" s="102">
        <v>5.5518999999999998</v>
      </c>
      <c r="AR100" s="102">
        <v>5.5533000000000001</v>
      </c>
      <c r="AS100" s="103">
        <v>5.5449000000000002</v>
      </c>
      <c r="AT100" s="103">
        <v>5.5594999999999999</v>
      </c>
      <c r="AU100" s="103">
        <v>5.5514999999999999</v>
      </c>
      <c r="AV100" s="103">
        <v>5.5644999999999998</v>
      </c>
      <c r="AW100" s="103">
        <v>5.5514999999999999</v>
      </c>
      <c r="AX100" s="103">
        <v>5.5510000000000002</v>
      </c>
      <c r="AY100" s="103">
        <v>5.5441000000000003</v>
      </c>
      <c r="AZ100" s="103">
        <v>5.5462999999999996</v>
      </c>
      <c r="BA100" s="103">
        <v>5.5515999999999996</v>
      </c>
      <c r="BB100" s="103">
        <v>5.5427</v>
      </c>
      <c r="BC100" s="103">
        <v>5.5664999999999996</v>
      </c>
      <c r="BD100" s="103">
        <v>5.5514000000000001</v>
      </c>
      <c r="BE100" s="103">
        <v>5.5457000000000001</v>
      </c>
      <c r="BF100" s="103">
        <v>5.5448000000000004</v>
      </c>
      <c r="BG100" s="103">
        <v>5.5484999999999998</v>
      </c>
      <c r="BH100" s="103">
        <v>5.5499000000000001</v>
      </c>
      <c r="BI100" s="103">
        <v>5.5650000000000004</v>
      </c>
      <c r="BJ100" s="103">
        <v>5.5503</v>
      </c>
      <c r="BK100" s="103">
        <v>5.5464000000000002</v>
      </c>
      <c r="BL100" s="103">
        <v>5.5556999999999999</v>
      </c>
      <c r="BM100" s="103">
        <v>5.5587</v>
      </c>
      <c r="BN100" s="103">
        <v>5.5509000000000004</v>
      </c>
      <c r="BO100" s="95">
        <v>5.5541999999999998</v>
      </c>
      <c r="BP100" s="95">
        <v>5.5553999999999997</v>
      </c>
      <c r="BQ100" s="95">
        <v>5.5518999999999998</v>
      </c>
      <c r="BR100" s="95">
        <v>5.5503</v>
      </c>
      <c r="BS100" s="95">
        <v>5.5651000000000002</v>
      </c>
      <c r="BT100" s="97"/>
      <c r="BU100" s="97"/>
      <c r="BV100" s="96"/>
      <c r="BW100" s="96"/>
      <c r="BX100" s="96"/>
      <c r="BY100" s="98"/>
      <c r="BZ100" s="99"/>
      <c r="CA100" s="99"/>
      <c r="CB100" s="99"/>
      <c r="CC100" s="99"/>
      <c r="CD100" s="100"/>
      <c r="CE100" s="101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</row>
    <row r="101" spans="1:139">
      <c r="A101" s="83" t="s">
        <v>227</v>
      </c>
      <c r="B101" s="66" t="s">
        <v>242</v>
      </c>
      <c r="C101" s="79" t="s">
        <v>181</v>
      </c>
      <c r="D101" s="67">
        <v>1</v>
      </c>
      <c r="E101" s="123" t="s">
        <v>120</v>
      </c>
      <c r="F101" s="123">
        <v>1</v>
      </c>
      <c r="G101" s="85" t="s">
        <v>122</v>
      </c>
      <c r="H101" s="86">
        <v>1.33</v>
      </c>
      <c r="I101" s="124" t="s">
        <v>43</v>
      </c>
      <c r="J101" s="88">
        <v>7.72</v>
      </c>
      <c r="K101" s="125">
        <v>0.05</v>
      </c>
      <c r="L101" s="125">
        <v>-0.05</v>
      </c>
      <c r="M101" s="125" t="s">
        <v>10</v>
      </c>
      <c r="N101" s="126" t="s">
        <v>67</v>
      </c>
      <c r="O101" s="92">
        <f t="shared" si="71"/>
        <v>7.77</v>
      </c>
      <c r="P101" s="93">
        <f t="shared" si="72"/>
        <v>7.67</v>
      </c>
      <c r="Q101" s="94"/>
      <c r="R101" s="3">
        <f t="shared" si="57"/>
        <v>7.7496</v>
      </c>
      <c r="S101" s="3">
        <f t="shared" si="58"/>
        <v>7.7267999999999999</v>
      </c>
      <c r="T101" s="3">
        <f t="shared" si="59"/>
        <v>7.7374968749999997</v>
      </c>
      <c r="U101" s="4">
        <f t="shared" si="60"/>
        <v>5.4210155205637704E-3</v>
      </c>
      <c r="V101" s="5">
        <f t="shared" si="61"/>
        <v>3.0744547038178154</v>
      </c>
      <c r="W101" s="76">
        <f t="shared" si="35"/>
        <v>0.34993750000000057</v>
      </c>
      <c r="X101" s="76" t="str">
        <f t="shared" si="36"/>
        <v>Level C</v>
      </c>
      <c r="Y101" s="5">
        <f t="shared" si="62"/>
        <v>1.9985877109005596</v>
      </c>
      <c r="Z101" s="5">
        <f t="shared" si="63"/>
        <v>4.1503216967350491</v>
      </c>
      <c r="AA101" s="5">
        <f t="shared" si="64"/>
        <v>1.9985877109005596</v>
      </c>
      <c r="AB101" s="6">
        <f t="shared" si="65"/>
        <v>0.99999999898733982</v>
      </c>
      <c r="AC101" s="29" t="str">
        <f t="shared" si="66"/>
        <v/>
      </c>
      <c r="AD101" s="29" t="str">
        <f t="shared" si="67"/>
        <v/>
      </c>
      <c r="AE101" s="29">
        <f t="shared" si="68"/>
        <v>-1.7496874999999967E-2</v>
      </c>
      <c r="AF101" s="29" t="str">
        <f t="shared" si="44"/>
        <v/>
      </c>
      <c r="AG101" s="100"/>
      <c r="AH101" s="101"/>
      <c r="AI101" s="102"/>
      <c r="AJ101" s="102"/>
      <c r="AK101" s="102"/>
      <c r="AL101" s="102"/>
      <c r="AM101" s="102"/>
      <c r="AN101" s="102">
        <v>7.7343000000000002</v>
      </c>
      <c r="AO101" s="102">
        <v>7.7319000000000004</v>
      </c>
      <c r="AP101" s="102">
        <v>7.7331000000000003</v>
      </c>
      <c r="AQ101" s="102">
        <v>7.7381000000000002</v>
      </c>
      <c r="AR101" s="102">
        <v>7.7301000000000002</v>
      </c>
      <c r="AS101" s="103">
        <v>7.7343999999999999</v>
      </c>
      <c r="AT101" s="103">
        <v>7.7343999999999999</v>
      </c>
      <c r="AU101" s="103">
        <v>7.7405999999999997</v>
      </c>
      <c r="AV101" s="103">
        <v>7.7415000000000003</v>
      </c>
      <c r="AW101" s="103">
        <v>7.7412000000000001</v>
      </c>
      <c r="AX101" s="103">
        <v>7.7446000000000002</v>
      </c>
      <c r="AY101" s="103">
        <v>7.7393000000000001</v>
      </c>
      <c r="AZ101" s="103">
        <v>7.7396000000000003</v>
      </c>
      <c r="BA101" s="103">
        <v>7.7267999999999999</v>
      </c>
      <c r="BB101" s="103">
        <v>7.7347999999999999</v>
      </c>
      <c r="BC101" s="103">
        <v>7.7435</v>
      </c>
      <c r="BD101" s="103">
        <v>7.7337999999999996</v>
      </c>
      <c r="BE101" s="103">
        <v>7.7493999999999996</v>
      </c>
      <c r="BF101" s="103">
        <v>7.7359</v>
      </c>
      <c r="BG101" s="103">
        <v>7.7496</v>
      </c>
      <c r="BH101" s="103">
        <v>7.7321999999999997</v>
      </c>
      <c r="BI101" s="103">
        <v>7.7424999999999997</v>
      </c>
      <c r="BJ101" s="103">
        <v>7.7408000000000001</v>
      </c>
      <c r="BK101" s="103">
        <v>7.7374999999999998</v>
      </c>
      <c r="BL101" s="103">
        <v>7.7325999999999997</v>
      </c>
      <c r="BM101" s="103">
        <v>7.7324999999999999</v>
      </c>
      <c r="BN101" s="103">
        <v>7.7347000000000001</v>
      </c>
      <c r="BO101" s="95">
        <v>7.7332000000000001</v>
      </c>
      <c r="BP101" s="95">
        <v>7.7436999999999996</v>
      </c>
      <c r="BQ101" s="95">
        <v>7.7336999999999998</v>
      </c>
      <c r="BR101" s="95">
        <v>7.7423999999999999</v>
      </c>
      <c r="BS101" s="95">
        <v>7.7371999999999996</v>
      </c>
      <c r="BT101" s="97"/>
      <c r="BU101" s="97"/>
      <c r="BV101" s="96"/>
      <c r="BW101" s="96"/>
      <c r="BX101" s="96"/>
      <c r="BY101" s="98"/>
      <c r="BZ101" s="99"/>
      <c r="CA101" s="99"/>
      <c r="CB101" s="99"/>
      <c r="CC101" s="99"/>
      <c r="CD101" s="100"/>
      <c r="CE101" s="101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</row>
    <row r="102" spans="1:139">
      <c r="A102" s="83" t="s">
        <v>228</v>
      </c>
      <c r="B102" s="66" t="s">
        <v>242</v>
      </c>
      <c r="C102" s="79" t="s">
        <v>181</v>
      </c>
      <c r="D102" s="67">
        <v>1</v>
      </c>
      <c r="E102" s="123" t="s">
        <v>120</v>
      </c>
      <c r="F102" s="123">
        <v>1</v>
      </c>
      <c r="G102" s="85" t="s">
        <v>122</v>
      </c>
      <c r="H102" s="86">
        <v>1.33</v>
      </c>
      <c r="I102" s="124" t="s">
        <v>43</v>
      </c>
      <c r="J102" s="88">
        <v>8.6999999999999993</v>
      </c>
      <c r="K102" s="125">
        <v>0.05</v>
      </c>
      <c r="L102" s="125">
        <v>-0.05</v>
      </c>
      <c r="M102" s="125" t="s">
        <v>10</v>
      </c>
      <c r="N102" s="126" t="s">
        <v>67</v>
      </c>
      <c r="O102" s="92">
        <f t="shared" si="71"/>
        <v>8.75</v>
      </c>
      <c r="P102" s="93">
        <f t="shared" si="72"/>
        <v>8.6499999999999986</v>
      </c>
      <c r="Q102" s="94"/>
      <c r="R102" s="3">
        <f t="shared" si="57"/>
        <v>8.7111000000000001</v>
      </c>
      <c r="S102" s="3">
        <f t="shared" si="58"/>
        <v>8.6856000000000009</v>
      </c>
      <c r="T102" s="3">
        <f t="shared" si="59"/>
        <v>8.6983781249999996</v>
      </c>
      <c r="U102" s="4">
        <f t="shared" si="60"/>
        <v>5.8551733053327816E-3</v>
      </c>
      <c r="V102" s="5">
        <f t="shared" si="61"/>
        <v>2.8464856286127316</v>
      </c>
      <c r="W102" s="76">
        <f t="shared" si="35"/>
        <v>-3.2437499999992778E-2</v>
      </c>
      <c r="X102" s="76" t="str">
        <f t="shared" si="36"/>
        <v>Level A</v>
      </c>
      <c r="Y102" s="5">
        <f t="shared" si="62"/>
        <v>2.938818506190878</v>
      </c>
      <c r="Z102" s="5">
        <f t="shared" si="63"/>
        <v>2.7541527510346655</v>
      </c>
      <c r="AA102" s="5">
        <f t="shared" si="64"/>
        <v>2.7541527510346655</v>
      </c>
      <c r="AB102" s="6">
        <f t="shared" si="65"/>
        <v>1</v>
      </c>
      <c r="AC102" s="29" t="str">
        <f t="shared" si="66"/>
        <v/>
      </c>
      <c r="AD102" s="29" t="str">
        <f t="shared" si="67"/>
        <v/>
      </c>
      <c r="AE102" s="29">
        <f t="shared" si="68"/>
        <v>1.6218749999996618E-3</v>
      </c>
      <c r="AF102" s="29" t="str">
        <f t="shared" si="44"/>
        <v/>
      </c>
      <c r="AG102" s="100"/>
      <c r="AH102" s="101"/>
      <c r="AI102" s="102"/>
      <c r="AJ102" s="102"/>
      <c r="AK102" s="102"/>
      <c r="AL102" s="102"/>
      <c r="AM102" s="102"/>
      <c r="AN102" s="102">
        <v>8.7020999999999997</v>
      </c>
      <c r="AO102" s="102">
        <v>8.6981999999999999</v>
      </c>
      <c r="AP102" s="102">
        <v>8.6976999999999993</v>
      </c>
      <c r="AQ102" s="102">
        <v>8.6976999999999993</v>
      </c>
      <c r="AR102" s="102">
        <v>8.6990999999999996</v>
      </c>
      <c r="AS102" s="103">
        <v>8.6931999999999992</v>
      </c>
      <c r="AT102" s="103">
        <v>8.6995000000000005</v>
      </c>
      <c r="AU102" s="103">
        <v>8.6972000000000005</v>
      </c>
      <c r="AV102" s="103">
        <v>8.6948000000000008</v>
      </c>
      <c r="AW102" s="103">
        <v>8.6913</v>
      </c>
      <c r="AX102" s="103">
        <v>8.6995000000000005</v>
      </c>
      <c r="AY102" s="103">
        <v>8.6994000000000007</v>
      </c>
      <c r="AZ102" s="103">
        <v>8.6925000000000008</v>
      </c>
      <c r="BA102" s="103">
        <v>8.6992999999999991</v>
      </c>
      <c r="BB102" s="103">
        <v>8.7035</v>
      </c>
      <c r="BC102" s="103">
        <v>8.6875</v>
      </c>
      <c r="BD102" s="103">
        <v>8.7022999999999993</v>
      </c>
      <c r="BE102" s="103">
        <v>8.6973000000000003</v>
      </c>
      <c r="BF102" s="103">
        <v>8.6941000000000006</v>
      </c>
      <c r="BG102" s="103">
        <v>8.6996000000000002</v>
      </c>
      <c r="BH102" s="103">
        <v>8.7088000000000001</v>
      </c>
      <c r="BI102" s="103">
        <v>8.6949000000000005</v>
      </c>
      <c r="BJ102" s="103">
        <v>8.7111000000000001</v>
      </c>
      <c r="BK102" s="103">
        <v>8.7021999999999995</v>
      </c>
      <c r="BL102" s="103">
        <v>8.6934000000000005</v>
      </c>
      <c r="BM102" s="103">
        <v>8.6856000000000009</v>
      </c>
      <c r="BN102" s="103">
        <v>8.6986000000000008</v>
      </c>
      <c r="BO102" s="95">
        <v>8.6943000000000001</v>
      </c>
      <c r="BP102" s="95">
        <v>8.7090999999999994</v>
      </c>
      <c r="BQ102" s="95">
        <v>8.7037999999999993</v>
      </c>
      <c r="BR102" s="95">
        <v>8.7066999999999997</v>
      </c>
      <c r="BS102" s="95">
        <v>8.6937999999999995</v>
      </c>
      <c r="BT102" s="97"/>
      <c r="BU102" s="97"/>
      <c r="BV102" s="96"/>
      <c r="BW102" s="96"/>
      <c r="BX102" s="96"/>
      <c r="BY102" s="98"/>
      <c r="BZ102" s="99"/>
      <c r="CA102" s="99"/>
      <c r="CB102" s="99"/>
      <c r="CC102" s="99"/>
      <c r="CD102" s="100"/>
      <c r="CE102" s="101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</row>
    <row r="103" spans="1:139">
      <c r="A103" s="83" t="s">
        <v>229</v>
      </c>
      <c r="B103" s="66" t="s">
        <v>242</v>
      </c>
      <c r="C103" s="79" t="s">
        <v>181</v>
      </c>
      <c r="D103" s="67">
        <v>1</v>
      </c>
      <c r="E103" s="123" t="s">
        <v>120</v>
      </c>
      <c r="F103" s="123">
        <v>1</v>
      </c>
      <c r="G103" s="85" t="s">
        <v>122</v>
      </c>
      <c r="H103" s="86">
        <v>1.33</v>
      </c>
      <c r="I103" s="124" t="s">
        <v>43</v>
      </c>
      <c r="J103" s="88">
        <v>6.86</v>
      </c>
      <c r="K103" s="125">
        <v>0.05</v>
      </c>
      <c r="L103" s="125">
        <v>-0.05</v>
      </c>
      <c r="M103" s="125" t="s">
        <v>10</v>
      </c>
      <c r="N103" s="126" t="s">
        <v>67</v>
      </c>
      <c r="O103" s="92">
        <f t="shared" si="71"/>
        <v>6.91</v>
      </c>
      <c r="P103" s="93">
        <f t="shared" si="72"/>
        <v>6.8100000000000005</v>
      </c>
      <c r="Q103" s="94"/>
      <c r="R103" s="3">
        <f t="shared" si="57"/>
        <v>6.8647</v>
      </c>
      <c r="S103" s="3">
        <f t="shared" si="58"/>
        <v>6.8498999999999999</v>
      </c>
      <c r="T103" s="3">
        <f t="shared" si="59"/>
        <v>6.8573312499999997</v>
      </c>
      <c r="U103" s="4">
        <f t="shared" si="60"/>
        <v>3.9244015364581662E-3</v>
      </c>
      <c r="V103" s="5">
        <f t="shared" si="61"/>
        <v>4.2469320511245634</v>
      </c>
      <c r="W103" s="76">
        <f t="shared" si="35"/>
        <v>-5.337500000001346E-2</v>
      </c>
      <c r="X103" s="76" t="str">
        <f t="shared" si="36"/>
        <v>Level A</v>
      </c>
      <c r="Y103" s="5">
        <f t="shared" si="62"/>
        <v>4.4736120493533784</v>
      </c>
      <c r="Z103" s="5">
        <f t="shared" si="63"/>
        <v>4.0202520528957182</v>
      </c>
      <c r="AA103" s="5">
        <f t="shared" si="64"/>
        <v>4.0202520528957182</v>
      </c>
      <c r="AB103" s="6">
        <f t="shared" si="65"/>
        <v>1</v>
      </c>
      <c r="AC103" s="29" t="str">
        <f t="shared" si="66"/>
        <v/>
      </c>
      <c r="AD103" s="29" t="str">
        <f t="shared" si="67"/>
        <v/>
      </c>
      <c r="AE103" s="29">
        <f t="shared" si="68"/>
        <v>2.6687500000006636E-3</v>
      </c>
      <c r="AF103" s="29" t="str">
        <f t="shared" si="44"/>
        <v/>
      </c>
      <c r="AG103" s="100"/>
      <c r="AH103" s="101"/>
      <c r="AI103" s="102"/>
      <c r="AJ103" s="102"/>
      <c r="AK103" s="102"/>
      <c r="AL103" s="102"/>
      <c r="AM103" s="102"/>
      <c r="AN103" s="102">
        <v>6.8506</v>
      </c>
      <c r="AO103" s="102">
        <v>6.859</v>
      </c>
      <c r="AP103" s="102">
        <v>6.8562000000000003</v>
      </c>
      <c r="AQ103" s="102">
        <v>6.8577000000000004</v>
      </c>
      <c r="AR103" s="102">
        <v>6.8621999999999996</v>
      </c>
      <c r="AS103" s="103">
        <v>6.8574000000000002</v>
      </c>
      <c r="AT103" s="103">
        <v>6.8556999999999997</v>
      </c>
      <c r="AU103" s="103">
        <v>6.8570000000000002</v>
      </c>
      <c r="AV103" s="103">
        <v>6.8592000000000004</v>
      </c>
      <c r="AW103" s="103">
        <v>6.8647</v>
      </c>
      <c r="AX103" s="103">
        <v>6.8586999999999998</v>
      </c>
      <c r="AY103" s="103">
        <v>6.8634000000000004</v>
      </c>
      <c r="AZ103" s="103">
        <v>6.8543000000000003</v>
      </c>
      <c r="BA103" s="103">
        <v>6.8571999999999997</v>
      </c>
      <c r="BB103" s="103">
        <v>6.8554000000000004</v>
      </c>
      <c r="BC103" s="103">
        <v>6.8566000000000003</v>
      </c>
      <c r="BD103" s="103">
        <v>6.8630000000000004</v>
      </c>
      <c r="BE103" s="103">
        <v>6.8506</v>
      </c>
      <c r="BF103" s="103">
        <v>6.8578999999999999</v>
      </c>
      <c r="BG103" s="103">
        <v>6.86</v>
      </c>
      <c r="BH103" s="103">
        <v>6.8628</v>
      </c>
      <c r="BI103" s="103">
        <v>6.8540000000000001</v>
      </c>
      <c r="BJ103" s="103">
        <v>6.8559999999999999</v>
      </c>
      <c r="BK103" s="103">
        <v>6.8574000000000002</v>
      </c>
      <c r="BL103" s="103">
        <v>6.8582000000000001</v>
      </c>
      <c r="BM103" s="103">
        <v>6.8571</v>
      </c>
      <c r="BN103" s="103">
        <v>6.8554000000000004</v>
      </c>
      <c r="BO103" s="95">
        <v>6.8524000000000003</v>
      </c>
      <c r="BP103" s="95">
        <v>6.8638000000000003</v>
      </c>
      <c r="BQ103" s="95">
        <v>6.8593000000000002</v>
      </c>
      <c r="BR103" s="95">
        <v>6.8498999999999999</v>
      </c>
      <c r="BS103" s="95">
        <v>6.8514999999999997</v>
      </c>
      <c r="BT103" s="97"/>
      <c r="BU103" s="97"/>
      <c r="BV103" s="96"/>
      <c r="BW103" s="96"/>
      <c r="BX103" s="96"/>
      <c r="BY103" s="98"/>
      <c r="BZ103" s="99"/>
      <c r="CA103" s="99"/>
      <c r="CB103" s="99"/>
      <c r="CC103" s="99"/>
      <c r="CD103" s="100"/>
      <c r="CE103" s="101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</row>
    <row r="104" spans="1:139">
      <c r="A104" s="83" t="s">
        <v>230</v>
      </c>
      <c r="B104" s="66" t="s">
        <v>242</v>
      </c>
      <c r="C104" s="79" t="s">
        <v>181</v>
      </c>
      <c r="D104" s="67">
        <v>1</v>
      </c>
      <c r="E104" s="123" t="s">
        <v>120</v>
      </c>
      <c r="F104" s="123">
        <v>1</v>
      </c>
      <c r="G104" s="85" t="s">
        <v>122</v>
      </c>
      <c r="H104" s="86">
        <v>1.33</v>
      </c>
      <c r="I104" s="124" t="s">
        <v>43</v>
      </c>
      <c r="J104" s="88">
        <v>4.0599999999999996</v>
      </c>
      <c r="K104" s="125">
        <v>0.05</v>
      </c>
      <c r="L104" s="125">
        <v>-0.05</v>
      </c>
      <c r="M104" s="125" t="s">
        <v>10</v>
      </c>
      <c r="N104" s="126" t="s">
        <v>67</v>
      </c>
      <c r="O104" s="92">
        <f t="shared" si="71"/>
        <v>4.1099999999999994</v>
      </c>
      <c r="P104" s="93">
        <f t="shared" si="72"/>
        <v>4.01</v>
      </c>
      <c r="Q104" s="94"/>
      <c r="R104" s="3">
        <f t="shared" si="57"/>
        <v>4.0621</v>
      </c>
      <c r="S104" s="3">
        <f t="shared" si="58"/>
        <v>4.0392999999999999</v>
      </c>
      <c r="T104" s="3">
        <f t="shared" si="59"/>
        <v>4.0506156249999989</v>
      </c>
      <c r="U104" s="4">
        <f t="shared" si="60"/>
        <v>4.9788008256296343E-3</v>
      </c>
      <c r="V104" s="5">
        <f t="shared" si="61"/>
        <v>3.3475262920482365</v>
      </c>
      <c r="W104" s="76">
        <f t="shared" si="35"/>
        <v>-0.187687500000014</v>
      </c>
      <c r="X104" s="76" t="str">
        <f t="shared" si="36"/>
        <v>Level B</v>
      </c>
      <c r="Y104" s="5">
        <f t="shared" si="62"/>
        <v>3.9758151329870723</v>
      </c>
      <c r="Z104" s="5">
        <f t="shared" si="63"/>
        <v>2.7192374511093762</v>
      </c>
      <c r="AA104" s="5">
        <f t="shared" si="64"/>
        <v>2.7192374511093762</v>
      </c>
      <c r="AB104" s="6">
        <f t="shared" si="65"/>
        <v>0.99999999999999978</v>
      </c>
      <c r="AC104" s="29" t="str">
        <f t="shared" si="66"/>
        <v/>
      </c>
      <c r="AD104" s="29" t="str">
        <f t="shared" si="67"/>
        <v/>
      </c>
      <c r="AE104" s="29">
        <f t="shared" si="68"/>
        <v>9.3843750000006665E-3</v>
      </c>
      <c r="AF104" s="29" t="str">
        <f t="shared" si="44"/>
        <v/>
      </c>
      <c r="AG104" s="100"/>
      <c r="AH104" s="101"/>
      <c r="AI104" s="102"/>
      <c r="AJ104" s="102"/>
      <c r="AK104" s="102"/>
      <c r="AL104" s="102"/>
      <c r="AM104" s="102"/>
      <c r="AN104" s="102">
        <v>4.0557999999999996</v>
      </c>
      <c r="AO104" s="102">
        <v>4.0488</v>
      </c>
      <c r="AP104" s="102">
        <v>4.0488999999999997</v>
      </c>
      <c r="AQ104" s="102">
        <v>4.0495999999999999</v>
      </c>
      <c r="AR104" s="102">
        <v>4.0502000000000002</v>
      </c>
      <c r="AS104" s="103">
        <v>4.0509000000000004</v>
      </c>
      <c r="AT104" s="103">
        <v>4.0464000000000002</v>
      </c>
      <c r="AU104" s="103">
        <v>4.0469999999999997</v>
      </c>
      <c r="AV104" s="103">
        <v>4.0487000000000002</v>
      </c>
      <c r="AW104" s="103">
        <v>4.0467000000000004</v>
      </c>
      <c r="AX104" s="103">
        <v>4.0523999999999996</v>
      </c>
      <c r="AY104" s="103">
        <v>4.0532000000000004</v>
      </c>
      <c r="AZ104" s="103">
        <v>4.0621</v>
      </c>
      <c r="BA104" s="103">
        <v>4.0541999999999998</v>
      </c>
      <c r="BB104" s="103">
        <v>4.0586000000000002</v>
      </c>
      <c r="BC104" s="103">
        <v>4.0519999999999996</v>
      </c>
      <c r="BD104" s="103">
        <v>4.0590000000000002</v>
      </c>
      <c r="BE104" s="103">
        <v>4.0537999999999998</v>
      </c>
      <c r="BF104" s="103">
        <v>4.0468999999999999</v>
      </c>
      <c r="BG104" s="103">
        <v>4.0525000000000002</v>
      </c>
      <c r="BH104" s="103">
        <v>4.0494000000000003</v>
      </c>
      <c r="BI104" s="103">
        <v>4.0468999999999999</v>
      </c>
      <c r="BJ104" s="103">
        <v>4.0523999999999996</v>
      </c>
      <c r="BK104" s="103">
        <v>4.05</v>
      </c>
      <c r="BL104" s="103">
        <v>4.0514999999999999</v>
      </c>
      <c r="BM104" s="103">
        <v>4.0392999999999999</v>
      </c>
      <c r="BN104" s="103">
        <v>4.0532000000000004</v>
      </c>
      <c r="BO104" s="95">
        <v>4.0441000000000003</v>
      </c>
      <c r="BP104" s="95">
        <v>4.0472999999999999</v>
      </c>
      <c r="BQ104" s="95">
        <v>4.0494000000000003</v>
      </c>
      <c r="BR104" s="95">
        <v>4.0404999999999998</v>
      </c>
      <c r="BS104" s="95">
        <v>4.0579999999999998</v>
      </c>
      <c r="BT104" s="97"/>
      <c r="BU104" s="97"/>
      <c r="BV104" s="96"/>
      <c r="BW104" s="96"/>
      <c r="BX104" s="96"/>
      <c r="BY104" s="98"/>
      <c r="BZ104" s="99"/>
      <c r="CA104" s="99"/>
      <c r="CB104" s="99"/>
      <c r="CC104" s="99"/>
      <c r="CD104" s="100"/>
      <c r="CE104" s="101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3"/>
      <c r="CQ104" s="103"/>
      <c r="CR104" s="103"/>
      <c r="CS104" s="103"/>
      <c r="CT104" s="103"/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</row>
    <row r="105" spans="1:139">
      <c r="A105" s="83" t="s">
        <v>231</v>
      </c>
      <c r="B105" s="66" t="s">
        <v>242</v>
      </c>
      <c r="C105" s="79" t="s">
        <v>181</v>
      </c>
      <c r="D105" s="67">
        <v>1</v>
      </c>
      <c r="E105" s="123" t="s">
        <v>120</v>
      </c>
      <c r="F105" s="123">
        <v>1</v>
      </c>
      <c r="G105" s="85" t="s">
        <v>122</v>
      </c>
      <c r="H105" s="86">
        <v>1.33</v>
      </c>
      <c r="I105" s="124" t="s">
        <v>43</v>
      </c>
      <c r="J105" s="88">
        <v>2.2999999999999998</v>
      </c>
      <c r="K105" s="125">
        <v>0.05</v>
      </c>
      <c r="L105" s="125">
        <v>-0.05</v>
      </c>
      <c r="M105" s="125" t="s">
        <v>10</v>
      </c>
      <c r="N105" s="126" t="s">
        <v>67</v>
      </c>
      <c r="O105" s="92">
        <f t="shared" si="71"/>
        <v>2.3499999999999996</v>
      </c>
      <c r="P105" s="93">
        <f t="shared" si="72"/>
        <v>2.25</v>
      </c>
      <c r="Q105" s="94"/>
      <c r="R105" s="3">
        <f t="shared" si="57"/>
        <v>2.2959999999999998</v>
      </c>
      <c r="S105" s="3">
        <f t="shared" si="58"/>
        <v>2.2717000000000001</v>
      </c>
      <c r="T105" s="3">
        <f t="shared" si="59"/>
        <v>2.28781875</v>
      </c>
      <c r="U105" s="4">
        <f t="shared" si="60"/>
        <v>6.5088246548125946E-3</v>
      </c>
      <c r="V105" s="5">
        <f t="shared" si="61"/>
        <v>2.5606261576494327</v>
      </c>
      <c r="W105" s="76">
        <f t="shared" si="35"/>
        <v>-0.24362499999999707</v>
      </c>
      <c r="X105" s="76" t="str">
        <f t="shared" si="36"/>
        <v>Level B</v>
      </c>
      <c r="Y105" s="5">
        <f t="shared" si="62"/>
        <v>3.1844587053067568</v>
      </c>
      <c r="Z105" s="5">
        <f t="shared" si="63"/>
        <v>1.9367936099920902</v>
      </c>
      <c r="AA105" s="5">
        <f t="shared" si="64"/>
        <v>1.9367936099920902</v>
      </c>
      <c r="AB105" s="6">
        <f t="shared" si="65"/>
        <v>0.99999999688345564</v>
      </c>
      <c r="AC105" s="29" t="str">
        <f t="shared" si="66"/>
        <v/>
      </c>
      <c r="AD105" s="29" t="str">
        <f t="shared" si="67"/>
        <v/>
      </c>
      <c r="AE105" s="29">
        <f t="shared" si="68"/>
        <v>1.218124999999981E-2</v>
      </c>
      <c r="AF105" s="29" t="str">
        <f t="shared" si="44"/>
        <v/>
      </c>
      <c r="AG105" s="100"/>
      <c r="AH105" s="101"/>
      <c r="AI105" s="102"/>
      <c r="AJ105" s="102"/>
      <c r="AK105" s="102"/>
      <c r="AL105" s="102"/>
      <c r="AM105" s="102"/>
      <c r="AN105" s="102">
        <v>2.2879</v>
      </c>
      <c r="AO105" s="102">
        <v>2.2942999999999998</v>
      </c>
      <c r="AP105" s="102">
        <v>2.2959000000000001</v>
      </c>
      <c r="AQ105" s="102">
        <v>2.2921999999999998</v>
      </c>
      <c r="AR105" s="102">
        <v>2.2938000000000001</v>
      </c>
      <c r="AS105" s="103">
        <v>2.2900999999999998</v>
      </c>
      <c r="AT105" s="103">
        <v>2.2926000000000002</v>
      </c>
      <c r="AU105" s="103">
        <v>2.2896999999999998</v>
      </c>
      <c r="AV105" s="103">
        <v>2.2785000000000002</v>
      </c>
      <c r="AW105" s="103">
        <v>2.2829999999999999</v>
      </c>
      <c r="AX105" s="103">
        <v>2.2959000000000001</v>
      </c>
      <c r="AY105" s="103">
        <v>2.2863000000000002</v>
      </c>
      <c r="AZ105" s="103">
        <v>2.2940999999999998</v>
      </c>
      <c r="BA105" s="103">
        <v>2.2791999999999999</v>
      </c>
      <c r="BB105" s="103">
        <v>2.2858999999999998</v>
      </c>
      <c r="BC105" s="103">
        <v>2.2869000000000002</v>
      </c>
      <c r="BD105" s="103">
        <v>2.2959999999999998</v>
      </c>
      <c r="BE105" s="103">
        <v>2.2885</v>
      </c>
      <c r="BF105" s="103">
        <v>2.2892000000000001</v>
      </c>
      <c r="BG105" s="103">
        <v>2.2848000000000002</v>
      </c>
      <c r="BH105" s="103">
        <v>2.2869999999999999</v>
      </c>
      <c r="BI105" s="103">
        <v>2.2904</v>
      </c>
      <c r="BJ105" s="103">
        <v>2.2717000000000001</v>
      </c>
      <c r="BK105" s="103">
        <v>2.2789000000000001</v>
      </c>
      <c r="BL105" s="103">
        <v>2.2765</v>
      </c>
      <c r="BM105" s="103">
        <v>2.2949999999999999</v>
      </c>
      <c r="BN105" s="103">
        <v>2.2917000000000001</v>
      </c>
      <c r="BO105" s="95">
        <v>2.2936999999999999</v>
      </c>
      <c r="BP105" s="95">
        <v>2.2791000000000001</v>
      </c>
      <c r="BQ105" s="95">
        <v>2.2795999999999998</v>
      </c>
      <c r="BR105" s="95">
        <v>2.2890999999999999</v>
      </c>
      <c r="BS105" s="95">
        <v>2.2927</v>
      </c>
      <c r="BT105" s="97"/>
      <c r="BU105" s="97"/>
      <c r="BV105" s="96"/>
      <c r="BW105" s="96"/>
      <c r="BX105" s="96"/>
      <c r="BY105" s="98"/>
      <c r="BZ105" s="99"/>
      <c r="CA105" s="99"/>
      <c r="CB105" s="99"/>
      <c r="CC105" s="99"/>
      <c r="CD105" s="100"/>
      <c r="CE105" s="101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</row>
    <row r="106" spans="1:139">
      <c r="A106" s="83" t="s">
        <v>232</v>
      </c>
      <c r="B106" s="66" t="s">
        <v>242</v>
      </c>
      <c r="C106" s="79" t="s">
        <v>181</v>
      </c>
      <c r="D106" s="67">
        <v>1</v>
      </c>
      <c r="E106" s="123" t="s">
        <v>120</v>
      </c>
      <c r="F106" s="123">
        <v>1</v>
      </c>
      <c r="G106" s="85" t="s">
        <v>122</v>
      </c>
      <c r="H106" s="86">
        <v>1.33</v>
      </c>
      <c r="I106" s="124" t="s">
        <v>43</v>
      </c>
      <c r="J106" s="88">
        <v>5.46</v>
      </c>
      <c r="K106" s="125">
        <v>0.05</v>
      </c>
      <c r="L106" s="125">
        <v>-0.05</v>
      </c>
      <c r="M106" s="125" t="s">
        <v>10</v>
      </c>
      <c r="N106" s="126" t="s">
        <v>67</v>
      </c>
      <c r="O106" s="92">
        <f t="shared" si="71"/>
        <v>5.51</v>
      </c>
      <c r="P106" s="93">
        <f t="shared" si="72"/>
        <v>5.41</v>
      </c>
      <c r="Q106" s="94"/>
      <c r="R106" s="3">
        <f t="shared" si="57"/>
        <v>5.4608999999999996</v>
      </c>
      <c r="S106" s="3">
        <f t="shared" si="58"/>
        <v>5.4455999999999998</v>
      </c>
      <c r="T106" s="3">
        <f t="shared" si="59"/>
        <v>5.453287500000001</v>
      </c>
      <c r="U106" s="4">
        <f t="shared" si="60"/>
        <v>3.8098133050525323E-3</v>
      </c>
      <c r="V106" s="5">
        <f t="shared" si="61"/>
        <v>4.3746675577418763</v>
      </c>
      <c r="W106" s="76">
        <f t="shared" si="35"/>
        <v>-0.13424999999998069</v>
      </c>
      <c r="X106" s="76" t="str">
        <f t="shared" si="36"/>
        <v>Level B</v>
      </c>
      <c r="Y106" s="5">
        <f t="shared" si="62"/>
        <v>4.9619666773686211</v>
      </c>
      <c r="Z106" s="5">
        <f t="shared" si="63"/>
        <v>3.7873684381151</v>
      </c>
      <c r="AA106" s="5">
        <f t="shared" si="64"/>
        <v>3.7873684381151</v>
      </c>
      <c r="AB106" s="6">
        <f t="shared" si="65"/>
        <v>1</v>
      </c>
      <c r="AC106" s="29" t="str">
        <f t="shared" si="66"/>
        <v/>
      </c>
      <c r="AD106" s="29" t="str">
        <f t="shared" si="67"/>
        <v/>
      </c>
      <c r="AE106" s="29">
        <f t="shared" si="68"/>
        <v>6.7124999999990109E-3</v>
      </c>
      <c r="AF106" s="29" t="str">
        <f t="shared" si="44"/>
        <v/>
      </c>
      <c r="AG106" s="100"/>
      <c r="AH106" s="101"/>
      <c r="AI106" s="102"/>
      <c r="AJ106" s="102"/>
      <c r="AK106" s="102"/>
      <c r="AL106" s="102"/>
      <c r="AM106" s="102"/>
      <c r="AN106" s="102">
        <v>5.4467999999999996</v>
      </c>
      <c r="AO106" s="102">
        <v>5.4494999999999996</v>
      </c>
      <c r="AP106" s="102">
        <v>5.4531999999999998</v>
      </c>
      <c r="AQ106" s="102">
        <v>5.4527999999999999</v>
      </c>
      <c r="AR106" s="102">
        <v>5.4530000000000003</v>
      </c>
      <c r="AS106" s="103">
        <v>5.4550000000000001</v>
      </c>
      <c r="AT106" s="103">
        <v>5.4523000000000001</v>
      </c>
      <c r="AU106" s="103">
        <v>5.4554999999999998</v>
      </c>
      <c r="AV106" s="103">
        <v>5.4539999999999997</v>
      </c>
      <c r="AW106" s="103">
        <v>5.4608999999999996</v>
      </c>
      <c r="AX106" s="103">
        <v>5.4474</v>
      </c>
      <c r="AY106" s="103">
        <v>5.4547999999999996</v>
      </c>
      <c r="AZ106" s="103">
        <v>5.4524999999999997</v>
      </c>
      <c r="BA106" s="103">
        <v>5.4482999999999997</v>
      </c>
      <c r="BB106" s="103">
        <v>5.4568000000000003</v>
      </c>
      <c r="BC106" s="103">
        <v>5.4583000000000004</v>
      </c>
      <c r="BD106" s="103">
        <v>5.4569999999999999</v>
      </c>
      <c r="BE106" s="103">
        <v>5.4547999999999996</v>
      </c>
      <c r="BF106" s="103">
        <v>5.4537000000000004</v>
      </c>
      <c r="BG106" s="103">
        <v>5.4581999999999997</v>
      </c>
      <c r="BH106" s="103">
        <v>5.4523000000000001</v>
      </c>
      <c r="BI106" s="103">
        <v>5.4519000000000002</v>
      </c>
      <c r="BJ106" s="103">
        <v>5.4558999999999997</v>
      </c>
      <c r="BK106" s="103">
        <v>5.4490999999999996</v>
      </c>
      <c r="BL106" s="103">
        <v>5.4539999999999997</v>
      </c>
      <c r="BM106" s="103">
        <v>5.4455999999999998</v>
      </c>
      <c r="BN106" s="103">
        <v>5.4545000000000003</v>
      </c>
      <c r="BO106" s="95">
        <v>5.4462999999999999</v>
      </c>
      <c r="BP106" s="95">
        <v>5.4584000000000001</v>
      </c>
      <c r="BQ106" s="95">
        <v>5.4554999999999998</v>
      </c>
      <c r="BR106" s="95">
        <v>5.4564000000000004</v>
      </c>
      <c r="BS106" s="95">
        <v>5.4504999999999999</v>
      </c>
      <c r="BT106" s="97"/>
      <c r="BU106" s="97"/>
      <c r="BV106" s="96"/>
      <c r="BW106" s="96"/>
      <c r="BX106" s="96"/>
      <c r="BY106" s="98"/>
      <c r="BZ106" s="99"/>
      <c r="CA106" s="99"/>
      <c r="CB106" s="99"/>
      <c r="CC106" s="99"/>
      <c r="CD106" s="100"/>
      <c r="CE106" s="101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</row>
    <row r="107" spans="1:139">
      <c r="A107" s="83" t="s">
        <v>233</v>
      </c>
      <c r="B107" s="66" t="s">
        <v>242</v>
      </c>
      <c r="C107" s="79" t="s">
        <v>181</v>
      </c>
      <c r="D107" s="67">
        <v>1</v>
      </c>
      <c r="E107" s="123" t="s">
        <v>120</v>
      </c>
      <c r="F107" s="123">
        <v>1</v>
      </c>
      <c r="G107" s="85" t="s">
        <v>122</v>
      </c>
      <c r="H107" s="86">
        <v>1.33</v>
      </c>
      <c r="I107" s="124" t="s">
        <v>43</v>
      </c>
      <c r="J107" s="88">
        <v>8</v>
      </c>
      <c r="K107" s="125">
        <v>0.05</v>
      </c>
      <c r="L107" s="125">
        <v>-0.05</v>
      </c>
      <c r="M107" s="125" t="s">
        <v>10</v>
      </c>
      <c r="N107" s="126" t="s">
        <v>67</v>
      </c>
      <c r="O107" s="92">
        <f t="shared" si="71"/>
        <v>8.0500000000000007</v>
      </c>
      <c r="P107" s="93">
        <f t="shared" si="72"/>
        <v>7.95</v>
      </c>
      <c r="Q107" s="94"/>
      <c r="R107" s="3">
        <f t="shared" si="57"/>
        <v>8.0022000000000002</v>
      </c>
      <c r="S107" s="3">
        <f t="shared" si="58"/>
        <v>7.9852999999999996</v>
      </c>
      <c r="T107" s="3">
        <f t="shared" si="59"/>
        <v>7.9918468750000002</v>
      </c>
      <c r="U107" s="4">
        <f t="shared" si="60"/>
        <v>4.5280476726518009E-3</v>
      </c>
      <c r="V107" s="5">
        <f t="shared" si="61"/>
        <v>3.680762189702393</v>
      </c>
      <c r="W107" s="76">
        <f t="shared" si="35"/>
        <v>-0.16306249999999436</v>
      </c>
      <c r="X107" s="76" t="str">
        <f t="shared" si="36"/>
        <v>Level B</v>
      </c>
      <c r="Y107" s="5">
        <f t="shared" si="62"/>
        <v>4.2809564742607744</v>
      </c>
      <c r="Z107" s="5">
        <f t="shared" si="63"/>
        <v>3.0805679051440511</v>
      </c>
      <c r="AA107" s="5">
        <f t="shared" si="64"/>
        <v>3.0805679051440511</v>
      </c>
      <c r="AB107" s="6">
        <f t="shared" si="65"/>
        <v>1</v>
      </c>
      <c r="AC107" s="29" t="str">
        <f t="shared" si="66"/>
        <v/>
      </c>
      <c r="AD107" s="29" t="str">
        <f t="shared" si="67"/>
        <v/>
      </c>
      <c r="AE107" s="29">
        <f t="shared" si="68"/>
        <v>8.1531249999997613E-3</v>
      </c>
      <c r="AF107" s="29" t="str">
        <f t="shared" si="44"/>
        <v/>
      </c>
      <c r="AG107" s="100"/>
      <c r="AH107" s="101"/>
      <c r="AI107" s="102"/>
      <c r="AJ107" s="102"/>
      <c r="AK107" s="102"/>
      <c r="AL107" s="102"/>
      <c r="AM107" s="102"/>
      <c r="AN107" s="102">
        <v>8.0005000000000006</v>
      </c>
      <c r="AO107" s="102">
        <v>7.9865000000000004</v>
      </c>
      <c r="AP107" s="102">
        <v>7.9926000000000004</v>
      </c>
      <c r="AQ107" s="102">
        <v>7.9901</v>
      </c>
      <c r="AR107" s="102">
        <v>7.992</v>
      </c>
      <c r="AS107" s="103">
        <v>7.9904000000000002</v>
      </c>
      <c r="AT107" s="103">
        <v>7.9928999999999997</v>
      </c>
      <c r="AU107" s="103">
        <v>7.9935</v>
      </c>
      <c r="AV107" s="103">
        <v>7.9870000000000001</v>
      </c>
      <c r="AW107" s="103">
        <v>7.9884000000000004</v>
      </c>
      <c r="AX107" s="103">
        <v>7.9863999999999997</v>
      </c>
      <c r="AY107" s="103">
        <v>7.9904000000000002</v>
      </c>
      <c r="AZ107" s="103">
        <v>7.9927999999999999</v>
      </c>
      <c r="BA107" s="103">
        <v>7.9870000000000001</v>
      </c>
      <c r="BB107" s="103">
        <v>7.9927999999999999</v>
      </c>
      <c r="BC107" s="103">
        <v>7.9897999999999998</v>
      </c>
      <c r="BD107" s="103">
        <v>7.9951999999999996</v>
      </c>
      <c r="BE107" s="103">
        <v>7.9943999999999997</v>
      </c>
      <c r="BF107" s="103">
        <v>7.9882999999999997</v>
      </c>
      <c r="BG107" s="103">
        <v>7.9973999999999998</v>
      </c>
      <c r="BH107" s="103">
        <v>7.9866999999999999</v>
      </c>
      <c r="BI107" s="103">
        <v>7.9961000000000002</v>
      </c>
      <c r="BJ107" s="103">
        <v>7.9901999999999997</v>
      </c>
      <c r="BK107" s="103">
        <v>7.9977</v>
      </c>
      <c r="BL107" s="103">
        <v>7.9878999999999998</v>
      </c>
      <c r="BM107" s="103">
        <v>7.9904999999999999</v>
      </c>
      <c r="BN107" s="103">
        <v>8.0022000000000002</v>
      </c>
      <c r="BO107" s="95">
        <v>7.9852999999999996</v>
      </c>
      <c r="BP107" s="95">
        <v>7.9893000000000001</v>
      </c>
      <c r="BQ107" s="95">
        <v>7.9931000000000001</v>
      </c>
      <c r="BR107" s="95">
        <v>8.0020000000000007</v>
      </c>
      <c r="BS107" s="95">
        <v>7.9897</v>
      </c>
      <c r="BT107" s="97"/>
      <c r="BU107" s="97"/>
      <c r="BV107" s="96"/>
      <c r="BW107" s="96"/>
      <c r="BX107" s="96"/>
      <c r="BY107" s="98"/>
      <c r="BZ107" s="99"/>
      <c r="CA107" s="99"/>
      <c r="CB107" s="99"/>
      <c r="CC107" s="99"/>
      <c r="CD107" s="100"/>
      <c r="CE107" s="101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</row>
    <row r="108" spans="1:139">
      <c r="A108" s="83" t="s">
        <v>234</v>
      </c>
      <c r="B108" s="66" t="s">
        <v>242</v>
      </c>
      <c r="C108" s="79" t="s">
        <v>181</v>
      </c>
      <c r="D108" s="67">
        <v>1</v>
      </c>
      <c r="E108" s="123" t="s">
        <v>120</v>
      </c>
      <c r="F108" s="123">
        <v>1</v>
      </c>
      <c r="G108" s="85" t="s">
        <v>122</v>
      </c>
      <c r="H108" s="86">
        <v>1.33</v>
      </c>
      <c r="I108" s="124" t="s">
        <v>43</v>
      </c>
      <c r="J108" s="88">
        <v>4.5</v>
      </c>
      <c r="K108" s="125">
        <v>0.05</v>
      </c>
      <c r="L108" s="125">
        <v>-0.05</v>
      </c>
      <c r="M108" s="125" t="s">
        <v>10</v>
      </c>
      <c r="N108" s="126" t="s">
        <v>67</v>
      </c>
      <c r="O108" s="92">
        <f t="shared" si="71"/>
        <v>4.55</v>
      </c>
      <c r="P108" s="93">
        <f t="shared" si="72"/>
        <v>4.45</v>
      </c>
      <c r="Q108" s="94"/>
      <c r="R108" s="3">
        <f t="shared" si="57"/>
        <v>4.5289999999999999</v>
      </c>
      <c r="S108" s="3">
        <f t="shared" si="58"/>
        <v>4.5082000000000004</v>
      </c>
      <c r="T108" s="3">
        <f t="shared" si="59"/>
        <v>4.5163156250000007</v>
      </c>
      <c r="U108" s="4">
        <f t="shared" si="60"/>
        <v>5.4334750583467494E-3</v>
      </c>
      <c r="V108" s="5">
        <f t="shared" si="61"/>
        <v>3.0674046512947202</v>
      </c>
      <c r="W108" s="76">
        <f t="shared" si="35"/>
        <v>0.3263125000000156</v>
      </c>
      <c r="X108" s="76" t="str">
        <f t="shared" si="36"/>
        <v>Level C</v>
      </c>
      <c r="Y108" s="5">
        <f t="shared" si="62"/>
        <v>2.0664721710190563</v>
      </c>
      <c r="Z108" s="5">
        <f t="shared" si="63"/>
        <v>4.0683371315703614</v>
      </c>
      <c r="AA108" s="5">
        <f t="shared" si="64"/>
        <v>2.0664721710190563</v>
      </c>
      <c r="AB108" s="6">
        <f t="shared" si="65"/>
        <v>0.99999999971663556</v>
      </c>
      <c r="AC108" s="29" t="str">
        <f t="shared" si="66"/>
        <v/>
      </c>
      <c r="AD108" s="29" t="str">
        <f t="shared" si="67"/>
        <v/>
      </c>
      <c r="AE108" s="29">
        <f t="shared" si="68"/>
        <v>-1.6315625000000722E-2</v>
      </c>
      <c r="AF108" s="29" t="str">
        <f t="shared" si="44"/>
        <v/>
      </c>
      <c r="AG108" s="100"/>
      <c r="AH108" s="101"/>
      <c r="AI108" s="102"/>
      <c r="AJ108" s="102"/>
      <c r="AK108" s="102"/>
      <c r="AL108" s="102"/>
      <c r="AM108" s="102"/>
      <c r="AN108" s="102">
        <v>4.5113000000000003</v>
      </c>
      <c r="AO108" s="102">
        <v>4.5109000000000004</v>
      </c>
      <c r="AP108" s="102">
        <v>4.5144000000000002</v>
      </c>
      <c r="AQ108" s="102">
        <v>4.5202999999999998</v>
      </c>
      <c r="AR108" s="102">
        <v>4.5289999999999999</v>
      </c>
      <c r="AS108" s="103">
        <v>4.5206999999999997</v>
      </c>
      <c r="AT108" s="103">
        <v>4.5132000000000003</v>
      </c>
      <c r="AU108" s="103">
        <v>4.5148000000000001</v>
      </c>
      <c r="AV108" s="103">
        <v>4.5213999999999999</v>
      </c>
      <c r="AW108" s="103">
        <v>4.5136000000000003</v>
      </c>
      <c r="AX108" s="103">
        <v>4.5103999999999997</v>
      </c>
      <c r="AY108" s="103">
        <v>4.5133999999999999</v>
      </c>
      <c r="AZ108" s="103">
        <v>4.5260999999999996</v>
      </c>
      <c r="BA108" s="103">
        <v>4.5208000000000004</v>
      </c>
      <c r="BB108" s="103">
        <v>4.5114999999999998</v>
      </c>
      <c r="BC108" s="103">
        <v>4.5124000000000004</v>
      </c>
      <c r="BD108" s="103">
        <v>4.5145999999999997</v>
      </c>
      <c r="BE108" s="103">
        <v>4.5194999999999999</v>
      </c>
      <c r="BF108" s="103">
        <v>4.5129999999999999</v>
      </c>
      <c r="BG108" s="103">
        <v>4.5138999999999996</v>
      </c>
      <c r="BH108" s="103">
        <v>4.5082000000000004</v>
      </c>
      <c r="BI108" s="103">
        <v>4.5260999999999996</v>
      </c>
      <c r="BJ108" s="103">
        <v>4.5121000000000002</v>
      </c>
      <c r="BK108" s="103">
        <v>4.5174000000000003</v>
      </c>
      <c r="BL108" s="103">
        <v>4.5156999999999998</v>
      </c>
      <c r="BM108" s="103">
        <v>4.5121000000000002</v>
      </c>
      <c r="BN108" s="103">
        <v>4.5098000000000003</v>
      </c>
      <c r="BO108" s="95">
        <v>4.5254000000000003</v>
      </c>
      <c r="BP108" s="95">
        <v>4.5232999999999999</v>
      </c>
      <c r="BQ108" s="95">
        <v>4.5129000000000001</v>
      </c>
      <c r="BR108" s="95">
        <v>4.5182000000000002</v>
      </c>
      <c r="BS108" s="95">
        <v>4.5156999999999998</v>
      </c>
      <c r="BT108" s="97"/>
      <c r="BU108" s="97"/>
      <c r="BV108" s="96"/>
      <c r="BW108" s="96"/>
      <c r="BX108" s="96"/>
      <c r="BY108" s="98"/>
      <c r="BZ108" s="99"/>
      <c r="CA108" s="99"/>
      <c r="CB108" s="99"/>
      <c r="CC108" s="99"/>
      <c r="CD108" s="100"/>
      <c r="CE108" s="101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</row>
    <row r="109" spans="1:139">
      <c r="A109" s="83" t="s">
        <v>235</v>
      </c>
      <c r="B109" s="66" t="s">
        <v>242</v>
      </c>
      <c r="C109" s="79" t="s">
        <v>181</v>
      </c>
      <c r="D109" s="67">
        <v>1</v>
      </c>
      <c r="E109" s="123" t="s">
        <v>120</v>
      </c>
      <c r="F109" s="123">
        <v>1</v>
      </c>
      <c r="G109" s="85" t="s">
        <v>122</v>
      </c>
      <c r="H109" s="86">
        <v>1.33</v>
      </c>
      <c r="I109" s="124" t="s">
        <v>43</v>
      </c>
      <c r="J109" s="88">
        <v>7</v>
      </c>
      <c r="K109" s="125">
        <v>0.05</v>
      </c>
      <c r="L109" s="125">
        <v>-0.05</v>
      </c>
      <c r="M109" s="125" t="s">
        <v>10</v>
      </c>
      <c r="N109" s="126" t="s">
        <v>67</v>
      </c>
      <c r="O109" s="92">
        <f t="shared" si="71"/>
        <v>7.05</v>
      </c>
      <c r="P109" s="93">
        <f t="shared" si="72"/>
        <v>6.95</v>
      </c>
      <c r="Q109" s="94"/>
      <c r="R109" s="3">
        <f t="shared" si="57"/>
        <v>7.0183</v>
      </c>
      <c r="S109" s="3">
        <f t="shared" si="58"/>
        <v>6.9988000000000001</v>
      </c>
      <c r="T109" s="3">
        <f t="shared" si="59"/>
        <v>7.0085531249999997</v>
      </c>
      <c r="U109" s="4">
        <f t="shared" si="60"/>
        <v>4.7062062232895961E-3</v>
      </c>
      <c r="V109" s="5">
        <f t="shared" si="61"/>
        <v>3.5414229372670407</v>
      </c>
      <c r="W109" s="76">
        <f t="shared" ref="W109:W172" si="73">IF(OR($AN109="",ISNUMBER($AN109)=FALSE),"",IF(AND($I109="Tolerance",$J109&lt;&gt;""),($T109-$J109)/(($O109-$P109)/2),IF(AND($I109="GD&amp;T",$K109&lt;&gt;""),$T109/$K109,"")))</f>
        <v>0.17106249999999495</v>
      </c>
      <c r="X109" s="76" t="str">
        <f t="shared" ref="X109:X172" si="74">IF($W109="","",IF(ABS($W109)&lt;=0.125, "Level A",IF(AND(ABS($W109)&gt;0.125,ABS($W109)&lt;=0.25), "Level B",IF(AND(ABS($W109)&gt;0.25,ABS($W109)&lt;=0.5), "Level C", IF(ABS($W109)&gt;0.5, "Level D")))))</f>
        <v>Level B</v>
      </c>
      <c r="Y109" s="5">
        <f t="shared" si="62"/>
        <v>2.9356182760608047</v>
      </c>
      <c r="Z109" s="5">
        <f t="shared" si="63"/>
        <v>4.1472275984732505</v>
      </c>
      <c r="AA109" s="5">
        <f t="shared" si="64"/>
        <v>2.9356182760608047</v>
      </c>
      <c r="AB109" s="6">
        <f t="shared" si="65"/>
        <v>1</v>
      </c>
      <c r="AC109" s="29" t="str">
        <f t="shared" si="66"/>
        <v/>
      </c>
      <c r="AD109" s="29" t="str">
        <f t="shared" si="67"/>
        <v/>
      </c>
      <c r="AE109" s="29">
        <f t="shared" si="68"/>
        <v>-8.5531249999997172E-3</v>
      </c>
      <c r="AF109" s="29" t="str">
        <f t="shared" ref="AF109:AF172" si="75">IF(OR($V109&gt;$AF$9,$U109=""),"",$AF$9*6*$U109)</f>
        <v/>
      </c>
      <c r="AG109" s="100"/>
      <c r="AH109" s="101"/>
      <c r="AI109" s="102"/>
      <c r="AJ109" s="102"/>
      <c r="AK109" s="102"/>
      <c r="AL109" s="102"/>
      <c r="AM109" s="102"/>
      <c r="AN109" s="102">
        <v>7.01</v>
      </c>
      <c r="AO109" s="102">
        <v>7.0077999999999996</v>
      </c>
      <c r="AP109" s="102">
        <v>7.0087000000000002</v>
      </c>
      <c r="AQ109" s="102">
        <v>7.0106000000000002</v>
      </c>
      <c r="AR109" s="102">
        <v>6.9988000000000001</v>
      </c>
      <c r="AS109" s="103">
        <v>7.0087000000000002</v>
      </c>
      <c r="AT109" s="103">
        <v>7.0087000000000002</v>
      </c>
      <c r="AU109" s="103">
        <v>7.0130999999999997</v>
      </c>
      <c r="AV109" s="103">
        <v>7.0075000000000003</v>
      </c>
      <c r="AW109" s="103">
        <v>7.0023999999999997</v>
      </c>
      <c r="AX109" s="103">
        <v>7.0119999999999996</v>
      </c>
      <c r="AY109" s="103">
        <v>7.0092999999999996</v>
      </c>
      <c r="AZ109" s="103">
        <v>7.0159000000000002</v>
      </c>
      <c r="BA109" s="103">
        <v>7.0102000000000002</v>
      </c>
      <c r="BB109" s="103">
        <v>7.0054999999999996</v>
      </c>
      <c r="BC109" s="103">
        <v>6.9997999999999996</v>
      </c>
      <c r="BD109" s="103">
        <v>7.0122</v>
      </c>
      <c r="BE109" s="103">
        <v>7.0027999999999997</v>
      </c>
      <c r="BF109" s="103">
        <v>7.0133999999999999</v>
      </c>
      <c r="BG109" s="103">
        <v>7.0023999999999997</v>
      </c>
      <c r="BH109" s="103">
        <v>7.0087999999999999</v>
      </c>
      <c r="BI109" s="103">
        <v>7.0046999999999997</v>
      </c>
      <c r="BJ109" s="103">
        <v>7.0080999999999998</v>
      </c>
      <c r="BK109" s="103">
        <v>7.0073999999999996</v>
      </c>
      <c r="BL109" s="103">
        <v>7.0031999999999996</v>
      </c>
      <c r="BM109" s="103">
        <v>7.0094000000000003</v>
      </c>
      <c r="BN109" s="103">
        <v>7.0025000000000004</v>
      </c>
      <c r="BO109" s="95">
        <v>7.0144000000000002</v>
      </c>
      <c r="BP109" s="95">
        <v>7.0113000000000003</v>
      </c>
      <c r="BQ109" s="95">
        <v>7.0145</v>
      </c>
      <c r="BR109" s="95">
        <v>7.0113000000000003</v>
      </c>
      <c r="BS109" s="95">
        <v>7.0183</v>
      </c>
      <c r="BT109" s="97"/>
      <c r="BU109" s="97"/>
      <c r="BV109" s="96"/>
      <c r="BW109" s="96"/>
      <c r="BX109" s="96"/>
      <c r="BY109" s="98"/>
      <c r="BZ109" s="99"/>
      <c r="CA109" s="99"/>
      <c r="CB109" s="99"/>
      <c r="CC109" s="99"/>
      <c r="CD109" s="100"/>
      <c r="CE109" s="101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</row>
    <row r="110" spans="1:139">
      <c r="A110" s="83" t="s">
        <v>236</v>
      </c>
      <c r="B110" s="66" t="s">
        <v>242</v>
      </c>
      <c r="C110" s="79" t="s">
        <v>181</v>
      </c>
      <c r="D110" s="67">
        <v>1</v>
      </c>
      <c r="E110" s="123" t="s">
        <v>120</v>
      </c>
      <c r="F110" s="123">
        <v>1</v>
      </c>
      <c r="G110" s="85" t="s">
        <v>122</v>
      </c>
      <c r="H110" s="86">
        <v>1.33</v>
      </c>
      <c r="I110" s="124" t="s">
        <v>43</v>
      </c>
      <c r="J110" s="88">
        <v>2.8</v>
      </c>
      <c r="K110" s="125">
        <v>0.05</v>
      </c>
      <c r="L110" s="125">
        <v>-0.05</v>
      </c>
      <c r="M110" s="125" t="s">
        <v>10</v>
      </c>
      <c r="N110" s="126" t="s">
        <v>67</v>
      </c>
      <c r="O110" s="92">
        <f t="shared" si="71"/>
        <v>2.8499999999999996</v>
      </c>
      <c r="P110" s="93">
        <f t="shared" si="72"/>
        <v>2.75</v>
      </c>
      <c r="Q110" s="94"/>
      <c r="R110" s="3">
        <f t="shared" si="57"/>
        <v>2.8003</v>
      </c>
      <c r="S110" s="3">
        <f t="shared" si="58"/>
        <v>2.7772999999999999</v>
      </c>
      <c r="T110" s="3">
        <f t="shared" si="59"/>
        <v>2.78761875</v>
      </c>
      <c r="U110" s="4">
        <f t="shared" si="60"/>
        <v>5.5938005719465963E-3</v>
      </c>
      <c r="V110" s="5">
        <f t="shared" si="61"/>
        <v>2.979488891729797</v>
      </c>
      <c r="W110" s="76">
        <f t="shared" si="73"/>
        <v>-0.24762499999999665</v>
      </c>
      <c r="X110" s="76" t="str">
        <f t="shared" si="74"/>
        <v>Level B</v>
      </c>
      <c r="Y110" s="5">
        <f t="shared" si="62"/>
        <v>3.7172848285443645</v>
      </c>
      <c r="Z110" s="5">
        <f t="shared" si="63"/>
        <v>2.2416929549152078</v>
      </c>
      <c r="AA110" s="5">
        <f t="shared" si="64"/>
        <v>2.2416929549152078</v>
      </c>
      <c r="AB110" s="6">
        <f t="shared" si="65"/>
        <v>0.99999999999122524</v>
      </c>
      <c r="AC110" s="29" t="str">
        <f t="shared" si="66"/>
        <v/>
      </c>
      <c r="AD110" s="29" t="str">
        <f t="shared" si="67"/>
        <v/>
      </c>
      <c r="AE110" s="29">
        <f t="shared" si="68"/>
        <v>1.2381249999999788E-2</v>
      </c>
      <c r="AF110" s="29" t="str">
        <f t="shared" si="75"/>
        <v/>
      </c>
      <c r="AG110" s="100"/>
      <c r="AH110" s="101"/>
      <c r="AI110" s="102"/>
      <c r="AJ110" s="102"/>
      <c r="AK110" s="102"/>
      <c r="AL110" s="102"/>
      <c r="AM110" s="102"/>
      <c r="AN110" s="102">
        <v>2.7915000000000001</v>
      </c>
      <c r="AO110" s="102">
        <v>2.8003</v>
      </c>
      <c r="AP110" s="102">
        <v>2.7816000000000001</v>
      </c>
      <c r="AQ110" s="102">
        <v>2.7877000000000001</v>
      </c>
      <c r="AR110" s="102">
        <v>2.7938000000000001</v>
      </c>
      <c r="AS110" s="103">
        <v>2.7854999999999999</v>
      </c>
      <c r="AT110" s="103">
        <v>2.7877999999999998</v>
      </c>
      <c r="AU110" s="103">
        <v>2.7812000000000001</v>
      </c>
      <c r="AV110" s="103">
        <v>2.7964000000000002</v>
      </c>
      <c r="AW110" s="103">
        <v>2.7805</v>
      </c>
      <c r="AX110" s="103">
        <v>2.7887</v>
      </c>
      <c r="AY110" s="103">
        <v>2.7871999999999999</v>
      </c>
      <c r="AZ110" s="103">
        <v>2.7873000000000001</v>
      </c>
      <c r="BA110" s="103">
        <v>2.7928000000000002</v>
      </c>
      <c r="BB110" s="103">
        <v>2.7890999999999999</v>
      </c>
      <c r="BC110" s="103">
        <v>2.7881</v>
      </c>
      <c r="BD110" s="103">
        <v>2.7974000000000001</v>
      </c>
      <c r="BE110" s="103">
        <v>2.7854999999999999</v>
      </c>
      <c r="BF110" s="103">
        <v>2.7848999999999999</v>
      </c>
      <c r="BG110" s="103">
        <v>2.7936999999999999</v>
      </c>
      <c r="BH110" s="103">
        <v>2.7930000000000001</v>
      </c>
      <c r="BI110" s="103">
        <v>2.7772999999999999</v>
      </c>
      <c r="BJ110" s="103">
        <v>2.7803</v>
      </c>
      <c r="BK110" s="103">
        <v>2.7879999999999998</v>
      </c>
      <c r="BL110" s="103">
        <v>2.7841</v>
      </c>
      <c r="BM110" s="103">
        <v>2.7906</v>
      </c>
      <c r="BN110" s="103">
        <v>2.7795000000000001</v>
      </c>
      <c r="BO110" s="95">
        <v>2.7885</v>
      </c>
      <c r="BP110" s="95">
        <v>2.7839999999999998</v>
      </c>
      <c r="BQ110" s="95">
        <v>2.79</v>
      </c>
      <c r="BR110" s="95">
        <v>2.7789999999999999</v>
      </c>
      <c r="BS110" s="95">
        <v>2.7885</v>
      </c>
      <c r="BT110" s="97"/>
      <c r="BU110" s="97"/>
      <c r="BV110" s="96"/>
      <c r="BW110" s="96"/>
      <c r="BX110" s="96"/>
      <c r="BY110" s="98"/>
      <c r="BZ110" s="99"/>
      <c r="CA110" s="99"/>
      <c r="CB110" s="99"/>
      <c r="CC110" s="99"/>
      <c r="CD110" s="100"/>
      <c r="CE110" s="101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</row>
    <row r="111" spans="1:139">
      <c r="A111" s="83" t="s">
        <v>237</v>
      </c>
      <c r="B111" s="66" t="s">
        <v>242</v>
      </c>
      <c r="C111" s="79" t="s">
        <v>181</v>
      </c>
      <c r="D111" s="67">
        <v>1</v>
      </c>
      <c r="E111" s="123" t="s">
        <v>120</v>
      </c>
      <c r="F111" s="123">
        <v>1</v>
      </c>
      <c r="G111" s="85" t="s">
        <v>122</v>
      </c>
      <c r="H111" s="86">
        <v>1.33</v>
      </c>
      <c r="I111" s="124" t="s">
        <v>43</v>
      </c>
      <c r="J111" s="88">
        <v>10.5</v>
      </c>
      <c r="K111" s="125">
        <v>0.05</v>
      </c>
      <c r="L111" s="125">
        <v>-0.05</v>
      </c>
      <c r="M111" s="125" t="s">
        <v>10</v>
      </c>
      <c r="N111" s="126" t="s">
        <v>67</v>
      </c>
      <c r="O111" s="92">
        <f t="shared" si="71"/>
        <v>10.55</v>
      </c>
      <c r="P111" s="93">
        <f t="shared" si="72"/>
        <v>10.45</v>
      </c>
      <c r="Q111" s="94"/>
      <c r="R111" s="3">
        <f t="shared" si="57"/>
        <v>10.4854</v>
      </c>
      <c r="S111" s="3">
        <f t="shared" si="58"/>
        <v>10.470599999999999</v>
      </c>
      <c r="T111" s="3">
        <f t="shared" si="59"/>
        <v>10.476075</v>
      </c>
      <c r="U111" s="4">
        <f t="shared" si="60"/>
        <v>3.754137502422733E-3</v>
      </c>
      <c r="V111" s="5">
        <f t="shared" si="61"/>
        <v>4.4395461423325155</v>
      </c>
      <c r="W111" s="76">
        <f t="shared" si="73"/>
        <v>-0.47849999999999715</v>
      </c>
      <c r="X111" s="76" t="str">
        <f t="shared" si="74"/>
        <v>Level C</v>
      </c>
      <c r="Y111" s="5">
        <f t="shared" si="62"/>
        <v>6.563868971438704</v>
      </c>
      <c r="Z111" s="5">
        <f t="shared" si="63"/>
        <v>2.3152233132264524</v>
      </c>
      <c r="AA111" s="5">
        <f t="shared" si="64"/>
        <v>2.3152233132264524</v>
      </c>
      <c r="AB111" s="6">
        <f t="shared" si="65"/>
        <v>0.99999999999811662</v>
      </c>
      <c r="AC111" s="29" t="str">
        <f t="shared" si="66"/>
        <v/>
      </c>
      <c r="AD111" s="29" t="str">
        <f t="shared" si="67"/>
        <v/>
      </c>
      <c r="AE111" s="29">
        <f t="shared" si="68"/>
        <v>2.3925000000000196E-2</v>
      </c>
      <c r="AF111" s="29" t="str">
        <f t="shared" si="75"/>
        <v/>
      </c>
      <c r="AG111" s="100"/>
      <c r="AH111" s="101"/>
      <c r="AI111" s="102"/>
      <c r="AJ111" s="102"/>
      <c r="AK111" s="102"/>
      <c r="AL111" s="102"/>
      <c r="AM111" s="102"/>
      <c r="AN111" s="102">
        <v>10.472200000000001</v>
      </c>
      <c r="AO111" s="102">
        <v>10.477399999999999</v>
      </c>
      <c r="AP111" s="102">
        <v>10.4748</v>
      </c>
      <c r="AQ111" s="102">
        <v>10.4831</v>
      </c>
      <c r="AR111" s="102">
        <v>10.4735</v>
      </c>
      <c r="AS111" s="103">
        <v>10.479100000000001</v>
      </c>
      <c r="AT111" s="103">
        <v>10.4808</v>
      </c>
      <c r="AU111" s="103">
        <v>10.4734</v>
      </c>
      <c r="AV111" s="103">
        <v>10.4819</v>
      </c>
      <c r="AW111" s="103">
        <v>10.477600000000001</v>
      </c>
      <c r="AX111" s="103">
        <v>10.472899999999999</v>
      </c>
      <c r="AY111" s="103">
        <v>10.4763</v>
      </c>
      <c r="AZ111" s="103">
        <v>10.476599999999999</v>
      </c>
      <c r="BA111" s="103">
        <v>10.4758</v>
      </c>
      <c r="BB111" s="103">
        <v>10.473100000000001</v>
      </c>
      <c r="BC111" s="103">
        <v>10.474600000000001</v>
      </c>
      <c r="BD111" s="103">
        <v>10.4815</v>
      </c>
      <c r="BE111" s="103">
        <v>10.4719</v>
      </c>
      <c r="BF111" s="103">
        <v>10.473599999999999</v>
      </c>
      <c r="BG111" s="103">
        <v>10.472200000000001</v>
      </c>
      <c r="BH111" s="103">
        <v>10.473800000000001</v>
      </c>
      <c r="BI111" s="103">
        <v>10.4796</v>
      </c>
      <c r="BJ111" s="103">
        <v>10.4756</v>
      </c>
      <c r="BK111" s="103">
        <v>10.470599999999999</v>
      </c>
      <c r="BL111" s="103">
        <v>10.4786</v>
      </c>
      <c r="BM111" s="103">
        <v>10.4716</v>
      </c>
      <c r="BN111" s="103">
        <v>10.471500000000001</v>
      </c>
      <c r="BO111" s="95">
        <v>10.4764</v>
      </c>
      <c r="BP111" s="95">
        <v>10.4854</v>
      </c>
      <c r="BQ111" s="95">
        <v>10.4778</v>
      </c>
      <c r="BR111" s="95">
        <v>10.473100000000001</v>
      </c>
      <c r="BS111" s="95">
        <v>10.4781</v>
      </c>
      <c r="BT111" s="97"/>
      <c r="BU111" s="97"/>
      <c r="BV111" s="96"/>
      <c r="BW111" s="96"/>
      <c r="BX111" s="96"/>
      <c r="BY111" s="98"/>
      <c r="BZ111" s="99"/>
      <c r="CA111" s="99"/>
      <c r="CB111" s="99"/>
      <c r="CC111" s="99"/>
      <c r="CD111" s="100"/>
      <c r="CE111" s="101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</row>
    <row r="112" spans="1:139">
      <c r="A112" s="83" t="s">
        <v>238</v>
      </c>
      <c r="B112" s="66" t="s">
        <v>242</v>
      </c>
      <c r="C112" s="79" t="s">
        <v>181</v>
      </c>
      <c r="D112" s="67">
        <v>1</v>
      </c>
      <c r="E112" s="123" t="s">
        <v>120</v>
      </c>
      <c r="F112" s="123">
        <v>1</v>
      </c>
      <c r="G112" s="85" t="s">
        <v>122</v>
      </c>
      <c r="H112" s="86">
        <v>1.33</v>
      </c>
      <c r="I112" s="124" t="s">
        <v>43</v>
      </c>
      <c r="J112" s="88">
        <v>11</v>
      </c>
      <c r="K112" s="125">
        <v>0.05</v>
      </c>
      <c r="L112" s="125">
        <v>-0.05</v>
      </c>
      <c r="M112" s="125" t="s">
        <v>10</v>
      </c>
      <c r="N112" s="126" t="s">
        <v>67</v>
      </c>
      <c r="O112" s="92">
        <f t="shared" si="71"/>
        <v>11.05</v>
      </c>
      <c r="P112" s="93">
        <f t="shared" si="72"/>
        <v>10.95</v>
      </c>
      <c r="Q112" s="94"/>
      <c r="R112" s="3">
        <f t="shared" si="57"/>
        <v>11.005000000000001</v>
      </c>
      <c r="S112" s="3">
        <f t="shared" si="58"/>
        <v>10.978999999999999</v>
      </c>
      <c r="T112" s="3">
        <f t="shared" si="59"/>
        <v>10.993375</v>
      </c>
      <c r="U112" s="4">
        <f t="shared" si="60"/>
        <v>6.4794961970622835E-3</v>
      </c>
      <c r="V112" s="5">
        <f t="shared" si="61"/>
        <v>2.5722164439610462</v>
      </c>
      <c r="W112" s="76">
        <f t="shared" si="73"/>
        <v>-0.13249999999999129</v>
      </c>
      <c r="X112" s="76" t="str">
        <f t="shared" si="74"/>
        <v>Level B</v>
      </c>
      <c r="Y112" s="5">
        <f t="shared" si="62"/>
        <v>2.9130351227859035</v>
      </c>
      <c r="Z112" s="5">
        <f t="shared" si="63"/>
        <v>2.2313977651362613</v>
      </c>
      <c r="AA112" s="5">
        <f t="shared" si="64"/>
        <v>2.2313977651362613</v>
      </c>
      <c r="AB112" s="6">
        <f t="shared" si="65"/>
        <v>0.99999999998915667</v>
      </c>
      <c r="AC112" s="29" t="str">
        <f t="shared" si="66"/>
        <v/>
      </c>
      <c r="AD112" s="29" t="str">
        <f t="shared" si="67"/>
        <v/>
      </c>
      <c r="AE112" s="29">
        <f t="shared" si="68"/>
        <v>6.6249999999996589E-3</v>
      </c>
      <c r="AF112" s="29" t="str">
        <f t="shared" si="75"/>
        <v/>
      </c>
      <c r="AG112" s="100"/>
      <c r="AH112" s="101"/>
      <c r="AI112" s="102"/>
      <c r="AJ112" s="102"/>
      <c r="AK112" s="102"/>
      <c r="AL112" s="102"/>
      <c r="AM112" s="102"/>
      <c r="AN112" s="102">
        <v>10.989000000000001</v>
      </c>
      <c r="AO112" s="102">
        <v>10.992000000000001</v>
      </c>
      <c r="AP112" s="102">
        <v>10.996</v>
      </c>
      <c r="AQ112" s="102">
        <v>11.005000000000001</v>
      </c>
      <c r="AR112" s="102">
        <v>10.992000000000001</v>
      </c>
      <c r="AS112" s="103">
        <v>10.996</v>
      </c>
      <c r="AT112" s="103">
        <v>10.999000000000001</v>
      </c>
      <c r="AU112" s="103">
        <v>11.005000000000001</v>
      </c>
      <c r="AV112" s="103">
        <v>10.994</v>
      </c>
      <c r="AW112" s="103">
        <v>10.992000000000001</v>
      </c>
      <c r="AX112" s="103">
        <v>10.984</v>
      </c>
      <c r="AY112" s="103">
        <v>11.004</v>
      </c>
      <c r="AZ112" s="103">
        <v>10.993</v>
      </c>
      <c r="BA112" s="103">
        <v>10.992000000000001</v>
      </c>
      <c r="BB112" s="103">
        <v>10.994999999999999</v>
      </c>
      <c r="BC112" s="103">
        <v>11.002000000000001</v>
      </c>
      <c r="BD112" s="103">
        <v>10.996</v>
      </c>
      <c r="BE112" s="103">
        <v>10.978999999999999</v>
      </c>
      <c r="BF112" s="103">
        <v>10.988</v>
      </c>
      <c r="BG112" s="103">
        <v>10.981</v>
      </c>
      <c r="BH112" s="103">
        <v>10.987</v>
      </c>
      <c r="BI112" s="103">
        <v>11.002000000000001</v>
      </c>
      <c r="BJ112" s="103">
        <v>10.993</v>
      </c>
      <c r="BK112" s="103">
        <v>10.991</v>
      </c>
      <c r="BL112" s="103">
        <v>10.987</v>
      </c>
      <c r="BM112" s="103">
        <v>10.994</v>
      </c>
      <c r="BN112" s="103">
        <v>10.992000000000001</v>
      </c>
      <c r="BO112" s="95">
        <v>11</v>
      </c>
      <c r="BP112" s="95">
        <v>10.993</v>
      </c>
      <c r="BQ112" s="95">
        <v>10.984999999999999</v>
      </c>
      <c r="BR112" s="95">
        <v>10.996</v>
      </c>
      <c r="BS112" s="95">
        <v>10.994</v>
      </c>
      <c r="BT112" s="97"/>
      <c r="BU112" s="97"/>
      <c r="BV112" s="96"/>
      <c r="BW112" s="96"/>
      <c r="BX112" s="96"/>
      <c r="BY112" s="98"/>
      <c r="BZ112" s="99"/>
      <c r="CA112" s="99"/>
      <c r="CB112" s="99"/>
      <c r="CC112" s="99"/>
      <c r="CD112" s="100"/>
      <c r="CE112" s="101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</row>
    <row r="113" spans="1:139">
      <c r="A113" s="83" t="s">
        <v>239</v>
      </c>
      <c r="B113" s="66" t="s">
        <v>242</v>
      </c>
      <c r="C113" s="79" t="s">
        <v>181</v>
      </c>
      <c r="D113" s="67">
        <v>1</v>
      </c>
      <c r="E113" s="123" t="s">
        <v>120</v>
      </c>
      <c r="F113" s="123">
        <v>1</v>
      </c>
      <c r="G113" s="85" t="s">
        <v>122</v>
      </c>
      <c r="H113" s="86">
        <v>1.33</v>
      </c>
      <c r="I113" s="124" t="s">
        <v>43</v>
      </c>
      <c r="J113" s="88">
        <v>3.5</v>
      </c>
      <c r="K113" s="125">
        <v>0.05</v>
      </c>
      <c r="L113" s="125">
        <v>-0.05</v>
      </c>
      <c r="M113" s="125" t="s">
        <v>10</v>
      </c>
      <c r="N113" s="126" t="s">
        <v>67</v>
      </c>
      <c r="O113" s="92">
        <f t="shared" si="71"/>
        <v>3.55</v>
      </c>
      <c r="P113" s="93">
        <f t="shared" si="72"/>
        <v>3.45</v>
      </c>
      <c r="Q113" s="94"/>
      <c r="R113" s="3">
        <f t="shared" si="57"/>
        <v>3.5041000000000002</v>
      </c>
      <c r="S113" s="3">
        <f t="shared" si="58"/>
        <v>3.4851999999999999</v>
      </c>
      <c r="T113" s="3">
        <f t="shared" si="59"/>
        <v>3.4936937500000007</v>
      </c>
      <c r="U113" s="4">
        <f t="shared" si="60"/>
        <v>4.2798053543319182E-3</v>
      </c>
      <c r="V113" s="5">
        <f t="shared" si="61"/>
        <v>3.8942580997981744</v>
      </c>
      <c r="W113" s="76">
        <f t="shared" si="73"/>
        <v>-0.12612499999998628</v>
      </c>
      <c r="X113" s="76" t="str">
        <f t="shared" si="74"/>
        <v>Level B</v>
      </c>
      <c r="Y113" s="5">
        <f t="shared" si="62"/>
        <v>4.3854214026351501</v>
      </c>
      <c r="Z113" s="5">
        <f t="shared" si="63"/>
        <v>3.4030947969611707</v>
      </c>
      <c r="AA113" s="5">
        <f t="shared" si="64"/>
        <v>3.4030947969611707</v>
      </c>
      <c r="AB113" s="6">
        <f t="shared" si="65"/>
        <v>1</v>
      </c>
      <c r="AC113" s="29" t="str">
        <f t="shared" si="66"/>
        <v/>
      </c>
      <c r="AD113" s="29" t="str">
        <f t="shared" si="67"/>
        <v/>
      </c>
      <c r="AE113" s="29">
        <f t="shared" si="68"/>
        <v>6.3062499999992916E-3</v>
      </c>
      <c r="AF113" s="29" t="str">
        <f t="shared" si="75"/>
        <v/>
      </c>
      <c r="AG113" s="100"/>
      <c r="AH113" s="101"/>
      <c r="AI113" s="102"/>
      <c r="AJ113" s="102"/>
      <c r="AK113" s="102"/>
      <c r="AL113" s="102"/>
      <c r="AM113" s="102"/>
      <c r="AN113" s="102">
        <v>3.4965000000000002</v>
      </c>
      <c r="AO113" s="102">
        <v>3.4868000000000001</v>
      </c>
      <c r="AP113" s="102">
        <v>3.4944000000000002</v>
      </c>
      <c r="AQ113" s="102">
        <v>3.4948999999999999</v>
      </c>
      <c r="AR113" s="102">
        <v>3.4946999999999999</v>
      </c>
      <c r="AS113" s="103">
        <v>3.4965000000000002</v>
      </c>
      <c r="AT113" s="103">
        <v>3.496</v>
      </c>
      <c r="AU113" s="103">
        <v>3.4963000000000002</v>
      </c>
      <c r="AV113" s="103">
        <v>3.4923999999999999</v>
      </c>
      <c r="AW113" s="103">
        <v>3.4916999999999998</v>
      </c>
      <c r="AX113" s="103">
        <v>3.4929000000000001</v>
      </c>
      <c r="AY113" s="103">
        <v>3.5041000000000002</v>
      </c>
      <c r="AZ113" s="103">
        <v>3.4931999999999999</v>
      </c>
      <c r="BA113" s="103">
        <v>3.4962</v>
      </c>
      <c r="BB113" s="103">
        <v>3.4885999999999999</v>
      </c>
      <c r="BC113" s="103">
        <v>3.4925000000000002</v>
      </c>
      <c r="BD113" s="103">
        <v>3.4925000000000002</v>
      </c>
      <c r="BE113" s="103">
        <v>3.4904999999999999</v>
      </c>
      <c r="BF113" s="103">
        <v>3.4874999999999998</v>
      </c>
      <c r="BG113" s="103">
        <v>3.4891999999999999</v>
      </c>
      <c r="BH113" s="103">
        <v>3.4876999999999998</v>
      </c>
      <c r="BI113" s="103">
        <v>3.4980000000000002</v>
      </c>
      <c r="BJ113" s="103">
        <v>3.4992999999999999</v>
      </c>
      <c r="BK113" s="103">
        <v>3.4851999999999999</v>
      </c>
      <c r="BL113" s="103">
        <v>3.4935</v>
      </c>
      <c r="BM113" s="103">
        <v>3.4933999999999998</v>
      </c>
      <c r="BN113" s="103">
        <v>3.4958</v>
      </c>
      <c r="BO113" s="95">
        <v>3.5017999999999998</v>
      </c>
      <c r="BP113" s="95">
        <v>3.4986999999999999</v>
      </c>
      <c r="BQ113" s="95">
        <v>3.4910999999999999</v>
      </c>
      <c r="BR113" s="95">
        <v>3.4954000000000001</v>
      </c>
      <c r="BS113" s="95">
        <v>3.4908999999999999</v>
      </c>
      <c r="BT113" s="97"/>
      <c r="BU113" s="97"/>
      <c r="BV113" s="96"/>
      <c r="BW113" s="96"/>
      <c r="BX113" s="96"/>
      <c r="BY113" s="98"/>
      <c r="BZ113" s="99"/>
      <c r="CA113" s="99"/>
      <c r="CB113" s="99"/>
      <c r="CC113" s="99"/>
      <c r="CD113" s="100"/>
      <c r="CE113" s="101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  <c r="DE113" s="103"/>
      <c r="DF113" s="103"/>
      <c r="DG113" s="103"/>
      <c r="DH113" s="103"/>
      <c r="DI113" s="103"/>
      <c r="DJ113" s="103"/>
      <c r="DK113" s="103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</row>
    <row r="114" spans="1:139">
      <c r="A114" s="83" t="s">
        <v>240</v>
      </c>
      <c r="B114" s="66" t="s">
        <v>242</v>
      </c>
      <c r="C114" s="79" t="s">
        <v>181</v>
      </c>
      <c r="D114" s="67">
        <v>1</v>
      </c>
      <c r="E114" s="123" t="s">
        <v>120</v>
      </c>
      <c r="F114" s="123">
        <v>1</v>
      </c>
      <c r="G114" s="85" t="s">
        <v>122</v>
      </c>
      <c r="H114" s="86">
        <v>1.33</v>
      </c>
      <c r="I114" s="124" t="s">
        <v>43</v>
      </c>
      <c r="J114" s="88">
        <v>3.5</v>
      </c>
      <c r="K114" s="125">
        <v>0.05</v>
      </c>
      <c r="L114" s="125">
        <v>-0.05</v>
      </c>
      <c r="M114" s="125" t="s">
        <v>10</v>
      </c>
      <c r="N114" s="126" t="s">
        <v>67</v>
      </c>
      <c r="O114" s="92">
        <f t="shared" si="71"/>
        <v>3.55</v>
      </c>
      <c r="P114" s="93">
        <f t="shared" si="72"/>
        <v>3.45</v>
      </c>
      <c r="Q114" s="94"/>
      <c r="R114" s="3">
        <f t="shared" si="57"/>
        <v>3.5230000000000001</v>
      </c>
      <c r="S114" s="3">
        <f t="shared" si="58"/>
        <v>3.5070000000000001</v>
      </c>
      <c r="T114" s="3">
        <f t="shared" si="59"/>
        <v>3.5163125000000011</v>
      </c>
      <c r="U114" s="4">
        <f t="shared" si="60"/>
        <v>3.7108167955751331E-3</v>
      </c>
      <c r="V114" s="5">
        <f t="shared" si="61"/>
        <v>4.4913741596029206</v>
      </c>
      <c r="W114" s="76">
        <f t="shared" si="73"/>
        <v>0.32625000000002241</v>
      </c>
      <c r="X114" s="76" t="str">
        <f t="shared" si="74"/>
        <v>Level C</v>
      </c>
      <c r="Y114" s="5">
        <f t="shared" si="62"/>
        <v>3.0260633400323562</v>
      </c>
      <c r="Z114" s="5">
        <f t="shared" si="63"/>
        <v>5.9566849791734526</v>
      </c>
      <c r="AA114" s="5">
        <f t="shared" si="64"/>
        <v>3.0260633400323562</v>
      </c>
      <c r="AB114" s="6">
        <f t="shared" si="65"/>
        <v>1</v>
      </c>
      <c r="AC114" s="29" t="str">
        <f t="shared" si="66"/>
        <v/>
      </c>
      <c r="AD114" s="29" t="str">
        <f t="shared" si="67"/>
        <v/>
      </c>
      <c r="AE114" s="29">
        <f t="shared" si="68"/>
        <v>-1.6312500000001062E-2</v>
      </c>
      <c r="AF114" s="29" t="str">
        <f t="shared" si="75"/>
        <v/>
      </c>
      <c r="AG114" s="100"/>
      <c r="AH114" s="101"/>
      <c r="AI114" s="102"/>
      <c r="AJ114" s="102"/>
      <c r="AK114" s="102"/>
      <c r="AL114" s="102"/>
      <c r="AM114" s="102"/>
      <c r="AN114" s="102">
        <v>3.5150000000000001</v>
      </c>
      <c r="AO114" s="102">
        <v>3.5190000000000001</v>
      </c>
      <c r="AP114" s="102">
        <v>3.5179999999999998</v>
      </c>
      <c r="AQ114" s="102">
        <v>3.516</v>
      </c>
      <c r="AR114" s="102">
        <v>3.5129999999999999</v>
      </c>
      <c r="AS114" s="103">
        <v>3.5139999999999998</v>
      </c>
      <c r="AT114" s="103">
        <v>3.5179999999999998</v>
      </c>
      <c r="AU114" s="103">
        <v>3.5169999999999999</v>
      </c>
      <c r="AV114" s="103">
        <v>3.5150000000000001</v>
      </c>
      <c r="AW114" s="103">
        <v>3.5150000000000001</v>
      </c>
      <c r="AX114" s="103">
        <v>3.5230000000000001</v>
      </c>
      <c r="AY114" s="103">
        <v>3.5110000000000001</v>
      </c>
      <c r="AZ114" s="103">
        <v>3.5150000000000001</v>
      </c>
      <c r="BA114" s="103">
        <v>3.5139999999999998</v>
      </c>
      <c r="BB114" s="103">
        <v>3.5179999999999998</v>
      </c>
      <c r="BC114" s="103">
        <v>3.516</v>
      </c>
      <c r="BD114" s="103">
        <v>3.5219999999999998</v>
      </c>
      <c r="BE114" s="103">
        <v>3.5230000000000001</v>
      </c>
      <c r="BF114" s="103">
        <v>3.5190000000000001</v>
      </c>
      <c r="BG114" s="103">
        <v>3.5190000000000001</v>
      </c>
      <c r="BH114" s="103">
        <v>3.5110000000000001</v>
      </c>
      <c r="BI114" s="103">
        <v>3.5219999999999998</v>
      </c>
      <c r="BJ114" s="103">
        <v>3.512</v>
      </c>
      <c r="BK114" s="103">
        <v>3.5190000000000001</v>
      </c>
      <c r="BL114" s="103">
        <v>3.516</v>
      </c>
      <c r="BM114" s="103">
        <v>3.5169999999999999</v>
      </c>
      <c r="BN114" s="103">
        <v>3.5139999999999998</v>
      </c>
      <c r="BO114" s="95">
        <v>3.516</v>
      </c>
      <c r="BP114" s="95">
        <v>3.5209999999999999</v>
      </c>
      <c r="BQ114" s="95">
        <v>3.5070000000000001</v>
      </c>
      <c r="BR114" s="95">
        <v>3.5129999999999999</v>
      </c>
      <c r="BS114" s="95">
        <v>3.5139999999999998</v>
      </c>
      <c r="BT114" s="97"/>
      <c r="BU114" s="97"/>
      <c r="BV114" s="96"/>
      <c r="BW114" s="96"/>
      <c r="BX114" s="96"/>
      <c r="BY114" s="98"/>
      <c r="BZ114" s="99"/>
      <c r="CA114" s="99"/>
      <c r="CB114" s="99"/>
      <c r="CC114" s="99"/>
      <c r="CD114" s="100"/>
      <c r="CE114" s="101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</row>
    <row r="115" spans="1:139">
      <c r="A115" s="83" t="s">
        <v>241</v>
      </c>
      <c r="B115" s="66" t="s">
        <v>242</v>
      </c>
      <c r="C115" s="79" t="s">
        <v>181</v>
      </c>
      <c r="D115" s="67">
        <v>1</v>
      </c>
      <c r="E115" s="123" t="s">
        <v>120</v>
      </c>
      <c r="F115" s="123">
        <v>1</v>
      </c>
      <c r="G115" s="85" t="s">
        <v>122</v>
      </c>
      <c r="H115" s="86">
        <v>1.33</v>
      </c>
      <c r="I115" s="124" t="s">
        <v>43</v>
      </c>
      <c r="J115" s="88">
        <v>9.35</v>
      </c>
      <c r="K115" s="125">
        <v>0.05</v>
      </c>
      <c r="L115" s="125">
        <v>-0.05</v>
      </c>
      <c r="M115" s="125" t="s">
        <v>10</v>
      </c>
      <c r="N115" s="126" t="s">
        <v>67</v>
      </c>
      <c r="O115" s="92">
        <f t="shared" si="71"/>
        <v>9.4</v>
      </c>
      <c r="P115" s="93">
        <f t="shared" si="72"/>
        <v>9.2999999999999989</v>
      </c>
      <c r="Q115" s="94"/>
      <c r="R115" s="3">
        <f t="shared" si="57"/>
        <v>9.3840000000000003</v>
      </c>
      <c r="S115" s="3">
        <f t="shared" si="58"/>
        <v>9.3670000000000009</v>
      </c>
      <c r="T115" s="3">
        <f t="shared" si="59"/>
        <v>9.3763437500000002</v>
      </c>
      <c r="U115" s="4">
        <f t="shared" si="60"/>
        <v>4.3448848308728317E-3</v>
      </c>
      <c r="V115" s="5">
        <f t="shared" si="61"/>
        <v>3.8359282962440568</v>
      </c>
      <c r="W115" s="76">
        <f t="shared" si="73"/>
        <v>0.52687500000000365</v>
      </c>
      <c r="X115" s="76" t="str">
        <f t="shared" si="74"/>
        <v>Level D</v>
      </c>
      <c r="Y115" s="5">
        <f t="shared" si="62"/>
        <v>1.8148735751604814</v>
      </c>
      <c r="Z115" s="5">
        <f t="shared" si="63"/>
        <v>5.8569830173277415</v>
      </c>
      <c r="AA115" s="5">
        <f t="shared" si="64"/>
        <v>1.8148735751604814</v>
      </c>
      <c r="AB115" s="6">
        <f t="shared" si="65"/>
        <v>0.99999997404205798</v>
      </c>
      <c r="AC115" s="29" t="str">
        <f t="shared" si="66"/>
        <v/>
      </c>
      <c r="AD115" s="29" t="str">
        <f t="shared" si="67"/>
        <v/>
      </c>
      <c r="AE115" s="29">
        <f t="shared" si="68"/>
        <v>-2.6343750000000554E-2</v>
      </c>
      <c r="AF115" s="29" t="str">
        <f t="shared" si="75"/>
        <v/>
      </c>
      <c r="AG115" s="100"/>
      <c r="AH115" s="101"/>
      <c r="AI115" s="102"/>
      <c r="AJ115" s="102"/>
      <c r="AK115" s="102"/>
      <c r="AL115" s="102"/>
      <c r="AM115" s="102"/>
      <c r="AN115" s="102">
        <v>9.3780000000000001</v>
      </c>
      <c r="AO115" s="102">
        <v>9.3740000000000006</v>
      </c>
      <c r="AP115" s="102">
        <v>9.375</v>
      </c>
      <c r="AQ115" s="102">
        <v>9.3740000000000006</v>
      </c>
      <c r="AR115" s="102">
        <v>9.3780000000000001</v>
      </c>
      <c r="AS115" s="103">
        <v>9.3840000000000003</v>
      </c>
      <c r="AT115" s="103">
        <v>9.3710000000000004</v>
      </c>
      <c r="AU115" s="103">
        <v>9.3800000000000008</v>
      </c>
      <c r="AV115" s="103">
        <v>9.3759999999999994</v>
      </c>
      <c r="AW115" s="103">
        <v>9.3789999999999996</v>
      </c>
      <c r="AX115" s="103">
        <v>9.3800000000000008</v>
      </c>
      <c r="AY115" s="103">
        <v>9.3780000000000001</v>
      </c>
      <c r="AZ115" s="103">
        <v>9.3770000000000007</v>
      </c>
      <c r="BA115" s="103">
        <v>9.3789999999999996</v>
      </c>
      <c r="BB115" s="103">
        <v>9.3810000000000002</v>
      </c>
      <c r="BC115" s="103">
        <v>9.3770000000000007</v>
      </c>
      <c r="BD115" s="103">
        <v>9.3800000000000008</v>
      </c>
      <c r="BE115" s="103">
        <v>9.3670000000000009</v>
      </c>
      <c r="BF115" s="103">
        <v>9.3819999999999997</v>
      </c>
      <c r="BG115" s="103">
        <v>9.3699999999999992</v>
      </c>
      <c r="BH115" s="103">
        <v>9.3740000000000006</v>
      </c>
      <c r="BI115" s="103">
        <v>9.3729999999999993</v>
      </c>
      <c r="BJ115" s="103">
        <v>9.3780000000000001</v>
      </c>
      <c r="BK115" s="103">
        <v>9.3759999999999994</v>
      </c>
      <c r="BL115" s="103">
        <v>9.3810000000000002</v>
      </c>
      <c r="BM115" s="103">
        <v>9.3680000000000003</v>
      </c>
      <c r="BN115" s="103">
        <v>9.3770000000000007</v>
      </c>
      <c r="BO115" s="95">
        <v>9.3840000000000003</v>
      </c>
      <c r="BP115" s="95">
        <v>9.3729999999999993</v>
      </c>
      <c r="BQ115" s="95">
        <v>9.3740000000000006</v>
      </c>
      <c r="BR115" s="95">
        <v>9.3689999999999998</v>
      </c>
      <c r="BS115" s="95">
        <v>9.3759999999999994</v>
      </c>
      <c r="BT115" s="97"/>
      <c r="BU115" s="97"/>
      <c r="BV115" s="96"/>
      <c r="BW115" s="96"/>
      <c r="BX115" s="96"/>
      <c r="BY115" s="98"/>
      <c r="BZ115" s="99"/>
      <c r="CA115" s="99"/>
      <c r="CB115" s="99"/>
      <c r="CC115" s="99"/>
      <c r="CD115" s="100"/>
      <c r="CE115" s="101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</row>
    <row r="116" spans="1:139">
      <c r="A116" s="83" t="s">
        <v>203</v>
      </c>
      <c r="B116" s="66" t="s">
        <v>248</v>
      </c>
      <c r="C116" s="79" t="s">
        <v>181</v>
      </c>
      <c r="D116" s="67">
        <v>1</v>
      </c>
      <c r="E116" s="83" t="s">
        <v>120</v>
      </c>
      <c r="F116" s="84">
        <v>1</v>
      </c>
      <c r="G116" s="85" t="s">
        <v>122</v>
      </c>
      <c r="H116" s="86">
        <v>1.33</v>
      </c>
      <c r="I116" s="87" t="s">
        <v>43</v>
      </c>
      <c r="J116" s="88">
        <v>10.17</v>
      </c>
      <c r="K116" s="89">
        <v>0.05</v>
      </c>
      <c r="L116" s="89">
        <v>-0.05</v>
      </c>
      <c r="M116" s="90" t="s">
        <v>10</v>
      </c>
      <c r="N116" s="91" t="s">
        <v>67</v>
      </c>
      <c r="O116" s="92">
        <f t="shared" ref="O116:O179" si="76">J116+K116</f>
        <v>10.220000000000001</v>
      </c>
      <c r="P116" s="93">
        <f t="shared" ref="P116:P179" si="77">J116+L116</f>
        <v>10.119999999999999</v>
      </c>
      <c r="Q116" s="94"/>
      <c r="R116" s="3">
        <f t="shared" ref="R116:R117" si="78">IF(OR($AN116="",ISNUMBER($AN116)=FALSE),"",MAX(AN116:EI116))</f>
        <v>10.188000000000001</v>
      </c>
      <c r="S116" s="3">
        <f t="shared" ref="S116:S117" si="79">IF(OR($AN116="",ISNUMBER($AN116)=FALSE),"",MIN(AN116:EI116))</f>
        <v>10.157</v>
      </c>
      <c r="T116" s="3">
        <f t="shared" ref="T116:T117" si="80">IF(OR($AN116="",ISNUMBER($AN116)=FALSE),"",AVERAGE(AN116:EI116))</f>
        <v>10.170656250000002</v>
      </c>
      <c r="U116" s="4">
        <f t="shared" ref="U116:U117" si="81">IF(OR($AN116="",ISNUMBER($AN116)=FALSE),"",STDEV(AN116:EI116))</f>
        <v>7.1824579088850373E-3</v>
      </c>
      <c r="V116" s="5">
        <f t="shared" ref="V116:V117" si="82">IF(OR($AN116="",ISNUMBER($AN116)=FALSE),"",IF(AND(J116=0,L116=0),Y116,IF(AND(J116="",K116=""),Z116,(K116+ABS(L116))/(6*U116))))</f>
        <v>2.3204684076253645</v>
      </c>
      <c r="W116" s="76">
        <f t="shared" si="73"/>
        <v>1.3125000000044719E-2</v>
      </c>
      <c r="X116" s="76" t="str">
        <f t="shared" si="74"/>
        <v>Level A</v>
      </c>
      <c r="Y116" s="5">
        <f t="shared" ref="Y116:Y117" si="83">IF(OR($AN116="",ISNUMBER($AN116)=FALSE),"",IF(K116="","",(O116-T116)/(3*U116)))</f>
        <v>2.2900122597752102</v>
      </c>
      <c r="Z116" s="5">
        <f t="shared" ref="Z116:Z117" si="84">IF(OR($AN116="",ISNUMBER($AN116)=FALSE),"",IF(L116="","",(T116-P116)/(3*U116)))</f>
        <v>2.3509245554755842</v>
      </c>
      <c r="AA116" s="5">
        <f t="shared" ref="AA116:AA117" si="85">IF(OR($AN116="",ISNUMBER($AN116)=FALSE),"",IF(AND(J116=0,L116=0),((K116)-(T116))/(3*U116),MIN(Y116:Z116)))</f>
        <v>2.2900122597752102</v>
      </c>
      <c r="AB116" s="6">
        <f t="shared" ref="AB116:AB117" si="86">IF(OR($AN116="",ISNUMBER($AN116)=FALSE),"",IF(AND(J116=0,L116=0),NORMSDIST(3*AA116),NORMSDIST(3*AA116)+NORMSDIST(6*V116-3*AA116)-1))</f>
        <v>0.99999999999591371</v>
      </c>
      <c r="AC116" s="29" t="str">
        <f t="shared" ref="AC116:AC117" si="87">IF($T116="","",IF(I116="Tolerance",IF(($H116*3*U116+T116)-J116&lt;K116,"",($H116*3*U116+T116)-J116),IF(OR(I116="GD&amp;T",I116="MAX"),IF(($H116*3*U116+T116)&lt;K116,"",($H116*3*U116+T116)),"")))</f>
        <v/>
      </c>
      <c r="AD116" s="29" t="str">
        <f t="shared" ref="AD116:AD117" si="88">IF(T116="","",IF(I116="Tolerance",IF(-(($H116*3*U116)-T116)-J116&gt;L116,"",-(($H116*3*U116)-T116)-J116),IF(I116="MIN",IF(-(($H116*3*U116)-T116)&gt;L116,"",-(($H116*3*U116)-T116)),"")))</f>
        <v/>
      </c>
      <c r="AE116" s="29">
        <f t="shared" ref="AE116:AE117" si="89">IF(OR(J116="",T116=""),"",(O116+P116)/2-T116)</f>
        <v>-6.5625000000224532E-4</v>
      </c>
      <c r="AF116" s="29" t="str">
        <f t="shared" si="75"/>
        <v/>
      </c>
      <c r="AG116" s="100"/>
      <c r="AH116" s="101"/>
      <c r="AI116" s="102"/>
      <c r="AJ116" s="102"/>
      <c r="AK116" s="102"/>
      <c r="AL116" s="102"/>
      <c r="AM116" s="102"/>
      <c r="AN116" s="102">
        <v>10.167</v>
      </c>
      <c r="AO116" s="102">
        <v>10.175000000000001</v>
      </c>
      <c r="AP116" s="102">
        <v>10.167</v>
      </c>
      <c r="AQ116" s="102">
        <v>10.166</v>
      </c>
      <c r="AR116" s="102">
        <v>10.164</v>
      </c>
      <c r="AS116" s="103">
        <v>10.167</v>
      </c>
      <c r="AT116" s="103">
        <v>10.157</v>
      </c>
      <c r="AU116" s="103">
        <v>10.172000000000001</v>
      </c>
      <c r="AV116" s="103">
        <v>10.188000000000001</v>
      </c>
      <c r="AW116" s="103">
        <v>10.163</v>
      </c>
      <c r="AX116" s="103">
        <v>10.164999999999999</v>
      </c>
      <c r="AY116" s="103">
        <v>10.167999999999999</v>
      </c>
      <c r="AZ116" s="103">
        <v>10.169</v>
      </c>
      <c r="BA116" s="103">
        <v>10.173999999999999</v>
      </c>
      <c r="BB116" s="103">
        <v>10.167999999999999</v>
      </c>
      <c r="BC116" s="103">
        <v>10.185</v>
      </c>
      <c r="BD116" s="103">
        <v>10.177</v>
      </c>
      <c r="BE116" s="103">
        <v>10.170999999999999</v>
      </c>
      <c r="BF116" s="103">
        <v>10.185</v>
      </c>
      <c r="BG116" s="103">
        <v>10.173999999999999</v>
      </c>
      <c r="BH116" s="103">
        <v>10.162000000000001</v>
      </c>
      <c r="BI116" s="103">
        <v>10.167</v>
      </c>
      <c r="BJ116" s="103">
        <v>10.167999999999999</v>
      </c>
      <c r="BK116" s="103">
        <v>10.161</v>
      </c>
      <c r="BL116" s="103">
        <v>10.183</v>
      </c>
      <c r="BM116" s="103">
        <v>10.175000000000001</v>
      </c>
      <c r="BN116" s="103">
        <v>10.172000000000001</v>
      </c>
      <c r="BO116" s="95">
        <v>10.170999999999999</v>
      </c>
      <c r="BP116" s="95">
        <v>10.167999999999999</v>
      </c>
      <c r="BQ116" s="95">
        <v>10.173999999999999</v>
      </c>
      <c r="BR116" s="95">
        <v>10.172000000000001</v>
      </c>
      <c r="BS116" s="95">
        <v>10.166</v>
      </c>
      <c r="BT116" s="97"/>
      <c r="BU116" s="97"/>
      <c r="BV116" s="96"/>
      <c r="BW116" s="96"/>
      <c r="BX116" s="96"/>
      <c r="BY116" s="98"/>
      <c r="BZ116" s="99"/>
      <c r="CA116" s="99"/>
      <c r="CB116" s="99"/>
      <c r="CC116" s="99"/>
      <c r="CD116" s="100"/>
      <c r="CE116" s="101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3"/>
      <c r="CQ116" s="103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</row>
    <row r="117" spans="1:139">
      <c r="A117" s="83" t="s">
        <v>204</v>
      </c>
      <c r="B117" s="66" t="s">
        <v>248</v>
      </c>
      <c r="C117" s="79" t="s">
        <v>181</v>
      </c>
      <c r="D117" s="67">
        <v>1</v>
      </c>
      <c r="E117" s="83" t="s">
        <v>120</v>
      </c>
      <c r="F117" s="84">
        <v>1</v>
      </c>
      <c r="G117" s="85" t="s">
        <v>122</v>
      </c>
      <c r="H117" s="86">
        <v>1.33</v>
      </c>
      <c r="I117" s="87" t="s">
        <v>43</v>
      </c>
      <c r="J117" s="88">
        <v>5.69</v>
      </c>
      <c r="K117" s="89">
        <v>0.05</v>
      </c>
      <c r="L117" s="89">
        <v>-0.05</v>
      </c>
      <c r="M117" s="90" t="s">
        <v>10</v>
      </c>
      <c r="N117" s="91" t="s">
        <v>67</v>
      </c>
      <c r="O117" s="92">
        <f t="shared" si="76"/>
        <v>5.74</v>
      </c>
      <c r="P117" s="93">
        <f t="shared" si="77"/>
        <v>5.6400000000000006</v>
      </c>
      <c r="Q117" s="94"/>
      <c r="R117" s="3">
        <f t="shared" si="78"/>
        <v>5.7080000000000002</v>
      </c>
      <c r="S117" s="3">
        <f t="shared" si="79"/>
        <v>5.6970000000000001</v>
      </c>
      <c r="T117" s="3">
        <f t="shared" si="80"/>
        <v>5.7035624999999985</v>
      </c>
      <c r="U117" s="4">
        <f t="shared" si="81"/>
        <v>2.5895260495485723E-3</v>
      </c>
      <c r="V117" s="5">
        <f t="shared" si="82"/>
        <v>6.436184208138064</v>
      </c>
      <c r="W117" s="76">
        <f t="shared" si="73"/>
        <v>0.27124999999996385</v>
      </c>
      <c r="X117" s="76" t="str">
        <f t="shared" si="74"/>
        <v>Level C</v>
      </c>
      <c r="Y117" s="5">
        <f t="shared" si="83"/>
        <v>4.6903692416808296</v>
      </c>
      <c r="Z117" s="5">
        <f t="shared" si="84"/>
        <v>8.1819991745952514</v>
      </c>
      <c r="AA117" s="5">
        <f t="shared" si="85"/>
        <v>4.6903692416808296</v>
      </c>
      <c r="AB117" s="6">
        <f t="shared" si="86"/>
        <v>1</v>
      </c>
      <c r="AC117" s="29" t="str">
        <f t="shared" si="87"/>
        <v/>
      </c>
      <c r="AD117" s="29" t="str">
        <f t="shared" si="88"/>
        <v/>
      </c>
      <c r="AE117" s="29">
        <f t="shared" si="89"/>
        <v>-1.3562499999998145E-2</v>
      </c>
      <c r="AF117" s="29" t="str">
        <f t="shared" si="75"/>
        <v/>
      </c>
      <c r="AG117" s="100"/>
      <c r="AH117" s="101"/>
      <c r="AI117" s="102"/>
      <c r="AJ117" s="102"/>
      <c r="AK117" s="102"/>
      <c r="AL117" s="102"/>
      <c r="AM117" s="102"/>
      <c r="AN117" s="102">
        <v>5.6970000000000001</v>
      </c>
      <c r="AO117" s="102">
        <v>5.7039999999999997</v>
      </c>
      <c r="AP117" s="102">
        <v>5.702</v>
      </c>
      <c r="AQ117" s="102">
        <v>5.7030000000000003</v>
      </c>
      <c r="AR117" s="102">
        <v>5.7030000000000003</v>
      </c>
      <c r="AS117" s="103">
        <v>5.6980000000000004</v>
      </c>
      <c r="AT117" s="103">
        <v>5.7039999999999997</v>
      </c>
      <c r="AU117" s="103">
        <v>5.7060000000000004</v>
      </c>
      <c r="AV117" s="103">
        <v>5.7039999999999997</v>
      </c>
      <c r="AW117" s="103">
        <v>5.7060000000000004</v>
      </c>
      <c r="AX117" s="103">
        <v>5.7030000000000003</v>
      </c>
      <c r="AY117" s="103">
        <v>5.7030000000000003</v>
      </c>
      <c r="AZ117" s="103">
        <v>5.7050000000000001</v>
      </c>
      <c r="BA117" s="103">
        <v>5.702</v>
      </c>
      <c r="BB117" s="103">
        <v>5.7069999999999999</v>
      </c>
      <c r="BC117" s="103">
        <v>5.7080000000000002</v>
      </c>
      <c r="BD117" s="103">
        <v>5.7050000000000001</v>
      </c>
      <c r="BE117" s="103">
        <v>5.702</v>
      </c>
      <c r="BF117" s="103">
        <v>5.702</v>
      </c>
      <c r="BG117" s="103">
        <v>5.7030000000000003</v>
      </c>
      <c r="BH117" s="103">
        <v>5.7030000000000003</v>
      </c>
      <c r="BI117" s="103">
        <v>5.7060000000000004</v>
      </c>
      <c r="BJ117" s="103">
        <v>5.7009999999999996</v>
      </c>
      <c r="BK117" s="103">
        <v>5.7009999999999996</v>
      </c>
      <c r="BL117" s="103">
        <v>5.7030000000000003</v>
      </c>
      <c r="BM117" s="103">
        <v>5.7050000000000001</v>
      </c>
      <c r="BN117" s="103">
        <v>5.7060000000000004</v>
      </c>
      <c r="BO117" s="95">
        <v>5.7080000000000002</v>
      </c>
      <c r="BP117" s="95">
        <v>5.7060000000000004</v>
      </c>
      <c r="BQ117" s="95">
        <v>5.7</v>
      </c>
      <c r="BR117" s="95">
        <v>5.702</v>
      </c>
      <c r="BS117" s="95">
        <v>5.7060000000000004</v>
      </c>
      <c r="BT117" s="97"/>
      <c r="BU117" s="97"/>
      <c r="BV117" s="96"/>
      <c r="BW117" s="96"/>
      <c r="BX117" s="96"/>
      <c r="BY117" s="98"/>
      <c r="BZ117" s="99"/>
      <c r="CA117" s="99"/>
      <c r="CB117" s="99"/>
      <c r="CC117" s="99"/>
      <c r="CD117" s="100"/>
      <c r="CE117" s="101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</row>
    <row r="118" spans="1:139">
      <c r="A118" s="83" t="s">
        <v>205</v>
      </c>
      <c r="B118" s="66" t="s">
        <v>248</v>
      </c>
      <c r="C118" s="79" t="s">
        <v>181</v>
      </c>
      <c r="D118" s="67">
        <v>1</v>
      </c>
      <c r="E118" s="83" t="s">
        <v>120</v>
      </c>
      <c r="F118" s="84">
        <v>1</v>
      </c>
      <c r="G118" s="85" t="s">
        <v>122</v>
      </c>
      <c r="H118" s="86">
        <v>1.33</v>
      </c>
      <c r="I118" s="87" t="s">
        <v>43</v>
      </c>
      <c r="J118" s="88">
        <v>5.96</v>
      </c>
      <c r="K118" s="89">
        <v>0.05</v>
      </c>
      <c r="L118" s="89">
        <v>-0.05</v>
      </c>
      <c r="M118" s="90" t="s">
        <v>10</v>
      </c>
      <c r="N118" s="91" t="s">
        <v>67</v>
      </c>
      <c r="O118" s="92">
        <f t="shared" si="76"/>
        <v>6.01</v>
      </c>
      <c r="P118" s="93">
        <f t="shared" si="77"/>
        <v>5.91</v>
      </c>
      <c r="Q118" s="94"/>
      <c r="R118" s="3">
        <f t="shared" ref="R118:R181" si="90">IF(OR($AN118="",ISNUMBER($AN118)=FALSE),"",MAX(AN118:EI118))</f>
        <v>5.968</v>
      </c>
      <c r="S118" s="3">
        <f t="shared" ref="S118:S181" si="91">IF(OR($AN118="",ISNUMBER($AN118)=FALSE),"",MIN(AN118:EI118))</f>
        <v>5.9409999999999998</v>
      </c>
      <c r="T118" s="3">
        <f t="shared" ref="T118:T181" si="92">IF(OR($AN118="",ISNUMBER($AN118)=FALSE),"",AVERAGE(AN118:EI118))</f>
        <v>5.9554062500000002</v>
      </c>
      <c r="U118" s="4">
        <f t="shared" ref="U118:U181" si="93">IF(OR($AN118="",ISNUMBER($AN118)=FALSE),"",STDEV(AN118:EI118))</f>
        <v>8.9905304124269E-3</v>
      </c>
      <c r="V118" s="5">
        <f t="shared" ref="V118:V181" si="94">IF(OR($AN118="",ISNUMBER($AN118)=FALSE),"",IF(AND(J118=0,L118=0),Y118,IF(AND(J118="",K118=""),Z118,(K118+ABS(L118))/(6*U118))))</f>
        <v>1.8538023789597164</v>
      </c>
      <c r="W118" s="76">
        <f t="shared" si="73"/>
        <v>-9.1874999999994933E-2</v>
      </c>
      <c r="X118" s="76" t="str">
        <f t="shared" si="74"/>
        <v>Level A</v>
      </c>
      <c r="Y118" s="5">
        <f t="shared" ref="Y118:Y181" si="95">IF(OR($AN118="",ISNUMBER($AN118)=FALSE),"",IF(K118="","",(O118-T118)/(3*U118)))</f>
        <v>2.024120472526624</v>
      </c>
      <c r="Z118" s="5">
        <f t="shared" ref="Z118:Z181" si="96">IF(OR($AN118="",ISNUMBER($AN118)=FALSE),"",IF(L118="","",(T118-P118)/(3*U118)))</f>
        <v>1.6834842853927958</v>
      </c>
      <c r="AA118" s="5">
        <f t="shared" ref="AA118:AA181" si="97">IF(OR($AN118="",ISNUMBER($AN118)=FALSE),"",IF(AND(J118=0,L118=0),((K118)-(T118))/(3*U118),MIN(Y118:Z118)))</f>
        <v>1.6834842853927958</v>
      </c>
      <c r="AB118" s="6">
        <f t="shared" ref="AB118:AB181" si="98">IF(OR($AN118="",ISNUMBER($AN118)=FALSE),"",IF(AND(J118=0,L118=0),NORMSDIST(3*AA118),NORMSDIST(3*AA118)+NORMSDIST(6*V118-3*AA118)-1))</f>
        <v>0.99999977898784342</v>
      </c>
      <c r="AC118" s="29" t="str">
        <f t="shared" ref="AC118:AC181" si="99">IF($T118="","",IF(I118="Tolerance",IF(($H118*3*U118+T118)-J118&lt;K118,"",($H118*3*U118+T118)-J118),IF(OR(I118="GD&amp;T",I118="MAX"),IF(($H118*3*U118+T118)&lt;K118,"",($H118*3*U118+T118)),"")))</f>
        <v/>
      </c>
      <c r="AD118" s="29" t="str">
        <f t="shared" ref="AD118:AD181" si="100">IF(T118="","",IF(I118="Tolerance",IF(-(($H118*3*U118)-T118)-J118&gt;L118,"",-(($H118*3*U118)-T118)-J118),IF(I118="MIN",IF(-(($H118*3*U118)-T118)&gt;L118,"",-(($H118*3*U118)-T118)),"")))</f>
        <v/>
      </c>
      <c r="AE118" s="29">
        <f t="shared" ref="AE118:AE181" si="101">IF(OR(J118="",T118=""),"",(O118+P118)/2-T118)</f>
        <v>4.59374999999973E-3</v>
      </c>
      <c r="AF118" s="29" t="str">
        <f t="shared" si="75"/>
        <v/>
      </c>
      <c r="AG118" s="100"/>
      <c r="AH118" s="101"/>
      <c r="AI118" s="102"/>
      <c r="AJ118" s="102"/>
      <c r="AK118" s="102"/>
      <c r="AL118" s="102"/>
      <c r="AM118" s="102"/>
      <c r="AN118" s="102">
        <v>5.952</v>
      </c>
      <c r="AO118" s="102">
        <v>5.9669999999999996</v>
      </c>
      <c r="AP118" s="102">
        <v>5.9649999999999999</v>
      </c>
      <c r="AQ118" s="102">
        <v>5.9530000000000003</v>
      </c>
      <c r="AR118" s="102">
        <v>5.952</v>
      </c>
      <c r="AS118" s="103">
        <v>5.95</v>
      </c>
      <c r="AT118" s="103">
        <v>5.9420000000000002</v>
      </c>
      <c r="AU118" s="103">
        <v>5.9580000000000002</v>
      </c>
      <c r="AV118" s="103">
        <v>5.9409999999999998</v>
      </c>
      <c r="AW118" s="103">
        <v>5.9480000000000004</v>
      </c>
      <c r="AX118" s="103">
        <v>5.95</v>
      </c>
      <c r="AY118" s="103">
        <v>5.9409999999999998</v>
      </c>
      <c r="AZ118" s="103">
        <v>5.9660000000000002</v>
      </c>
      <c r="BA118" s="103">
        <v>5.9429999999999996</v>
      </c>
      <c r="BB118" s="103">
        <v>5.9550000000000001</v>
      </c>
      <c r="BC118" s="103">
        <v>5.9669999999999996</v>
      </c>
      <c r="BD118" s="103">
        <v>5.9450000000000003</v>
      </c>
      <c r="BE118" s="103">
        <v>5.9619999999999997</v>
      </c>
      <c r="BF118" s="103">
        <v>5.952</v>
      </c>
      <c r="BG118" s="103">
        <v>5.9669999999999996</v>
      </c>
      <c r="BH118" s="103">
        <v>5.95</v>
      </c>
      <c r="BI118" s="103">
        <v>5.9509999999999996</v>
      </c>
      <c r="BJ118" s="103">
        <v>5.9530000000000003</v>
      </c>
      <c r="BK118" s="103">
        <v>5.9669999999999996</v>
      </c>
      <c r="BL118" s="103">
        <v>5.9649999999999999</v>
      </c>
      <c r="BM118" s="103">
        <v>5.9619999999999997</v>
      </c>
      <c r="BN118" s="103">
        <v>5.95</v>
      </c>
      <c r="BO118" s="95">
        <v>5.9630000000000001</v>
      </c>
      <c r="BP118" s="95">
        <v>5.96</v>
      </c>
      <c r="BQ118" s="95">
        <v>5.9649999999999999</v>
      </c>
      <c r="BR118" s="95">
        <v>5.968</v>
      </c>
      <c r="BS118" s="95">
        <v>5.9429999999999996</v>
      </c>
      <c r="BT118" s="97"/>
      <c r="BU118" s="97"/>
      <c r="BV118" s="96"/>
      <c r="BW118" s="96"/>
      <c r="BX118" s="96"/>
      <c r="BY118" s="98"/>
      <c r="BZ118" s="99"/>
      <c r="CA118" s="99"/>
      <c r="CB118" s="99"/>
      <c r="CC118" s="99"/>
      <c r="CD118" s="100"/>
      <c r="CE118" s="101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</row>
    <row r="119" spans="1:139">
      <c r="A119" s="83" t="s">
        <v>206</v>
      </c>
      <c r="B119" s="66" t="s">
        <v>248</v>
      </c>
      <c r="C119" s="79" t="s">
        <v>181</v>
      </c>
      <c r="D119" s="67">
        <v>1</v>
      </c>
      <c r="E119" s="83" t="s">
        <v>120</v>
      </c>
      <c r="F119" s="84">
        <v>1</v>
      </c>
      <c r="G119" s="85" t="s">
        <v>122</v>
      </c>
      <c r="H119" s="86">
        <v>1.33</v>
      </c>
      <c r="I119" s="87" t="s">
        <v>43</v>
      </c>
      <c r="J119" s="88">
        <v>12.38</v>
      </c>
      <c r="K119" s="89">
        <v>0.05</v>
      </c>
      <c r="L119" s="89">
        <v>-0.05</v>
      </c>
      <c r="M119" s="90" t="s">
        <v>10</v>
      </c>
      <c r="N119" s="91" t="s">
        <v>67</v>
      </c>
      <c r="O119" s="92">
        <f t="shared" si="76"/>
        <v>12.430000000000001</v>
      </c>
      <c r="P119" s="93">
        <f t="shared" si="77"/>
        <v>12.33</v>
      </c>
      <c r="Q119" s="94"/>
      <c r="R119" s="3">
        <f t="shared" si="90"/>
        <v>12.385</v>
      </c>
      <c r="S119" s="3">
        <f t="shared" si="91"/>
        <v>12.371</v>
      </c>
      <c r="T119" s="3">
        <f t="shared" si="92"/>
        <v>12.378875000000001</v>
      </c>
      <c r="U119" s="4">
        <f t="shared" si="93"/>
        <v>3.0664679692524364E-3</v>
      </c>
      <c r="V119" s="5">
        <f t="shared" si="94"/>
        <v>5.4351347653990913</v>
      </c>
      <c r="W119" s="76">
        <f t="shared" si="73"/>
        <v>-2.2500000000000533E-2</v>
      </c>
      <c r="X119" s="76" t="str">
        <f t="shared" si="74"/>
        <v>Level A</v>
      </c>
      <c r="Y119" s="5">
        <f t="shared" si="95"/>
        <v>5.557425297620652</v>
      </c>
      <c r="Z119" s="5">
        <f t="shared" si="96"/>
        <v>5.3128442331776844</v>
      </c>
      <c r="AA119" s="5">
        <f t="shared" si="97"/>
        <v>5.3128442331776844</v>
      </c>
      <c r="AB119" s="6">
        <f t="shared" si="98"/>
        <v>1</v>
      </c>
      <c r="AC119" s="29" t="str">
        <f t="shared" si="99"/>
        <v/>
      </c>
      <c r="AD119" s="29" t="str">
        <f t="shared" si="100"/>
        <v/>
      </c>
      <c r="AE119" s="29">
        <f t="shared" si="101"/>
        <v>1.1250000000000426E-3</v>
      </c>
      <c r="AF119" s="29" t="str">
        <f t="shared" si="75"/>
        <v/>
      </c>
      <c r="AG119" s="100"/>
      <c r="AH119" s="101"/>
      <c r="AI119" s="102"/>
      <c r="AJ119" s="102"/>
      <c r="AK119" s="102"/>
      <c r="AL119" s="102"/>
      <c r="AM119" s="102"/>
      <c r="AN119" s="102">
        <v>12.379</v>
      </c>
      <c r="AO119" s="102">
        <v>12.377000000000001</v>
      </c>
      <c r="AP119" s="102">
        <v>12.377000000000001</v>
      </c>
      <c r="AQ119" s="102">
        <v>12.38</v>
      </c>
      <c r="AR119" s="102">
        <v>12.38</v>
      </c>
      <c r="AS119" s="103">
        <v>12.381</v>
      </c>
      <c r="AT119" s="103">
        <v>12.378</v>
      </c>
      <c r="AU119" s="103">
        <v>12.38</v>
      </c>
      <c r="AV119" s="103">
        <v>12.378</v>
      </c>
      <c r="AW119" s="103">
        <v>12.379</v>
      </c>
      <c r="AX119" s="103">
        <v>12.381</v>
      </c>
      <c r="AY119" s="103">
        <v>12.377000000000001</v>
      </c>
      <c r="AZ119" s="103">
        <v>12.375</v>
      </c>
      <c r="BA119" s="103">
        <v>12.378</v>
      </c>
      <c r="BB119" s="103">
        <v>12.378</v>
      </c>
      <c r="BC119" s="103">
        <v>12.382</v>
      </c>
      <c r="BD119" s="103">
        <v>12.385</v>
      </c>
      <c r="BE119" s="103">
        <v>12.375999999999999</v>
      </c>
      <c r="BF119" s="103">
        <v>12.379</v>
      </c>
      <c r="BG119" s="103">
        <v>12.379</v>
      </c>
      <c r="BH119" s="103">
        <v>12.379</v>
      </c>
      <c r="BI119" s="103">
        <v>12.379</v>
      </c>
      <c r="BJ119" s="103">
        <v>12.381</v>
      </c>
      <c r="BK119" s="103">
        <v>12.382</v>
      </c>
      <c r="BL119" s="103">
        <v>12.371</v>
      </c>
      <c r="BM119" s="103">
        <v>12.384</v>
      </c>
      <c r="BN119" s="103">
        <v>12.374000000000001</v>
      </c>
      <c r="BO119" s="95">
        <v>12.379</v>
      </c>
      <c r="BP119" s="95">
        <v>12.384</v>
      </c>
      <c r="BQ119" s="95">
        <v>12.375999999999999</v>
      </c>
      <c r="BR119" s="95">
        <v>12.374000000000001</v>
      </c>
      <c r="BS119" s="95">
        <v>12.382</v>
      </c>
      <c r="BT119" s="97"/>
      <c r="BU119" s="97"/>
      <c r="BV119" s="96"/>
      <c r="BW119" s="96"/>
      <c r="BX119" s="96"/>
      <c r="BY119" s="98"/>
      <c r="BZ119" s="99"/>
      <c r="CA119" s="99"/>
      <c r="CB119" s="99"/>
      <c r="CC119" s="99"/>
      <c r="CD119" s="100"/>
      <c r="CE119" s="101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</row>
    <row r="120" spans="1:139">
      <c r="A120" s="83" t="s">
        <v>207</v>
      </c>
      <c r="B120" s="66" t="s">
        <v>248</v>
      </c>
      <c r="C120" s="79" t="s">
        <v>181</v>
      </c>
      <c r="D120" s="67">
        <v>1</v>
      </c>
      <c r="E120" s="83" t="s">
        <v>120</v>
      </c>
      <c r="F120" s="84">
        <v>1</v>
      </c>
      <c r="G120" s="85" t="s">
        <v>122</v>
      </c>
      <c r="H120" s="86">
        <v>1.33</v>
      </c>
      <c r="I120" s="87" t="s">
        <v>43</v>
      </c>
      <c r="J120" s="88">
        <v>5.18</v>
      </c>
      <c r="K120" s="89">
        <v>0.05</v>
      </c>
      <c r="L120" s="89">
        <v>-0.05</v>
      </c>
      <c r="M120" s="90" t="s">
        <v>10</v>
      </c>
      <c r="N120" s="91" t="s">
        <v>67</v>
      </c>
      <c r="O120" s="92">
        <f t="shared" si="76"/>
        <v>5.2299999999999995</v>
      </c>
      <c r="P120" s="93">
        <f t="shared" si="77"/>
        <v>5.13</v>
      </c>
      <c r="Q120" s="94"/>
      <c r="R120" s="3">
        <f t="shared" si="90"/>
        <v>5.18</v>
      </c>
      <c r="S120" s="3">
        <f t="shared" si="91"/>
        <v>5.1660000000000004</v>
      </c>
      <c r="T120" s="3">
        <f t="shared" si="92"/>
        <v>5.1745624999999995</v>
      </c>
      <c r="U120" s="4">
        <f t="shared" si="93"/>
        <v>3.7668974141900182E-3</v>
      </c>
      <c r="V120" s="5">
        <f t="shared" si="94"/>
        <v>4.42450771392999</v>
      </c>
      <c r="W120" s="76">
        <f t="shared" si="73"/>
        <v>-0.10875000000000451</v>
      </c>
      <c r="X120" s="76" t="str">
        <f t="shared" si="74"/>
        <v>Level A</v>
      </c>
      <c r="Y120" s="5">
        <f t="shared" si="95"/>
        <v>4.9056729278198778</v>
      </c>
      <c r="Z120" s="5">
        <f t="shared" si="96"/>
        <v>3.9433425000400688</v>
      </c>
      <c r="AA120" s="5">
        <f t="shared" si="97"/>
        <v>3.9433425000400688</v>
      </c>
      <c r="AB120" s="6">
        <f t="shared" si="98"/>
        <v>1</v>
      </c>
      <c r="AC120" s="29" t="str">
        <f t="shared" si="99"/>
        <v/>
      </c>
      <c r="AD120" s="29" t="str">
        <f t="shared" si="100"/>
        <v/>
      </c>
      <c r="AE120" s="29">
        <f t="shared" si="101"/>
        <v>5.4375000000002061E-3</v>
      </c>
      <c r="AF120" s="29" t="str">
        <f t="shared" si="75"/>
        <v/>
      </c>
      <c r="AG120" s="100"/>
      <c r="AH120" s="101"/>
      <c r="AI120" s="102"/>
      <c r="AJ120" s="102"/>
      <c r="AK120" s="102"/>
      <c r="AL120" s="102"/>
      <c r="AM120" s="102"/>
      <c r="AN120" s="102">
        <v>5.1710000000000003</v>
      </c>
      <c r="AO120" s="102">
        <v>5.1749999999999998</v>
      </c>
      <c r="AP120" s="102">
        <v>5.1719999999999997</v>
      </c>
      <c r="AQ120" s="102">
        <v>5.1779999999999999</v>
      </c>
      <c r="AR120" s="102">
        <v>5.1660000000000004</v>
      </c>
      <c r="AS120" s="103">
        <v>5.1689999999999996</v>
      </c>
      <c r="AT120" s="103">
        <v>5.1769999999999996</v>
      </c>
      <c r="AU120" s="103">
        <v>5.1719999999999997</v>
      </c>
      <c r="AV120" s="103">
        <v>5.1769999999999996</v>
      </c>
      <c r="AW120" s="103">
        <v>5.1769999999999996</v>
      </c>
      <c r="AX120" s="103">
        <v>5.173</v>
      </c>
      <c r="AY120" s="103">
        <v>5.1749999999999998</v>
      </c>
      <c r="AZ120" s="103">
        <v>5.1769999999999996</v>
      </c>
      <c r="BA120" s="103">
        <v>5.1779999999999999</v>
      </c>
      <c r="BB120" s="103">
        <v>5.1760000000000002</v>
      </c>
      <c r="BC120" s="103">
        <v>5.1769999999999996</v>
      </c>
      <c r="BD120" s="103">
        <v>5.1710000000000003</v>
      </c>
      <c r="BE120" s="103">
        <v>5.1769999999999996</v>
      </c>
      <c r="BF120" s="103">
        <v>5.1779999999999999</v>
      </c>
      <c r="BG120" s="103">
        <v>5.1769999999999996</v>
      </c>
      <c r="BH120" s="103">
        <v>5.1719999999999997</v>
      </c>
      <c r="BI120" s="103">
        <v>5.1740000000000004</v>
      </c>
      <c r="BJ120" s="103">
        <v>5.18</v>
      </c>
      <c r="BK120" s="103">
        <v>5.1710000000000003</v>
      </c>
      <c r="BL120" s="103">
        <v>5.1790000000000003</v>
      </c>
      <c r="BM120" s="103">
        <v>5.1689999999999996</v>
      </c>
      <c r="BN120" s="103">
        <v>5.1760000000000002</v>
      </c>
      <c r="BO120" s="95">
        <v>5.1660000000000004</v>
      </c>
      <c r="BP120" s="95">
        <v>5.173</v>
      </c>
      <c r="BQ120" s="95">
        <v>5.18</v>
      </c>
      <c r="BR120" s="95">
        <v>5.1760000000000002</v>
      </c>
      <c r="BS120" s="95">
        <v>5.1769999999999996</v>
      </c>
      <c r="BT120" s="97"/>
      <c r="BU120" s="97"/>
      <c r="BV120" s="96"/>
      <c r="BW120" s="96"/>
      <c r="BX120" s="96"/>
      <c r="BY120" s="98"/>
      <c r="BZ120" s="99"/>
      <c r="CA120" s="99"/>
      <c r="CB120" s="99"/>
      <c r="CC120" s="99"/>
      <c r="CD120" s="100"/>
      <c r="CE120" s="101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</row>
    <row r="121" spans="1:139">
      <c r="A121" s="83" t="s">
        <v>208</v>
      </c>
      <c r="B121" s="66" t="s">
        <v>248</v>
      </c>
      <c r="C121" s="79" t="s">
        <v>181</v>
      </c>
      <c r="D121" s="67">
        <v>1</v>
      </c>
      <c r="E121" s="83" t="s">
        <v>120</v>
      </c>
      <c r="F121" s="84">
        <v>1</v>
      </c>
      <c r="G121" s="85" t="s">
        <v>122</v>
      </c>
      <c r="H121" s="86">
        <v>1.33</v>
      </c>
      <c r="I121" s="87" t="s">
        <v>43</v>
      </c>
      <c r="J121" s="88">
        <v>4.7</v>
      </c>
      <c r="K121" s="89">
        <v>0.05</v>
      </c>
      <c r="L121" s="89">
        <v>-0.05</v>
      </c>
      <c r="M121" s="90" t="s">
        <v>10</v>
      </c>
      <c r="N121" s="91" t="s">
        <v>67</v>
      </c>
      <c r="O121" s="92">
        <f t="shared" si="76"/>
        <v>4.75</v>
      </c>
      <c r="P121" s="93">
        <f t="shared" si="77"/>
        <v>4.6500000000000004</v>
      </c>
      <c r="Q121" s="94"/>
      <c r="R121" s="3">
        <f t="shared" si="90"/>
        <v>4.7279999999999998</v>
      </c>
      <c r="S121" s="3">
        <f t="shared" si="91"/>
        <v>4.71</v>
      </c>
      <c r="T121" s="3">
        <f t="shared" si="92"/>
        <v>4.7189375</v>
      </c>
      <c r="U121" s="4">
        <f t="shared" si="93"/>
        <v>4.4208997770487837E-3</v>
      </c>
      <c r="V121" s="5">
        <f t="shared" si="94"/>
        <v>3.7699716137407369</v>
      </c>
      <c r="W121" s="76">
        <f t="shared" si="73"/>
        <v>0.37874999999999792</v>
      </c>
      <c r="X121" s="76" t="str">
        <f t="shared" si="74"/>
        <v>Level C</v>
      </c>
      <c r="Y121" s="5">
        <f t="shared" si="95"/>
        <v>2.3420948650364322</v>
      </c>
      <c r="Z121" s="5">
        <f t="shared" si="96"/>
        <v>5.1978483624450149</v>
      </c>
      <c r="AA121" s="5">
        <f t="shared" si="97"/>
        <v>2.3420948650364322</v>
      </c>
      <c r="AB121" s="6">
        <f t="shared" si="98"/>
        <v>0.99999999999893951</v>
      </c>
      <c r="AC121" s="29" t="str">
        <f t="shared" si="99"/>
        <v/>
      </c>
      <c r="AD121" s="29" t="str">
        <f t="shared" si="100"/>
        <v/>
      </c>
      <c r="AE121" s="29">
        <f t="shared" si="101"/>
        <v>-1.8937499999999829E-2</v>
      </c>
      <c r="AF121" s="29" t="str">
        <f t="shared" si="75"/>
        <v/>
      </c>
      <c r="AG121" s="100"/>
      <c r="AH121" s="101"/>
      <c r="AI121" s="102"/>
      <c r="AJ121" s="102"/>
      <c r="AK121" s="102"/>
      <c r="AL121" s="102"/>
      <c r="AM121" s="102"/>
      <c r="AN121" s="102">
        <v>4.718</v>
      </c>
      <c r="AO121" s="102">
        <v>4.7240000000000002</v>
      </c>
      <c r="AP121" s="102">
        <v>4.7190000000000003</v>
      </c>
      <c r="AQ121" s="102">
        <v>4.7279999999999998</v>
      </c>
      <c r="AR121" s="102">
        <v>4.7220000000000004</v>
      </c>
      <c r="AS121" s="103">
        <v>4.7229999999999999</v>
      </c>
      <c r="AT121" s="103">
        <v>4.7149999999999999</v>
      </c>
      <c r="AU121" s="103">
        <v>4.7160000000000002</v>
      </c>
      <c r="AV121" s="103">
        <v>4.7160000000000002</v>
      </c>
      <c r="AW121" s="103">
        <v>4.7270000000000003</v>
      </c>
      <c r="AX121" s="103">
        <v>4.7140000000000004</v>
      </c>
      <c r="AY121" s="103">
        <v>4.7210000000000001</v>
      </c>
      <c r="AZ121" s="103">
        <v>4.7229999999999999</v>
      </c>
      <c r="BA121" s="103">
        <v>4.7229999999999999</v>
      </c>
      <c r="BB121" s="103">
        <v>4.7149999999999999</v>
      </c>
      <c r="BC121" s="103">
        <v>4.7190000000000003</v>
      </c>
      <c r="BD121" s="103">
        <v>4.72</v>
      </c>
      <c r="BE121" s="103">
        <v>4.7190000000000003</v>
      </c>
      <c r="BF121" s="103">
        <v>4.7149999999999999</v>
      </c>
      <c r="BG121" s="103">
        <v>4.71</v>
      </c>
      <c r="BH121" s="103">
        <v>4.7169999999999996</v>
      </c>
      <c r="BI121" s="103">
        <v>4.7220000000000004</v>
      </c>
      <c r="BJ121" s="103">
        <v>4.7149999999999999</v>
      </c>
      <c r="BK121" s="103">
        <v>4.7149999999999999</v>
      </c>
      <c r="BL121" s="103">
        <v>4.7160000000000002</v>
      </c>
      <c r="BM121" s="103">
        <v>4.7210000000000001</v>
      </c>
      <c r="BN121" s="103">
        <v>4.7270000000000003</v>
      </c>
      <c r="BO121" s="95">
        <v>4.7220000000000004</v>
      </c>
      <c r="BP121" s="95">
        <v>4.7110000000000003</v>
      </c>
      <c r="BQ121" s="95">
        <v>4.718</v>
      </c>
      <c r="BR121" s="95">
        <v>4.718</v>
      </c>
      <c r="BS121" s="95">
        <v>4.7169999999999996</v>
      </c>
      <c r="BT121" s="97"/>
      <c r="BU121" s="97"/>
      <c r="BV121" s="96"/>
      <c r="BW121" s="96"/>
      <c r="BX121" s="96"/>
      <c r="BY121" s="98"/>
      <c r="BZ121" s="99"/>
      <c r="CA121" s="99"/>
      <c r="CB121" s="99"/>
      <c r="CC121" s="99"/>
      <c r="CD121" s="100"/>
      <c r="CE121" s="101"/>
      <c r="CF121" s="102"/>
      <c r="CG121" s="102"/>
      <c r="CH121" s="102"/>
      <c r="CI121" s="102"/>
      <c r="CJ121" s="102"/>
      <c r="CK121" s="102"/>
      <c r="CL121" s="102"/>
      <c r="CM121" s="102"/>
      <c r="CN121" s="102"/>
      <c r="CO121" s="102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</row>
    <row r="122" spans="1:139">
      <c r="A122" s="83" t="s">
        <v>209</v>
      </c>
      <c r="B122" s="66" t="s">
        <v>248</v>
      </c>
      <c r="C122" s="79" t="s">
        <v>181</v>
      </c>
      <c r="D122" s="67">
        <v>1</v>
      </c>
      <c r="E122" s="83" t="s">
        <v>120</v>
      </c>
      <c r="F122" s="84">
        <v>1</v>
      </c>
      <c r="G122" s="85" t="s">
        <v>122</v>
      </c>
      <c r="H122" s="86">
        <v>1.33</v>
      </c>
      <c r="I122" s="87" t="s">
        <v>43</v>
      </c>
      <c r="J122" s="88">
        <v>11.2</v>
      </c>
      <c r="K122" s="89">
        <v>0.05</v>
      </c>
      <c r="L122" s="89">
        <v>-0.05</v>
      </c>
      <c r="M122" s="90" t="s">
        <v>10</v>
      </c>
      <c r="N122" s="91" t="s">
        <v>67</v>
      </c>
      <c r="O122" s="92">
        <f t="shared" si="76"/>
        <v>11.25</v>
      </c>
      <c r="P122" s="93">
        <f t="shared" si="77"/>
        <v>11.149999999999999</v>
      </c>
      <c r="Q122" s="94"/>
      <c r="R122" s="3">
        <f t="shared" si="90"/>
        <v>11.212</v>
      </c>
      <c r="S122" s="3">
        <f t="shared" si="91"/>
        <v>11.199</v>
      </c>
      <c r="T122" s="3">
        <f t="shared" si="92"/>
        <v>11.20584375</v>
      </c>
      <c r="U122" s="4">
        <f t="shared" si="93"/>
        <v>3.1119890434337144E-3</v>
      </c>
      <c r="V122" s="5">
        <f t="shared" si="94"/>
        <v>5.3556315379172919</v>
      </c>
      <c r="W122" s="76">
        <f t="shared" si="73"/>
        <v>0.11687500000000572</v>
      </c>
      <c r="X122" s="76" t="str">
        <f t="shared" si="74"/>
        <v>Level A</v>
      </c>
      <c r="Y122" s="5">
        <f t="shared" si="95"/>
        <v>4.729692101923245</v>
      </c>
      <c r="Z122" s="5">
        <f t="shared" si="96"/>
        <v>5.9815709739114906</v>
      </c>
      <c r="AA122" s="5">
        <f t="shared" si="97"/>
        <v>4.729692101923245</v>
      </c>
      <c r="AB122" s="6">
        <f t="shared" si="98"/>
        <v>1</v>
      </c>
      <c r="AC122" s="29" t="str">
        <f t="shared" si="99"/>
        <v/>
      </c>
      <c r="AD122" s="29" t="str">
        <f t="shared" si="100"/>
        <v/>
      </c>
      <c r="AE122" s="29">
        <f t="shared" si="101"/>
        <v>-5.8437500000003695E-3</v>
      </c>
      <c r="AF122" s="29" t="str">
        <f t="shared" si="75"/>
        <v/>
      </c>
      <c r="AG122" s="100"/>
      <c r="AH122" s="101"/>
      <c r="AI122" s="102"/>
      <c r="AJ122" s="102"/>
      <c r="AK122" s="102"/>
      <c r="AL122" s="102"/>
      <c r="AM122" s="102"/>
      <c r="AN122" s="102">
        <v>11.202</v>
      </c>
      <c r="AO122" s="102">
        <v>11.204000000000001</v>
      </c>
      <c r="AP122" s="102">
        <v>11.207000000000001</v>
      </c>
      <c r="AQ122" s="102">
        <v>11.209</v>
      </c>
      <c r="AR122" s="102">
        <v>11.21</v>
      </c>
      <c r="AS122" s="103">
        <v>11.205</v>
      </c>
      <c r="AT122" s="103">
        <v>11.21</v>
      </c>
      <c r="AU122" s="103">
        <v>11.206</v>
      </c>
      <c r="AV122" s="103">
        <v>11.204000000000001</v>
      </c>
      <c r="AW122" s="103">
        <v>11.204000000000001</v>
      </c>
      <c r="AX122" s="103">
        <v>11.204000000000001</v>
      </c>
      <c r="AY122" s="103">
        <v>11.209</v>
      </c>
      <c r="AZ122" s="103">
        <v>11.204000000000001</v>
      </c>
      <c r="BA122" s="103">
        <v>11.208</v>
      </c>
      <c r="BB122" s="103">
        <v>11.202999999999999</v>
      </c>
      <c r="BC122" s="103">
        <v>11.201000000000001</v>
      </c>
      <c r="BD122" s="103">
        <v>11.204000000000001</v>
      </c>
      <c r="BE122" s="103">
        <v>11.212</v>
      </c>
      <c r="BF122" s="103">
        <v>11.204000000000001</v>
      </c>
      <c r="BG122" s="103">
        <v>11.199</v>
      </c>
      <c r="BH122" s="103">
        <v>11.207000000000001</v>
      </c>
      <c r="BI122" s="103">
        <v>11.206</v>
      </c>
      <c r="BJ122" s="103">
        <v>11.208</v>
      </c>
      <c r="BK122" s="103">
        <v>11.202</v>
      </c>
      <c r="BL122" s="103">
        <v>11.209</v>
      </c>
      <c r="BM122" s="103">
        <v>11.21</v>
      </c>
      <c r="BN122" s="103">
        <v>11.209</v>
      </c>
      <c r="BO122" s="95">
        <v>11.209</v>
      </c>
      <c r="BP122" s="95">
        <v>11.206</v>
      </c>
      <c r="BQ122" s="95">
        <v>11.205</v>
      </c>
      <c r="BR122" s="95">
        <v>11.202</v>
      </c>
      <c r="BS122" s="95">
        <v>11.205</v>
      </c>
      <c r="BT122" s="97"/>
      <c r="BU122" s="97"/>
      <c r="BV122" s="96"/>
      <c r="BW122" s="96"/>
      <c r="BX122" s="96"/>
      <c r="BY122" s="98"/>
      <c r="BZ122" s="99"/>
      <c r="CA122" s="99"/>
      <c r="CB122" s="99"/>
      <c r="CC122" s="99"/>
      <c r="CD122" s="100"/>
      <c r="CE122" s="101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</row>
    <row r="123" spans="1:139">
      <c r="A123" s="83" t="s">
        <v>210</v>
      </c>
      <c r="B123" s="66" t="s">
        <v>248</v>
      </c>
      <c r="C123" s="79" t="s">
        <v>181</v>
      </c>
      <c r="D123" s="67">
        <v>1</v>
      </c>
      <c r="E123" s="83" t="s">
        <v>120</v>
      </c>
      <c r="F123" s="84">
        <v>1</v>
      </c>
      <c r="G123" s="85" t="s">
        <v>122</v>
      </c>
      <c r="H123" s="86">
        <v>1.33</v>
      </c>
      <c r="I123" s="87" t="s">
        <v>43</v>
      </c>
      <c r="J123" s="88">
        <v>12.56</v>
      </c>
      <c r="K123" s="89">
        <v>0.05</v>
      </c>
      <c r="L123" s="89">
        <v>-0.05</v>
      </c>
      <c r="M123" s="90" t="s">
        <v>10</v>
      </c>
      <c r="N123" s="91" t="s">
        <v>67</v>
      </c>
      <c r="O123" s="92">
        <f t="shared" si="76"/>
        <v>12.610000000000001</v>
      </c>
      <c r="P123" s="93">
        <f t="shared" si="77"/>
        <v>12.51</v>
      </c>
      <c r="Q123" s="94"/>
      <c r="R123" s="3">
        <f t="shared" si="90"/>
        <v>12.552</v>
      </c>
      <c r="S123" s="3">
        <f t="shared" si="91"/>
        <v>12.537000000000001</v>
      </c>
      <c r="T123" s="3">
        <f t="shared" si="92"/>
        <v>12.54621875</v>
      </c>
      <c r="U123" s="4">
        <f t="shared" si="93"/>
        <v>3.9654505906766011E-3</v>
      </c>
      <c r="V123" s="5">
        <f t="shared" si="94"/>
        <v>4.2029691924172816</v>
      </c>
      <c r="W123" s="76">
        <f t="shared" si="73"/>
        <v>-0.27562500000001539</v>
      </c>
      <c r="X123" s="76" t="str">
        <f t="shared" si="74"/>
        <v>Level C</v>
      </c>
      <c r="Y123" s="5">
        <f t="shared" si="95"/>
        <v>5.3614125760774352</v>
      </c>
      <c r="Z123" s="5">
        <f t="shared" si="96"/>
        <v>3.0445258087572467</v>
      </c>
      <c r="AA123" s="5">
        <f t="shared" si="97"/>
        <v>3.0445258087572467</v>
      </c>
      <c r="AB123" s="6">
        <f t="shared" si="98"/>
        <v>1</v>
      </c>
      <c r="AC123" s="29" t="str">
        <f t="shared" si="99"/>
        <v/>
      </c>
      <c r="AD123" s="29" t="str">
        <f t="shared" si="100"/>
        <v/>
      </c>
      <c r="AE123" s="29">
        <f t="shared" si="101"/>
        <v>1.3781250000000966E-2</v>
      </c>
      <c r="AF123" s="29" t="str">
        <f t="shared" si="75"/>
        <v/>
      </c>
      <c r="AG123" s="100"/>
      <c r="AH123" s="101"/>
      <c r="AI123" s="102"/>
      <c r="AJ123" s="102"/>
      <c r="AK123" s="102"/>
      <c r="AL123" s="102"/>
      <c r="AM123" s="102"/>
      <c r="AN123" s="102">
        <v>12.537000000000001</v>
      </c>
      <c r="AO123" s="102">
        <v>12.542</v>
      </c>
      <c r="AP123" s="102">
        <v>12.54</v>
      </c>
      <c r="AQ123" s="102">
        <v>12.547000000000001</v>
      </c>
      <c r="AR123" s="102">
        <v>12.548</v>
      </c>
      <c r="AS123" s="103">
        <v>12.545999999999999</v>
      </c>
      <c r="AT123" s="103">
        <v>12.545999999999999</v>
      </c>
      <c r="AU123" s="103">
        <v>12.55</v>
      </c>
      <c r="AV123" s="103">
        <v>12.548</v>
      </c>
      <c r="AW123" s="103">
        <v>12.542999999999999</v>
      </c>
      <c r="AX123" s="103">
        <v>12.545</v>
      </c>
      <c r="AY123" s="103">
        <v>12.542</v>
      </c>
      <c r="AZ123" s="103">
        <v>12.548999999999999</v>
      </c>
      <c r="BA123" s="103">
        <v>12.552</v>
      </c>
      <c r="BB123" s="103">
        <v>12.542999999999999</v>
      </c>
      <c r="BC123" s="103">
        <v>12.548</v>
      </c>
      <c r="BD123" s="103">
        <v>12.551</v>
      </c>
      <c r="BE123" s="103">
        <v>12.551</v>
      </c>
      <c r="BF123" s="103">
        <v>12.544</v>
      </c>
      <c r="BG123" s="103">
        <v>12.548</v>
      </c>
      <c r="BH123" s="103">
        <v>12.548999999999999</v>
      </c>
      <c r="BI123" s="103">
        <v>12.545</v>
      </c>
      <c r="BJ123" s="103">
        <v>12.547000000000001</v>
      </c>
      <c r="BK123" s="103">
        <v>12.539</v>
      </c>
      <c r="BL123" s="103">
        <v>12.552</v>
      </c>
      <c r="BM123" s="103">
        <v>12.54</v>
      </c>
      <c r="BN123" s="103">
        <v>12.542999999999999</v>
      </c>
      <c r="BO123" s="95">
        <v>12.547000000000001</v>
      </c>
      <c r="BP123" s="95">
        <v>12.548999999999999</v>
      </c>
      <c r="BQ123" s="95">
        <v>12.548</v>
      </c>
      <c r="BR123" s="95">
        <v>12.551</v>
      </c>
      <c r="BS123" s="95">
        <v>12.548999999999999</v>
      </c>
      <c r="BT123" s="97"/>
      <c r="BU123" s="97"/>
      <c r="BV123" s="96"/>
      <c r="BW123" s="96"/>
      <c r="BX123" s="96"/>
      <c r="BY123" s="98"/>
      <c r="BZ123" s="99"/>
      <c r="CA123" s="99"/>
      <c r="CB123" s="99"/>
      <c r="CC123" s="99"/>
      <c r="CD123" s="100"/>
      <c r="CE123" s="101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3"/>
      <c r="CQ123" s="103"/>
      <c r="CR123" s="103"/>
      <c r="CS123" s="103"/>
      <c r="CT123" s="103"/>
      <c r="CU123" s="103"/>
      <c r="CV123" s="103"/>
      <c r="CW123" s="103"/>
      <c r="CX123" s="103"/>
      <c r="CY123" s="103"/>
      <c r="CZ123" s="103"/>
      <c r="DA123" s="103"/>
      <c r="DB123" s="103"/>
      <c r="DC123" s="103"/>
      <c r="DD123" s="103"/>
      <c r="DE123" s="103"/>
      <c r="DF123" s="103"/>
      <c r="DG123" s="103"/>
      <c r="DH123" s="103"/>
      <c r="DI123" s="103"/>
      <c r="DJ123" s="103"/>
      <c r="DK123" s="103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</row>
    <row r="124" spans="1:139">
      <c r="A124" s="83" t="s">
        <v>211</v>
      </c>
      <c r="B124" s="66" t="s">
        <v>248</v>
      </c>
      <c r="C124" s="79" t="s">
        <v>181</v>
      </c>
      <c r="D124" s="67">
        <v>1</v>
      </c>
      <c r="E124" s="83" t="s">
        <v>120</v>
      </c>
      <c r="F124" s="84">
        <v>1</v>
      </c>
      <c r="G124" s="85" t="s">
        <v>122</v>
      </c>
      <c r="H124" s="86">
        <v>1.33</v>
      </c>
      <c r="I124" s="87" t="s">
        <v>43</v>
      </c>
      <c r="J124" s="88">
        <v>11.41</v>
      </c>
      <c r="K124" s="89">
        <v>0.05</v>
      </c>
      <c r="L124" s="89">
        <v>-0.05</v>
      </c>
      <c r="M124" s="90" t="s">
        <v>10</v>
      </c>
      <c r="N124" s="91" t="s">
        <v>67</v>
      </c>
      <c r="O124" s="92">
        <f t="shared" si="76"/>
        <v>11.46</v>
      </c>
      <c r="P124" s="93">
        <f t="shared" si="77"/>
        <v>11.36</v>
      </c>
      <c r="Q124" s="94"/>
      <c r="R124" s="3">
        <f t="shared" si="90"/>
        <v>11.414</v>
      </c>
      <c r="S124" s="3">
        <f t="shared" si="91"/>
        <v>11.394</v>
      </c>
      <c r="T124" s="3">
        <f t="shared" si="92"/>
        <v>11.401437499999997</v>
      </c>
      <c r="U124" s="4">
        <f t="shared" si="93"/>
        <v>4.7174179651653233E-3</v>
      </c>
      <c r="V124" s="5">
        <f t="shared" si="94"/>
        <v>3.5330061465271458</v>
      </c>
      <c r="W124" s="76">
        <f t="shared" si="73"/>
        <v>-0.17125000000006918</v>
      </c>
      <c r="X124" s="76" t="str">
        <f t="shared" si="74"/>
        <v>Level B</v>
      </c>
      <c r="Y124" s="5">
        <f t="shared" si="95"/>
        <v>4.1380334491202229</v>
      </c>
      <c r="Z124" s="5">
        <f t="shared" si="96"/>
        <v>2.9279788439341692</v>
      </c>
      <c r="AA124" s="5">
        <f t="shared" si="97"/>
        <v>2.9279788439341692</v>
      </c>
      <c r="AB124" s="6">
        <f t="shared" si="98"/>
        <v>1</v>
      </c>
      <c r="AC124" s="29" t="str">
        <f t="shared" si="99"/>
        <v/>
      </c>
      <c r="AD124" s="29" t="str">
        <f t="shared" si="100"/>
        <v/>
      </c>
      <c r="AE124" s="29">
        <f t="shared" si="101"/>
        <v>8.5625000000035811E-3</v>
      </c>
      <c r="AF124" s="29" t="str">
        <f t="shared" si="75"/>
        <v/>
      </c>
      <c r="AG124" s="100"/>
      <c r="AH124" s="101"/>
      <c r="AI124" s="102"/>
      <c r="AJ124" s="102"/>
      <c r="AK124" s="102"/>
      <c r="AL124" s="102"/>
      <c r="AM124" s="102"/>
      <c r="AN124" s="102">
        <v>11.398999999999999</v>
      </c>
      <c r="AO124" s="102">
        <v>11.395</v>
      </c>
      <c r="AP124" s="102">
        <v>11.397</v>
      </c>
      <c r="AQ124" s="102">
        <v>11.396000000000001</v>
      </c>
      <c r="AR124" s="102">
        <v>11.403</v>
      </c>
      <c r="AS124" s="103">
        <v>11.409000000000001</v>
      </c>
      <c r="AT124" s="103">
        <v>11.406000000000001</v>
      </c>
      <c r="AU124" s="103">
        <v>11.407999999999999</v>
      </c>
      <c r="AV124" s="103">
        <v>11.397</v>
      </c>
      <c r="AW124" s="103">
        <v>11.407</v>
      </c>
      <c r="AX124" s="103">
        <v>11.398999999999999</v>
      </c>
      <c r="AY124" s="103">
        <v>11.401</v>
      </c>
      <c r="AZ124" s="103">
        <v>11.397</v>
      </c>
      <c r="BA124" s="103">
        <v>11.407999999999999</v>
      </c>
      <c r="BB124" s="103">
        <v>11.403</v>
      </c>
      <c r="BC124" s="103">
        <v>11.407999999999999</v>
      </c>
      <c r="BD124" s="103">
        <v>11.403</v>
      </c>
      <c r="BE124" s="103">
        <v>11.397</v>
      </c>
      <c r="BF124" s="103">
        <v>11.398999999999999</v>
      </c>
      <c r="BG124" s="103">
        <v>11.397</v>
      </c>
      <c r="BH124" s="103">
        <v>11.398999999999999</v>
      </c>
      <c r="BI124" s="103">
        <v>11.4</v>
      </c>
      <c r="BJ124" s="103">
        <v>11.398999999999999</v>
      </c>
      <c r="BK124" s="103">
        <v>11.406000000000001</v>
      </c>
      <c r="BL124" s="103">
        <v>11.403</v>
      </c>
      <c r="BM124" s="103">
        <v>11.401</v>
      </c>
      <c r="BN124" s="103">
        <v>11.414</v>
      </c>
      <c r="BO124" s="95">
        <v>11.401</v>
      </c>
      <c r="BP124" s="95">
        <v>11.4</v>
      </c>
      <c r="BQ124" s="95">
        <v>11.4</v>
      </c>
      <c r="BR124" s="95">
        <v>11.4</v>
      </c>
      <c r="BS124" s="95">
        <v>11.394</v>
      </c>
      <c r="BT124" s="97"/>
      <c r="BU124" s="97"/>
      <c r="BV124" s="96"/>
      <c r="BW124" s="96"/>
      <c r="BX124" s="96"/>
      <c r="BY124" s="98"/>
      <c r="BZ124" s="99"/>
      <c r="CA124" s="99"/>
      <c r="CB124" s="99"/>
      <c r="CC124" s="99"/>
      <c r="CD124" s="100"/>
      <c r="CE124" s="101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3"/>
      <c r="CQ124" s="103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  <c r="DE124" s="103"/>
      <c r="DF124" s="103"/>
      <c r="DG124" s="103"/>
      <c r="DH124" s="103"/>
      <c r="DI124" s="103"/>
      <c r="DJ124" s="103"/>
      <c r="DK124" s="103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</row>
    <row r="125" spans="1:139">
      <c r="A125" s="83" t="s">
        <v>138</v>
      </c>
      <c r="B125" s="66" t="s">
        <v>248</v>
      </c>
      <c r="C125" s="79" t="s">
        <v>181</v>
      </c>
      <c r="D125" s="67">
        <v>1</v>
      </c>
      <c r="E125" s="83" t="s">
        <v>120</v>
      </c>
      <c r="F125" s="84">
        <v>1</v>
      </c>
      <c r="G125" s="85" t="s">
        <v>122</v>
      </c>
      <c r="H125" s="86">
        <v>1.33</v>
      </c>
      <c r="I125" s="87" t="s">
        <v>43</v>
      </c>
      <c r="J125" s="88">
        <v>8.6999999999999993</v>
      </c>
      <c r="K125" s="89">
        <v>0.05</v>
      </c>
      <c r="L125" s="89">
        <v>-0.05</v>
      </c>
      <c r="M125" s="90" t="s">
        <v>10</v>
      </c>
      <c r="N125" s="91" t="s">
        <v>67</v>
      </c>
      <c r="O125" s="92">
        <f t="shared" si="76"/>
        <v>8.75</v>
      </c>
      <c r="P125" s="93">
        <f t="shared" si="77"/>
        <v>8.6499999999999986</v>
      </c>
      <c r="Q125" s="94"/>
      <c r="R125" s="3">
        <f t="shared" si="90"/>
        <v>8.7062000000000008</v>
      </c>
      <c r="S125" s="3">
        <f t="shared" si="91"/>
        <v>8.6821000000000002</v>
      </c>
      <c r="T125" s="3">
        <f t="shared" si="92"/>
        <v>8.6950906250000006</v>
      </c>
      <c r="U125" s="4">
        <f t="shared" si="93"/>
        <v>6.2475987322614668E-3</v>
      </c>
      <c r="V125" s="5">
        <f t="shared" si="94"/>
        <v>2.6676916013512559</v>
      </c>
      <c r="W125" s="76">
        <f t="shared" si="73"/>
        <v>-9.8187499999971825E-2</v>
      </c>
      <c r="X125" s="76" t="str">
        <f t="shared" si="74"/>
        <v>Level A</v>
      </c>
      <c r="Y125" s="5">
        <f t="shared" si="95"/>
        <v>2.9296255704588985</v>
      </c>
      <c r="Z125" s="5">
        <f t="shared" si="96"/>
        <v>2.4057576322436884</v>
      </c>
      <c r="AA125" s="5">
        <f t="shared" si="97"/>
        <v>2.4057576322436884</v>
      </c>
      <c r="AB125" s="6">
        <f t="shared" si="98"/>
        <v>0.99999999999973488</v>
      </c>
      <c r="AC125" s="29" t="str">
        <f t="shared" si="99"/>
        <v/>
      </c>
      <c r="AD125" s="29" t="str">
        <f t="shared" si="100"/>
        <v/>
      </c>
      <c r="AE125" s="29">
        <f t="shared" si="101"/>
        <v>4.9093749999986613E-3</v>
      </c>
      <c r="AF125" s="29" t="str">
        <f t="shared" si="75"/>
        <v/>
      </c>
      <c r="AG125" s="100"/>
      <c r="AH125" s="101"/>
      <c r="AI125" s="102"/>
      <c r="AJ125" s="102"/>
      <c r="AK125" s="102"/>
      <c r="AL125" s="102"/>
      <c r="AM125" s="102"/>
      <c r="AN125" s="102">
        <v>8.6908999999999992</v>
      </c>
      <c r="AO125" s="102">
        <v>8.6922999999999995</v>
      </c>
      <c r="AP125" s="102">
        <v>8.7048000000000005</v>
      </c>
      <c r="AQ125" s="102">
        <v>8.6905000000000001</v>
      </c>
      <c r="AR125" s="102">
        <v>8.6857000000000006</v>
      </c>
      <c r="AS125" s="103">
        <v>8.6917000000000009</v>
      </c>
      <c r="AT125" s="103">
        <v>8.7042999999999999</v>
      </c>
      <c r="AU125" s="103">
        <v>8.702</v>
      </c>
      <c r="AV125" s="103">
        <v>8.6882999999999999</v>
      </c>
      <c r="AW125" s="103">
        <v>8.6946999999999992</v>
      </c>
      <c r="AX125" s="103">
        <v>8.6920000000000002</v>
      </c>
      <c r="AY125" s="103">
        <v>8.7021999999999995</v>
      </c>
      <c r="AZ125" s="103">
        <v>8.6920000000000002</v>
      </c>
      <c r="BA125" s="103">
        <v>8.6951999999999998</v>
      </c>
      <c r="BB125" s="103">
        <v>8.7062000000000008</v>
      </c>
      <c r="BC125" s="103">
        <v>8.6918000000000006</v>
      </c>
      <c r="BD125" s="103">
        <v>8.7009000000000007</v>
      </c>
      <c r="BE125" s="103">
        <v>8.6966999999999999</v>
      </c>
      <c r="BF125" s="103">
        <v>8.6937999999999995</v>
      </c>
      <c r="BG125" s="103">
        <v>8.6874000000000002</v>
      </c>
      <c r="BH125" s="103">
        <v>8.6885999999999992</v>
      </c>
      <c r="BI125" s="103">
        <v>8.6897000000000002</v>
      </c>
      <c r="BJ125" s="103">
        <v>8.6997999999999998</v>
      </c>
      <c r="BK125" s="103">
        <v>8.7012999999999998</v>
      </c>
      <c r="BL125" s="103">
        <v>8.6969999999999992</v>
      </c>
      <c r="BM125" s="103">
        <v>8.6821000000000002</v>
      </c>
      <c r="BN125" s="103">
        <v>8.6951999999999998</v>
      </c>
      <c r="BO125" s="95">
        <v>8.7040000000000006</v>
      </c>
      <c r="BP125" s="95">
        <v>8.6895000000000007</v>
      </c>
      <c r="BQ125" s="95">
        <v>8.7027999999999999</v>
      </c>
      <c r="BR125" s="95">
        <v>8.6920000000000002</v>
      </c>
      <c r="BS125" s="95">
        <v>8.6974999999999998</v>
      </c>
      <c r="BT125" s="97"/>
      <c r="BU125" s="97"/>
      <c r="BV125" s="96"/>
      <c r="BW125" s="96"/>
      <c r="BX125" s="96"/>
      <c r="BY125" s="98"/>
      <c r="BZ125" s="99"/>
      <c r="CA125" s="99"/>
      <c r="CB125" s="99"/>
      <c r="CC125" s="99"/>
      <c r="CD125" s="100"/>
      <c r="CE125" s="101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3"/>
      <c r="CQ125" s="103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03"/>
      <c r="DJ125" s="103"/>
      <c r="DK125" s="103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</row>
    <row r="126" spans="1:139">
      <c r="A126" s="83" t="s">
        <v>139</v>
      </c>
      <c r="B126" s="66" t="s">
        <v>248</v>
      </c>
      <c r="C126" s="79" t="s">
        <v>181</v>
      </c>
      <c r="D126" s="67">
        <v>1</v>
      </c>
      <c r="E126" s="83" t="s">
        <v>120</v>
      </c>
      <c r="F126" s="84">
        <v>1</v>
      </c>
      <c r="G126" s="85" t="s">
        <v>122</v>
      </c>
      <c r="H126" s="86">
        <v>1.33</v>
      </c>
      <c r="I126" s="87" t="s">
        <v>43</v>
      </c>
      <c r="J126" s="88">
        <v>9</v>
      </c>
      <c r="K126" s="89">
        <v>0.05</v>
      </c>
      <c r="L126" s="89">
        <v>-0.05</v>
      </c>
      <c r="M126" s="90" t="s">
        <v>10</v>
      </c>
      <c r="N126" s="91" t="s">
        <v>67</v>
      </c>
      <c r="O126" s="92">
        <f t="shared" si="76"/>
        <v>9.0500000000000007</v>
      </c>
      <c r="P126" s="93">
        <f t="shared" si="77"/>
        <v>8.9499999999999993</v>
      </c>
      <c r="Q126" s="94"/>
      <c r="R126" s="3">
        <f t="shared" si="90"/>
        <v>9.0147999999999993</v>
      </c>
      <c r="S126" s="3">
        <f t="shared" si="91"/>
        <v>8.9863999999999997</v>
      </c>
      <c r="T126" s="3">
        <f t="shared" si="92"/>
        <v>8.9993406250000003</v>
      </c>
      <c r="U126" s="4">
        <f t="shared" si="93"/>
        <v>7.5900979370195241E-3</v>
      </c>
      <c r="V126" s="5">
        <f t="shared" si="94"/>
        <v>2.1958434271813001</v>
      </c>
      <c r="W126" s="76">
        <f t="shared" si="73"/>
        <v>-1.3187499999993503E-2</v>
      </c>
      <c r="X126" s="76" t="str">
        <f t="shared" si="74"/>
        <v>Level A</v>
      </c>
      <c r="Y126" s="5">
        <f t="shared" si="95"/>
        <v>2.2248011123772709</v>
      </c>
      <c r="Z126" s="5">
        <f t="shared" si="96"/>
        <v>2.1668857419853915</v>
      </c>
      <c r="AA126" s="5">
        <f t="shared" si="97"/>
        <v>2.1668857419853915</v>
      </c>
      <c r="AB126" s="6">
        <f t="shared" si="98"/>
        <v>0.99999999994760325</v>
      </c>
      <c r="AC126" s="29" t="str">
        <f t="shared" si="99"/>
        <v/>
      </c>
      <c r="AD126" s="29" t="str">
        <f t="shared" si="100"/>
        <v/>
      </c>
      <c r="AE126" s="29">
        <f t="shared" si="101"/>
        <v>6.5937499999968452E-4</v>
      </c>
      <c r="AF126" s="29" t="str">
        <f t="shared" si="75"/>
        <v/>
      </c>
      <c r="AG126" s="100"/>
      <c r="AH126" s="101"/>
      <c r="AI126" s="102"/>
      <c r="AJ126" s="102"/>
      <c r="AK126" s="102"/>
      <c r="AL126" s="102"/>
      <c r="AM126" s="102"/>
      <c r="AN126" s="102">
        <v>8.9966000000000008</v>
      </c>
      <c r="AO126" s="102">
        <v>9.0082000000000004</v>
      </c>
      <c r="AP126" s="102">
        <v>8.9952000000000005</v>
      </c>
      <c r="AQ126" s="102">
        <v>9.0081000000000007</v>
      </c>
      <c r="AR126" s="102">
        <v>9.0050000000000008</v>
      </c>
      <c r="AS126" s="103">
        <v>8.9976000000000003</v>
      </c>
      <c r="AT126" s="103">
        <v>9.0038</v>
      </c>
      <c r="AU126" s="103">
        <v>9.0035000000000007</v>
      </c>
      <c r="AV126" s="103">
        <v>8.9954999999999998</v>
      </c>
      <c r="AW126" s="103">
        <v>8.9957999999999991</v>
      </c>
      <c r="AX126" s="103">
        <v>9.0136000000000003</v>
      </c>
      <c r="AY126" s="103">
        <v>8.9893000000000001</v>
      </c>
      <c r="AZ126" s="103">
        <v>9.0010999999999992</v>
      </c>
      <c r="BA126" s="103">
        <v>8.9954999999999998</v>
      </c>
      <c r="BB126" s="103">
        <v>9.0023</v>
      </c>
      <c r="BC126" s="103">
        <v>8.9908999999999999</v>
      </c>
      <c r="BD126" s="103">
        <v>8.9916</v>
      </c>
      <c r="BE126" s="103">
        <v>9.0035000000000007</v>
      </c>
      <c r="BF126" s="103">
        <v>8.9928000000000008</v>
      </c>
      <c r="BG126" s="103">
        <v>9.0106999999999999</v>
      </c>
      <c r="BH126" s="103">
        <v>9.0114999999999998</v>
      </c>
      <c r="BI126" s="103">
        <v>9.0010999999999992</v>
      </c>
      <c r="BJ126" s="103">
        <v>8.9906000000000006</v>
      </c>
      <c r="BK126" s="103">
        <v>9.0147999999999993</v>
      </c>
      <c r="BL126" s="103">
        <v>8.9925999999999995</v>
      </c>
      <c r="BM126" s="103">
        <v>8.9930000000000003</v>
      </c>
      <c r="BN126" s="103">
        <v>8.9892000000000003</v>
      </c>
      <c r="BO126" s="95">
        <v>8.9960000000000004</v>
      </c>
      <c r="BP126" s="95">
        <v>8.9999000000000002</v>
      </c>
      <c r="BQ126" s="95">
        <v>9.0039999999999996</v>
      </c>
      <c r="BR126" s="95">
        <v>8.9992000000000001</v>
      </c>
      <c r="BS126" s="95">
        <v>8.9863999999999997</v>
      </c>
      <c r="BT126" s="97"/>
      <c r="BU126" s="97"/>
      <c r="BV126" s="96"/>
      <c r="BW126" s="96"/>
      <c r="BX126" s="96"/>
      <c r="BY126" s="98"/>
      <c r="BZ126" s="99"/>
      <c r="CA126" s="99"/>
      <c r="CB126" s="99"/>
      <c r="CC126" s="99"/>
      <c r="CD126" s="100"/>
      <c r="CE126" s="101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3"/>
      <c r="CQ126" s="103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</row>
    <row r="127" spans="1:139">
      <c r="A127" s="83" t="s">
        <v>141</v>
      </c>
      <c r="B127" s="66" t="s">
        <v>248</v>
      </c>
      <c r="C127" s="79" t="s">
        <v>181</v>
      </c>
      <c r="D127" s="67">
        <v>1</v>
      </c>
      <c r="E127" s="83" t="s">
        <v>120</v>
      </c>
      <c r="F127" s="84">
        <v>1</v>
      </c>
      <c r="G127" s="85" t="s">
        <v>122</v>
      </c>
      <c r="H127" s="86">
        <v>1.33</v>
      </c>
      <c r="I127" s="87" t="s">
        <v>43</v>
      </c>
      <c r="J127" s="88">
        <v>6.86</v>
      </c>
      <c r="K127" s="89">
        <v>0.05</v>
      </c>
      <c r="L127" s="89">
        <v>-0.05</v>
      </c>
      <c r="M127" s="90" t="s">
        <v>10</v>
      </c>
      <c r="N127" s="91" t="s">
        <v>67</v>
      </c>
      <c r="O127" s="92">
        <f t="shared" si="76"/>
        <v>6.91</v>
      </c>
      <c r="P127" s="93">
        <f t="shared" si="77"/>
        <v>6.8100000000000005</v>
      </c>
      <c r="Q127" s="94"/>
      <c r="R127" s="3">
        <f t="shared" si="90"/>
        <v>6.8573000000000004</v>
      </c>
      <c r="S127" s="3">
        <f t="shared" si="91"/>
        <v>6.8423999999999996</v>
      </c>
      <c r="T127" s="3">
        <f t="shared" si="92"/>
        <v>6.8498718749999998</v>
      </c>
      <c r="U127" s="4">
        <f t="shared" si="93"/>
        <v>3.5949996074297044E-3</v>
      </c>
      <c r="V127" s="5">
        <f t="shared" si="94"/>
        <v>4.6360691200694557</v>
      </c>
      <c r="W127" s="76">
        <f t="shared" si="73"/>
        <v>-0.20256250000001047</v>
      </c>
      <c r="X127" s="76" t="str">
        <f t="shared" si="74"/>
        <v>Level B</v>
      </c>
      <c r="Y127" s="5">
        <f t="shared" si="95"/>
        <v>5.5751628712035535</v>
      </c>
      <c r="Z127" s="5">
        <f t="shared" si="96"/>
        <v>3.6969753689353246</v>
      </c>
      <c r="AA127" s="5">
        <f t="shared" si="97"/>
        <v>3.6969753689353246</v>
      </c>
      <c r="AB127" s="6">
        <f t="shared" si="98"/>
        <v>1</v>
      </c>
      <c r="AC127" s="29" t="str">
        <f t="shared" si="99"/>
        <v/>
      </c>
      <c r="AD127" s="29" t="str">
        <f t="shared" si="100"/>
        <v/>
      </c>
      <c r="AE127" s="29">
        <f t="shared" si="101"/>
        <v>1.0128125000000487E-2</v>
      </c>
      <c r="AF127" s="29" t="str">
        <f t="shared" si="75"/>
        <v/>
      </c>
      <c r="AG127" s="100"/>
      <c r="AH127" s="101"/>
      <c r="AI127" s="102"/>
      <c r="AJ127" s="102"/>
      <c r="AK127" s="102"/>
      <c r="AL127" s="102"/>
      <c r="AM127" s="102"/>
      <c r="AN127" s="102">
        <v>6.8461999999999996</v>
      </c>
      <c r="AO127" s="102">
        <v>6.8522999999999996</v>
      </c>
      <c r="AP127" s="102">
        <v>6.8461999999999996</v>
      </c>
      <c r="AQ127" s="102">
        <v>6.8502999999999998</v>
      </c>
      <c r="AR127" s="102">
        <v>6.8487999999999998</v>
      </c>
      <c r="AS127" s="103">
        <v>6.8524000000000003</v>
      </c>
      <c r="AT127" s="103">
        <v>6.85</v>
      </c>
      <c r="AU127" s="103">
        <v>6.8432000000000004</v>
      </c>
      <c r="AV127" s="103">
        <v>6.8503999999999996</v>
      </c>
      <c r="AW127" s="103">
        <v>6.8573000000000004</v>
      </c>
      <c r="AX127" s="103">
        <v>6.8470000000000004</v>
      </c>
      <c r="AY127" s="103">
        <v>6.8548999999999998</v>
      </c>
      <c r="AZ127" s="103">
        <v>6.8498999999999999</v>
      </c>
      <c r="BA127" s="103">
        <v>6.8493000000000004</v>
      </c>
      <c r="BB127" s="103">
        <v>6.8463000000000003</v>
      </c>
      <c r="BC127" s="103">
        <v>6.8498999999999999</v>
      </c>
      <c r="BD127" s="103">
        <v>6.851</v>
      </c>
      <c r="BE127" s="103">
        <v>6.8478000000000003</v>
      </c>
      <c r="BF127" s="103">
        <v>6.8498999999999999</v>
      </c>
      <c r="BG127" s="103">
        <v>6.8524000000000003</v>
      </c>
      <c r="BH127" s="103">
        <v>6.8423999999999996</v>
      </c>
      <c r="BI127" s="103">
        <v>6.8562000000000003</v>
      </c>
      <c r="BJ127" s="103">
        <v>6.8434999999999997</v>
      </c>
      <c r="BK127" s="103">
        <v>6.8489000000000004</v>
      </c>
      <c r="BL127" s="103">
        <v>6.8506</v>
      </c>
      <c r="BM127" s="103">
        <v>6.8478000000000003</v>
      </c>
      <c r="BN127" s="103">
        <v>6.8559999999999999</v>
      </c>
      <c r="BO127" s="95">
        <v>6.8520000000000003</v>
      </c>
      <c r="BP127" s="95">
        <v>6.8490000000000002</v>
      </c>
      <c r="BQ127" s="95">
        <v>6.8502999999999998</v>
      </c>
      <c r="BR127" s="95">
        <v>6.8539000000000003</v>
      </c>
      <c r="BS127" s="95">
        <v>6.8498000000000001</v>
      </c>
      <c r="BT127" s="97"/>
      <c r="BU127" s="97"/>
      <c r="BV127" s="96"/>
      <c r="BW127" s="96"/>
      <c r="BX127" s="96"/>
      <c r="BY127" s="98"/>
      <c r="BZ127" s="99"/>
      <c r="CA127" s="99"/>
      <c r="CB127" s="99"/>
      <c r="CC127" s="99"/>
      <c r="CD127" s="100"/>
      <c r="CE127" s="101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3"/>
      <c r="CQ127" s="103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  <c r="DE127" s="103"/>
      <c r="DF127" s="103"/>
      <c r="DG127" s="103"/>
      <c r="DH127" s="103"/>
      <c r="DI127" s="103"/>
      <c r="DJ127" s="103"/>
      <c r="DK127" s="103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</row>
    <row r="128" spans="1:139">
      <c r="A128" s="83" t="s">
        <v>142</v>
      </c>
      <c r="B128" s="66" t="s">
        <v>248</v>
      </c>
      <c r="C128" s="79" t="s">
        <v>181</v>
      </c>
      <c r="D128" s="67">
        <v>1</v>
      </c>
      <c r="E128" s="83" t="s">
        <v>120</v>
      </c>
      <c r="F128" s="84">
        <v>1</v>
      </c>
      <c r="G128" s="85" t="s">
        <v>122</v>
      </c>
      <c r="H128" s="86">
        <v>1.33</v>
      </c>
      <c r="I128" s="87" t="s">
        <v>43</v>
      </c>
      <c r="J128" s="88">
        <v>4.0599999999999996</v>
      </c>
      <c r="K128" s="89">
        <v>0.05</v>
      </c>
      <c r="L128" s="89">
        <v>-0.05</v>
      </c>
      <c r="M128" s="90" t="s">
        <v>10</v>
      </c>
      <c r="N128" s="91" t="s">
        <v>67</v>
      </c>
      <c r="O128" s="92">
        <f t="shared" si="76"/>
        <v>4.1099999999999994</v>
      </c>
      <c r="P128" s="93">
        <f t="shared" si="77"/>
        <v>4.01</v>
      </c>
      <c r="Q128" s="94"/>
      <c r="R128" s="3">
        <f t="shared" si="90"/>
        <v>4.0823</v>
      </c>
      <c r="S128" s="3">
        <f t="shared" si="91"/>
        <v>4.0561999999999996</v>
      </c>
      <c r="T128" s="3">
        <f t="shared" si="92"/>
        <v>4.0632687500000007</v>
      </c>
      <c r="U128" s="4">
        <f t="shared" si="93"/>
        <v>6.2553428775830649E-3</v>
      </c>
      <c r="V128" s="5">
        <f t="shared" si="94"/>
        <v>2.6643889859969314</v>
      </c>
      <c r="W128" s="76">
        <f t="shared" si="73"/>
        <v>6.5375000000021069E-2</v>
      </c>
      <c r="X128" s="76" t="str">
        <f t="shared" si="74"/>
        <v>Level A</v>
      </c>
      <c r="Y128" s="5">
        <f t="shared" si="95"/>
        <v>2.4902045560373169</v>
      </c>
      <c r="Z128" s="5">
        <f t="shared" si="96"/>
        <v>2.8385734159565263</v>
      </c>
      <c r="AA128" s="5">
        <f t="shared" si="97"/>
        <v>2.4902045560373169</v>
      </c>
      <c r="AB128" s="6">
        <f t="shared" si="98"/>
        <v>0.99999999999996003</v>
      </c>
      <c r="AC128" s="29" t="str">
        <f t="shared" si="99"/>
        <v/>
      </c>
      <c r="AD128" s="29" t="str">
        <f t="shared" si="100"/>
        <v/>
      </c>
      <c r="AE128" s="29">
        <f t="shared" si="101"/>
        <v>-3.2687500000010417E-3</v>
      </c>
      <c r="AF128" s="29" t="str">
        <f t="shared" si="75"/>
        <v/>
      </c>
      <c r="AG128" s="100"/>
      <c r="AH128" s="101"/>
      <c r="AI128" s="102"/>
      <c r="AJ128" s="102"/>
      <c r="AK128" s="102"/>
      <c r="AL128" s="102"/>
      <c r="AM128" s="102"/>
      <c r="AN128" s="102">
        <v>4.0674999999999999</v>
      </c>
      <c r="AO128" s="102">
        <v>4.0564</v>
      </c>
      <c r="AP128" s="102">
        <v>4.0677000000000003</v>
      </c>
      <c r="AQ128" s="102">
        <v>4.0823</v>
      </c>
      <c r="AR128" s="102">
        <v>4.0648999999999997</v>
      </c>
      <c r="AS128" s="103">
        <v>4.0590000000000002</v>
      </c>
      <c r="AT128" s="103">
        <v>4.0618999999999996</v>
      </c>
      <c r="AU128" s="103">
        <v>4.0652999999999997</v>
      </c>
      <c r="AV128" s="103">
        <v>4.0608000000000004</v>
      </c>
      <c r="AW128" s="103">
        <v>4.0597000000000003</v>
      </c>
      <c r="AX128" s="103">
        <v>4.0632000000000001</v>
      </c>
      <c r="AY128" s="103">
        <v>4.0616000000000003</v>
      </c>
      <c r="AZ128" s="103">
        <v>4.0599999999999996</v>
      </c>
      <c r="BA128" s="103">
        <v>4.0625</v>
      </c>
      <c r="BB128" s="103">
        <v>4.0589000000000004</v>
      </c>
      <c r="BC128" s="103">
        <v>4.0564999999999998</v>
      </c>
      <c r="BD128" s="103">
        <v>4.0590000000000002</v>
      </c>
      <c r="BE128" s="103">
        <v>4.0605000000000002</v>
      </c>
      <c r="BF128" s="103">
        <v>4.0647000000000002</v>
      </c>
      <c r="BG128" s="103">
        <v>4.0673000000000004</v>
      </c>
      <c r="BH128" s="103">
        <v>4.0618999999999996</v>
      </c>
      <c r="BI128" s="103">
        <v>4.0627000000000004</v>
      </c>
      <c r="BJ128" s="103">
        <v>4.0561999999999996</v>
      </c>
      <c r="BK128" s="103">
        <v>4.0770999999999997</v>
      </c>
      <c r="BL128" s="103">
        <v>4.0578000000000003</v>
      </c>
      <c r="BM128" s="103">
        <v>4.0597000000000003</v>
      </c>
      <c r="BN128" s="103">
        <v>4.0576999999999996</v>
      </c>
      <c r="BO128" s="95">
        <v>4.0723000000000003</v>
      </c>
      <c r="BP128" s="95">
        <v>4.0659999999999998</v>
      </c>
      <c r="BQ128" s="95">
        <v>4.0621999999999998</v>
      </c>
      <c r="BR128" s="95">
        <v>4.0750999999999999</v>
      </c>
      <c r="BS128" s="95">
        <v>4.0561999999999996</v>
      </c>
      <c r="BT128" s="97"/>
      <c r="BU128" s="97"/>
      <c r="BV128" s="96"/>
      <c r="BW128" s="96"/>
      <c r="BX128" s="96"/>
      <c r="BY128" s="98"/>
      <c r="BZ128" s="99"/>
      <c r="CA128" s="99"/>
      <c r="CB128" s="99"/>
      <c r="CC128" s="99"/>
      <c r="CD128" s="100"/>
      <c r="CE128" s="101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3"/>
      <c r="CQ128" s="103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</row>
    <row r="129" spans="1:139">
      <c r="A129" s="83" t="s">
        <v>143</v>
      </c>
      <c r="B129" s="66" t="s">
        <v>248</v>
      </c>
      <c r="C129" s="79" t="s">
        <v>181</v>
      </c>
      <c r="D129" s="67">
        <v>1</v>
      </c>
      <c r="E129" s="83" t="s">
        <v>120</v>
      </c>
      <c r="F129" s="84">
        <v>1</v>
      </c>
      <c r="G129" s="85" t="s">
        <v>122</v>
      </c>
      <c r="H129" s="86">
        <v>1.33</v>
      </c>
      <c r="I129" s="87" t="s">
        <v>43</v>
      </c>
      <c r="J129" s="88">
        <v>12</v>
      </c>
      <c r="K129" s="89">
        <v>0.05</v>
      </c>
      <c r="L129" s="89">
        <v>-0.05</v>
      </c>
      <c r="M129" s="90" t="s">
        <v>10</v>
      </c>
      <c r="N129" s="91" t="s">
        <v>67</v>
      </c>
      <c r="O129" s="92">
        <f t="shared" si="76"/>
        <v>12.05</v>
      </c>
      <c r="P129" s="93">
        <f t="shared" si="77"/>
        <v>11.95</v>
      </c>
      <c r="Q129" s="94"/>
      <c r="R129" s="3">
        <f t="shared" si="90"/>
        <v>12.0122</v>
      </c>
      <c r="S129" s="3">
        <f t="shared" si="91"/>
        <v>11.9931</v>
      </c>
      <c r="T129" s="3">
        <f t="shared" si="92"/>
        <v>12.00508125</v>
      </c>
      <c r="U129" s="4">
        <f t="shared" si="93"/>
        <v>4.1054202959564723E-3</v>
      </c>
      <c r="V129" s="5">
        <f t="shared" si="94"/>
        <v>4.0596736668063125</v>
      </c>
      <c r="W129" s="76">
        <f t="shared" si="73"/>
        <v>0.10162499999999708</v>
      </c>
      <c r="X129" s="76" t="str">
        <f t="shared" si="74"/>
        <v>Level A</v>
      </c>
      <c r="Y129" s="5">
        <f t="shared" si="95"/>
        <v>3.6471093304171847</v>
      </c>
      <c r="Z129" s="5">
        <f t="shared" si="96"/>
        <v>4.4722380031955558</v>
      </c>
      <c r="AA129" s="5">
        <f t="shared" si="97"/>
        <v>3.6471093304171847</v>
      </c>
      <c r="AB129" s="6">
        <f t="shared" si="98"/>
        <v>1</v>
      </c>
      <c r="AC129" s="29" t="str">
        <f t="shared" si="99"/>
        <v/>
      </c>
      <c r="AD129" s="29" t="str">
        <f t="shared" si="100"/>
        <v/>
      </c>
      <c r="AE129" s="29">
        <f t="shared" si="101"/>
        <v>-5.0812499999999261E-3</v>
      </c>
      <c r="AF129" s="29" t="str">
        <f t="shared" si="75"/>
        <v/>
      </c>
      <c r="AG129" s="100"/>
      <c r="AH129" s="101"/>
      <c r="AI129" s="102"/>
      <c r="AJ129" s="102"/>
      <c r="AK129" s="102"/>
      <c r="AL129" s="102"/>
      <c r="AM129" s="102"/>
      <c r="AN129" s="102">
        <v>12.0084</v>
      </c>
      <c r="AO129" s="102">
        <v>12.0122</v>
      </c>
      <c r="AP129" s="102">
        <v>12.002800000000001</v>
      </c>
      <c r="AQ129" s="102">
        <v>12.0045</v>
      </c>
      <c r="AR129" s="102">
        <v>12.007899999999999</v>
      </c>
      <c r="AS129" s="103">
        <v>11.9931</v>
      </c>
      <c r="AT129" s="103">
        <v>12.0021</v>
      </c>
      <c r="AU129" s="103">
        <v>12.008599999999999</v>
      </c>
      <c r="AV129" s="103">
        <v>12.005000000000001</v>
      </c>
      <c r="AW129" s="103">
        <v>12.0093</v>
      </c>
      <c r="AX129" s="103">
        <v>12.005800000000001</v>
      </c>
      <c r="AY129" s="103">
        <v>12.0061</v>
      </c>
      <c r="AZ129" s="103">
        <v>12.005000000000001</v>
      </c>
      <c r="BA129" s="103">
        <v>12.0121</v>
      </c>
      <c r="BB129" s="103">
        <v>12.0054</v>
      </c>
      <c r="BC129" s="103">
        <v>12.003</v>
      </c>
      <c r="BD129" s="103">
        <v>12.005699999999999</v>
      </c>
      <c r="BE129" s="103">
        <v>12.0023</v>
      </c>
      <c r="BF129" s="103">
        <v>11.998200000000001</v>
      </c>
      <c r="BG129" s="103">
        <v>12.001799999999999</v>
      </c>
      <c r="BH129" s="103">
        <v>11.997199999999999</v>
      </c>
      <c r="BI129" s="103">
        <v>12.0047</v>
      </c>
      <c r="BJ129" s="103">
        <v>12.0098</v>
      </c>
      <c r="BK129" s="103">
        <v>12.0063</v>
      </c>
      <c r="BL129" s="103">
        <v>12.005000000000001</v>
      </c>
      <c r="BM129" s="103">
        <v>12.001099999999999</v>
      </c>
      <c r="BN129" s="103">
        <v>12.0078</v>
      </c>
      <c r="BO129" s="95">
        <v>12.008599999999999</v>
      </c>
      <c r="BP129" s="95">
        <v>12.0067</v>
      </c>
      <c r="BQ129" s="95">
        <v>12.0083</v>
      </c>
      <c r="BR129" s="95">
        <v>12.0022</v>
      </c>
      <c r="BS129" s="95">
        <v>12.005599999999999</v>
      </c>
      <c r="BT129" s="97"/>
      <c r="BU129" s="97"/>
      <c r="BV129" s="96"/>
      <c r="BW129" s="96"/>
      <c r="BX129" s="96"/>
      <c r="BY129" s="98"/>
      <c r="BZ129" s="99"/>
      <c r="CA129" s="99"/>
      <c r="CB129" s="99"/>
      <c r="CC129" s="99"/>
      <c r="CD129" s="100"/>
      <c r="CE129" s="101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3"/>
      <c r="CQ129" s="103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  <c r="DE129" s="103"/>
      <c r="DF129" s="103"/>
      <c r="DG129" s="103"/>
      <c r="DH129" s="103"/>
      <c r="DI129" s="103"/>
      <c r="DJ129" s="103"/>
      <c r="DK129" s="103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</row>
    <row r="130" spans="1:139">
      <c r="A130" s="83" t="s">
        <v>144</v>
      </c>
      <c r="B130" s="66" t="s">
        <v>248</v>
      </c>
      <c r="C130" s="79" t="s">
        <v>181</v>
      </c>
      <c r="D130" s="67">
        <v>1</v>
      </c>
      <c r="E130" s="83" t="s">
        <v>120</v>
      </c>
      <c r="F130" s="84">
        <v>1</v>
      </c>
      <c r="G130" s="85" t="s">
        <v>122</v>
      </c>
      <c r="H130" s="86">
        <v>1.33</v>
      </c>
      <c r="I130" s="87" t="s">
        <v>43</v>
      </c>
      <c r="J130" s="88">
        <v>8</v>
      </c>
      <c r="K130" s="89">
        <v>0.05</v>
      </c>
      <c r="L130" s="89">
        <v>-0.05</v>
      </c>
      <c r="M130" s="90" t="s">
        <v>10</v>
      </c>
      <c r="N130" s="91" t="s">
        <v>67</v>
      </c>
      <c r="O130" s="92">
        <f t="shared" si="76"/>
        <v>8.0500000000000007</v>
      </c>
      <c r="P130" s="93">
        <f t="shared" si="77"/>
        <v>7.95</v>
      </c>
      <c r="Q130" s="94"/>
      <c r="R130" s="3">
        <f t="shared" si="90"/>
        <v>8.0100999999999996</v>
      </c>
      <c r="S130" s="3">
        <f t="shared" si="91"/>
        <v>7.9936999999999996</v>
      </c>
      <c r="T130" s="3">
        <f t="shared" si="92"/>
        <v>8.0042624999999994</v>
      </c>
      <c r="U130" s="4">
        <f t="shared" si="93"/>
        <v>4.0075533522297363E-3</v>
      </c>
      <c r="V130" s="5">
        <f t="shared" si="94"/>
        <v>4.1588134210100058</v>
      </c>
      <c r="W130" s="76">
        <f t="shared" si="73"/>
        <v>8.5249999999987378E-2</v>
      </c>
      <c r="X130" s="76" t="str">
        <f t="shared" si="74"/>
        <v>Level A</v>
      </c>
      <c r="Y130" s="5">
        <f t="shared" si="95"/>
        <v>3.804274576869012</v>
      </c>
      <c r="Z130" s="5">
        <f t="shared" si="96"/>
        <v>4.5133522651510427</v>
      </c>
      <c r="AA130" s="5">
        <f t="shared" si="97"/>
        <v>3.804274576869012</v>
      </c>
      <c r="AB130" s="6">
        <f t="shared" si="98"/>
        <v>1</v>
      </c>
      <c r="AC130" s="29" t="str">
        <f t="shared" si="99"/>
        <v/>
      </c>
      <c r="AD130" s="29" t="str">
        <f t="shared" si="100"/>
        <v/>
      </c>
      <c r="AE130" s="29">
        <f t="shared" si="101"/>
        <v>-4.2624999999993918E-3</v>
      </c>
      <c r="AF130" s="29" t="str">
        <f t="shared" si="75"/>
        <v/>
      </c>
      <c r="AG130" s="100"/>
      <c r="AH130" s="101"/>
      <c r="AI130" s="102"/>
      <c r="AJ130" s="102"/>
      <c r="AK130" s="102"/>
      <c r="AL130" s="102"/>
      <c r="AM130" s="102"/>
      <c r="AN130" s="102">
        <v>8.0055999999999994</v>
      </c>
      <c r="AO130" s="102">
        <v>8.0052000000000003</v>
      </c>
      <c r="AP130" s="102">
        <v>8.0070999999999994</v>
      </c>
      <c r="AQ130" s="102">
        <v>8.0050000000000008</v>
      </c>
      <c r="AR130" s="102">
        <v>7.9992999999999999</v>
      </c>
      <c r="AS130" s="103">
        <v>8.0055999999999994</v>
      </c>
      <c r="AT130" s="103">
        <v>8.0040999999999993</v>
      </c>
      <c r="AU130" s="103">
        <v>8.0058000000000007</v>
      </c>
      <c r="AV130" s="103">
        <v>8.0012000000000008</v>
      </c>
      <c r="AW130" s="103">
        <v>8.0078999999999994</v>
      </c>
      <c r="AX130" s="103">
        <v>8.0065000000000008</v>
      </c>
      <c r="AY130" s="103">
        <v>8.0020000000000007</v>
      </c>
      <c r="AZ130" s="103">
        <v>8.0051000000000005</v>
      </c>
      <c r="BA130" s="103">
        <v>7.9936999999999996</v>
      </c>
      <c r="BB130" s="103">
        <v>8.0053999999999998</v>
      </c>
      <c r="BC130" s="103">
        <v>8.0038999999999998</v>
      </c>
      <c r="BD130" s="103">
        <v>8.0088000000000008</v>
      </c>
      <c r="BE130" s="103">
        <v>8.0056999999999992</v>
      </c>
      <c r="BF130" s="103">
        <v>8.0100999999999996</v>
      </c>
      <c r="BG130" s="103">
        <v>8.0093999999999994</v>
      </c>
      <c r="BH130" s="103">
        <v>8.0032999999999994</v>
      </c>
      <c r="BI130" s="103">
        <v>8.0061999999999998</v>
      </c>
      <c r="BJ130" s="103">
        <v>8.0006000000000004</v>
      </c>
      <c r="BK130" s="103">
        <v>8.0091999999999999</v>
      </c>
      <c r="BL130" s="103">
        <v>8.0096000000000007</v>
      </c>
      <c r="BM130" s="103">
        <v>8.0023</v>
      </c>
      <c r="BN130" s="103">
        <v>8.0044000000000004</v>
      </c>
      <c r="BO130" s="95">
        <v>8.0052000000000003</v>
      </c>
      <c r="BP130" s="95">
        <v>8.0047999999999995</v>
      </c>
      <c r="BQ130" s="95">
        <v>8.0020000000000007</v>
      </c>
      <c r="BR130" s="95">
        <v>7.9951999999999996</v>
      </c>
      <c r="BS130" s="95">
        <v>7.9962</v>
      </c>
      <c r="BT130" s="97"/>
      <c r="BU130" s="97"/>
      <c r="BV130" s="96"/>
      <c r="BW130" s="96"/>
      <c r="BX130" s="96"/>
      <c r="BY130" s="98"/>
      <c r="BZ130" s="99"/>
      <c r="CA130" s="99"/>
      <c r="CB130" s="99"/>
      <c r="CC130" s="99"/>
      <c r="CD130" s="100"/>
      <c r="CE130" s="101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3"/>
      <c r="CQ130" s="103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</row>
    <row r="131" spans="1:139">
      <c r="A131" s="83" t="s">
        <v>145</v>
      </c>
      <c r="B131" s="66" t="s">
        <v>248</v>
      </c>
      <c r="C131" s="79" t="s">
        <v>181</v>
      </c>
      <c r="D131" s="67">
        <v>1</v>
      </c>
      <c r="E131" s="83" t="s">
        <v>120</v>
      </c>
      <c r="F131" s="84">
        <v>1</v>
      </c>
      <c r="G131" s="85" t="s">
        <v>122</v>
      </c>
      <c r="H131" s="86">
        <v>1.33</v>
      </c>
      <c r="I131" s="87" t="s">
        <v>43</v>
      </c>
      <c r="J131" s="88">
        <v>5.46</v>
      </c>
      <c r="K131" s="89">
        <v>0.05</v>
      </c>
      <c r="L131" s="89">
        <v>-0.05</v>
      </c>
      <c r="M131" s="90" t="s">
        <v>10</v>
      </c>
      <c r="N131" s="91" t="s">
        <v>67</v>
      </c>
      <c r="O131" s="92">
        <f t="shared" si="76"/>
        <v>5.51</v>
      </c>
      <c r="P131" s="93">
        <f t="shared" si="77"/>
        <v>5.41</v>
      </c>
      <c r="Q131" s="94"/>
      <c r="R131" s="3">
        <f t="shared" si="90"/>
        <v>5.4809000000000001</v>
      </c>
      <c r="S131" s="3">
        <f t="shared" si="91"/>
        <v>5.4461000000000004</v>
      </c>
      <c r="T131" s="3">
        <f t="shared" si="92"/>
        <v>5.4633468750000009</v>
      </c>
      <c r="U131" s="4">
        <f t="shared" si="93"/>
        <v>9.1902818369152938E-3</v>
      </c>
      <c r="V131" s="5">
        <f t="shared" si="94"/>
        <v>1.8135098533888721</v>
      </c>
      <c r="W131" s="76">
        <f t="shared" si="73"/>
        <v>6.6937500000019648E-2</v>
      </c>
      <c r="X131" s="76" t="str">
        <f t="shared" si="74"/>
        <v>Level A</v>
      </c>
      <c r="Y131" s="5">
        <f t="shared" si="95"/>
        <v>1.6921180375776128</v>
      </c>
      <c r="Z131" s="5">
        <f t="shared" si="96"/>
        <v>1.9349016692001184</v>
      </c>
      <c r="AA131" s="5">
        <f t="shared" si="97"/>
        <v>1.6921180375776128</v>
      </c>
      <c r="AB131" s="6">
        <f t="shared" si="98"/>
        <v>0.99999980440305247</v>
      </c>
      <c r="AC131" s="29" t="str">
        <f t="shared" si="99"/>
        <v/>
      </c>
      <c r="AD131" s="29" t="str">
        <f t="shared" si="100"/>
        <v/>
      </c>
      <c r="AE131" s="29">
        <f t="shared" si="101"/>
        <v>-3.3468750000009706E-3</v>
      </c>
      <c r="AF131" s="29" t="str">
        <f t="shared" si="75"/>
        <v/>
      </c>
      <c r="AG131" s="100"/>
      <c r="AH131" s="101"/>
      <c r="AI131" s="102"/>
      <c r="AJ131" s="102"/>
      <c r="AK131" s="102"/>
      <c r="AL131" s="102"/>
      <c r="AM131" s="102"/>
      <c r="AN131" s="102">
        <v>5.47</v>
      </c>
      <c r="AO131" s="102">
        <v>5.45</v>
      </c>
      <c r="AP131" s="102">
        <v>5.4524999999999997</v>
      </c>
      <c r="AQ131" s="102">
        <v>5.4589999999999996</v>
      </c>
      <c r="AR131" s="102">
        <v>5.4461000000000004</v>
      </c>
      <c r="AS131" s="103">
        <v>5.4786000000000001</v>
      </c>
      <c r="AT131" s="103">
        <v>5.4752999999999998</v>
      </c>
      <c r="AU131" s="103">
        <v>5.4743000000000004</v>
      </c>
      <c r="AV131" s="103">
        <v>5.4553000000000003</v>
      </c>
      <c r="AW131" s="103">
        <v>5.4782000000000002</v>
      </c>
      <c r="AX131" s="103">
        <v>5.4519000000000002</v>
      </c>
      <c r="AY131" s="103">
        <v>5.4604999999999997</v>
      </c>
      <c r="AZ131" s="103">
        <v>5.4672000000000001</v>
      </c>
      <c r="BA131" s="103">
        <v>5.47</v>
      </c>
      <c r="BB131" s="103">
        <v>5.4649999999999999</v>
      </c>
      <c r="BC131" s="103">
        <v>5.4706000000000001</v>
      </c>
      <c r="BD131" s="103">
        <v>5.4530000000000003</v>
      </c>
      <c r="BE131" s="103">
        <v>5.4619</v>
      </c>
      <c r="BF131" s="103">
        <v>5.4588999999999999</v>
      </c>
      <c r="BG131" s="103">
        <v>5.4593999999999996</v>
      </c>
      <c r="BH131" s="103">
        <v>5.4649999999999999</v>
      </c>
      <c r="BI131" s="103">
        <v>5.4690000000000003</v>
      </c>
      <c r="BJ131" s="103">
        <v>5.4652000000000003</v>
      </c>
      <c r="BK131" s="103">
        <v>5.4576000000000002</v>
      </c>
      <c r="BL131" s="103">
        <v>5.4572000000000003</v>
      </c>
      <c r="BM131" s="103">
        <v>5.4809000000000001</v>
      </c>
      <c r="BN131" s="103">
        <v>5.4630000000000001</v>
      </c>
      <c r="BO131" s="95">
        <v>5.4753999999999996</v>
      </c>
      <c r="BP131" s="95">
        <v>5.4519000000000002</v>
      </c>
      <c r="BQ131" s="95">
        <v>5.4686000000000003</v>
      </c>
      <c r="BR131" s="95">
        <v>5.4573999999999998</v>
      </c>
      <c r="BS131" s="95">
        <v>5.4581999999999997</v>
      </c>
      <c r="BT131" s="97"/>
      <c r="BU131" s="97"/>
      <c r="BV131" s="96"/>
      <c r="BW131" s="96"/>
      <c r="BX131" s="96"/>
      <c r="BY131" s="98"/>
      <c r="BZ131" s="99"/>
      <c r="CA131" s="99"/>
      <c r="CB131" s="99"/>
      <c r="CC131" s="99"/>
      <c r="CD131" s="100"/>
      <c r="CE131" s="101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3"/>
      <c r="CQ131" s="103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  <c r="DE131" s="103"/>
      <c r="DF131" s="103"/>
      <c r="DG131" s="103"/>
      <c r="DH131" s="103"/>
      <c r="DI131" s="103"/>
      <c r="DJ131" s="103"/>
      <c r="DK131" s="103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</row>
    <row r="132" spans="1:139">
      <c r="A132" s="83" t="s">
        <v>212</v>
      </c>
      <c r="B132" s="66" t="s">
        <v>248</v>
      </c>
      <c r="C132" s="79" t="s">
        <v>181</v>
      </c>
      <c r="D132" s="67">
        <v>1</v>
      </c>
      <c r="E132" s="83" t="s">
        <v>120</v>
      </c>
      <c r="F132" s="84">
        <v>1</v>
      </c>
      <c r="G132" s="85" t="s">
        <v>122</v>
      </c>
      <c r="H132" s="86">
        <v>1.33</v>
      </c>
      <c r="I132" s="87" t="s">
        <v>43</v>
      </c>
      <c r="J132" s="88">
        <v>15.58</v>
      </c>
      <c r="K132" s="89">
        <v>0.05</v>
      </c>
      <c r="L132" s="89">
        <v>-0.05</v>
      </c>
      <c r="M132" s="90" t="s">
        <v>10</v>
      </c>
      <c r="N132" s="91" t="s">
        <v>67</v>
      </c>
      <c r="O132" s="92">
        <f t="shared" si="76"/>
        <v>15.63</v>
      </c>
      <c r="P132" s="93">
        <f t="shared" si="77"/>
        <v>15.53</v>
      </c>
      <c r="Q132" s="94"/>
      <c r="R132" s="3">
        <f t="shared" si="90"/>
        <v>15.622</v>
      </c>
      <c r="S132" s="3">
        <f t="shared" si="91"/>
        <v>15.597</v>
      </c>
      <c r="T132" s="3">
        <f t="shared" si="92"/>
        <v>15.609468749999996</v>
      </c>
      <c r="U132" s="4">
        <f t="shared" si="93"/>
        <v>5.0288482295778522E-3</v>
      </c>
      <c r="V132" s="5">
        <f t="shared" si="94"/>
        <v>3.3142115064517972</v>
      </c>
      <c r="W132" s="76">
        <f t="shared" si="73"/>
        <v>0.58937499999991039</v>
      </c>
      <c r="X132" s="76" t="str">
        <f t="shared" si="74"/>
        <v>Level D</v>
      </c>
      <c r="Y132" s="5">
        <f t="shared" si="95"/>
        <v>1.3608980998370857</v>
      </c>
      <c r="Z132" s="5">
        <f t="shared" si="96"/>
        <v>5.2675249130666026</v>
      </c>
      <c r="AA132" s="5">
        <f t="shared" si="97"/>
        <v>1.3608980998370857</v>
      </c>
      <c r="AB132" s="6">
        <f t="shared" si="98"/>
        <v>0.9999777417173572</v>
      </c>
      <c r="AC132" s="29" t="str">
        <f t="shared" si="99"/>
        <v/>
      </c>
      <c r="AD132" s="29" t="str">
        <f t="shared" si="100"/>
        <v/>
      </c>
      <c r="AE132" s="29">
        <f t="shared" si="101"/>
        <v>-2.9468749999995936E-2</v>
      </c>
      <c r="AF132" s="29" t="str">
        <f t="shared" si="75"/>
        <v/>
      </c>
      <c r="AG132" s="100"/>
      <c r="AH132" s="101"/>
      <c r="AI132" s="102"/>
      <c r="AJ132" s="102"/>
      <c r="AK132" s="102"/>
      <c r="AL132" s="102"/>
      <c r="AM132" s="102"/>
      <c r="AN132" s="102">
        <v>15.610999999999999</v>
      </c>
      <c r="AO132" s="102">
        <v>15.604999999999999</v>
      </c>
      <c r="AP132" s="102">
        <v>15.606999999999999</v>
      </c>
      <c r="AQ132" s="102">
        <v>15.612</v>
      </c>
      <c r="AR132" s="102">
        <v>15.603999999999999</v>
      </c>
      <c r="AS132" s="103">
        <v>15.610999999999999</v>
      </c>
      <c r="AT132" s="103">
        <v>15.613</v>
      </c>
      <c r="AU132" s="103">
        <v>15.610999999999999</v>
      </c>
      <c r="AV132" s="103">
        <v>15.597</v>
      </c>
      <c r="AW132" s="103">
        <v>15.607999999999999</v>
      </c>
      <c r="AX132" s="103">
        <v>15.607999999999999</v>
      </c>
      <c r="AY132" s="103">
        <v>15.610999999999999</v>
      </c>
      <c r="AZ132" s="103">
        <v>15.603</v>
      </c>
      <c r="BA132" s="103">
        <v>15.600999999999999</v>
      </c>
      <c r="BB132" s="103">
        <v>15.610999999999999</v>
      </c>
      <c r="BC132" s="103">
        <v>15.610999999999999</v>
      </c>
      <c r="BD132" s="103">
        <v>15.609</v>
      </c>
      <c r="BE132" s="103">
        <v>15.610999999999999</v>
      </c>
      <c r="BF132" s="103">
        <v>15.620999999999999</v>
      </c>
      <c r="BG132" s="103">
        <v>15.610999999999999</v>
      </c>
      <c r="BH132" s="103">
        <v>15.603999999999999</v>
      </c>
      <c r="BI132" s="103">
        <v>15.61</v>
      </c>
      <c r="BJ132" s="103">
        <v>15.610999999999999</v>
      </c>
      <c r="BK132" s="103">
        <v>15.606</v>
      </c>
      <c r="BL132" s="103">
        <v>15.617999999999999</v>
      </c>
      <c r="BM132" s="103">
        <v>15.606999999999999</v>
      </c>
      <c r="BN132" s="103">
        <v>15.61</v>
      </c>
      <c r="BO132" s="95">
        <v>15.61</v>
      </c>
      <c r="BP132" s="95">
        <v>15.609</v>
      </c>
      <c r="BQ132" s="95">
        <v>15.609</v>
      </c>
      <c r="BR132" s="95">
        <v>15.610999999999999</v>
      </c>
      <c r="BS132" s="95">
        <v>15.622</v>
      </c>
      <c r="BT132" s="97"/>
      <c r="BU132" s="97"/>
      <c r="BV132" s="96"/>
      <c r="BW132" s="96"/>
      <c r="BX132" s="96"/>
      <c r="BY132" s="98"/>
      <c r="BZ132" s="99"/>
      <c r="CA132" s="99"/>
      <c r="CB132" s="99"/>
      <c r="CC132" s="99"/>
      <c r="CD132" s="100"/>
      <c r="CE132" s="101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3"/>
      <c r="CQ132" s="103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</row>
    <row r="133" spans="1:139">
      <c r="A133" s="83" t="s">
        <v>213</v>
      </c>
      <c r="B133" s="66" t="s">
        <v>248</v>
      </c>
      <c r="C133" s="79" t="s">
        <v>181</v>
      </c>
      <c r="D133" s="67">
        <v>1</v>
      </c>
      <c r="E133" s="83" t="s">
        <v>120</v>
      </c>
      <c r="F133" s="84">
        <v>1</v>
      </c>
      <c r="G133" s="85" t="s">
        <v>122</v>
      </c>
      <c r="H133" s="86">
        <v>1.33</v>
      </c>
      <c r="I133" s="87" t="s">
        <v>43</v>
      </c>
      <c r="J133" s="88">
        <v>20.79</v>
      </c>
      <c r="K133" s="89">
        <v>0.05</v>
      </c>
      <c r="L133" s="89">
        <v>-0.05</v>
      </c>
      <c r="M133" s="90" t="s">
        <v>10</v>
      </c>
      <c r="N133" s="91" t="s">
        <v>67</v>
      </c>
      <c r="O133" s="92">
        <f t="shared" si="76"/>
        <v>20.84</v>
      </c>
      <c r="P133" s="93">
        <f t="shared" si="77"/>
        <v>20.74</v>
      </c>
      <c r="Q133" s="94"/>
      <c r="R133" s="3">
        <f t="shared" si="90"/>
        <v>20.800999999999998</v>
      </c>
      <c r="S133" s="3">
        <f t="shared" si="91"/>
        <v>20.771999999999998</v>
      </c>
      <c r="T133" s="3">
        <f t="shared" si="92"/>
        <v>20.783624999999994</v>
      </c>
      <c r="U133" s="4">
        <f t="shared" si="93"/>
        <v>8.0432299722873017E-3</v>
      </c>
      <c r="V133" s="5">
        <f t="shared" si="94"/>
        <v>2.0721360354100464</v>
      </c>
      <c r="W133" s="76">
        <f t="shared" si="73"/>
        <v>-0.12750000000010961</v>
      </c>
      <c r="X133" s="76" t="str">
        <f t="shared" si="74"/>
        <v>Level B</v>
      </c>
      <c r="Y133" s="5">
        <f t="shared" si="95"/>
        <v>2.3363333799250876</v>
      </c>
      <c r="Z133" s="5">
        <f t="shared" si="96"/>
        <v>1.8079386908950641</v>
      </c>
      <c r="AA133" s="5">
        <f t="shared" si="97"/>
        <v>1.8079386908950641</v>
      </c>
      <c r="AB133" s="6">
        <f t="shared" si="98"/>
        <v>0.9999999708288434</v>
      </c>
      <c r="AC133" s="29" t="str">
        <f t="shared" si="99"/>
        <v/>
      </c>
      <c r="AD133" s="29" t="str">
        <f t="shared" si="100"/>
        <v/>
      </c>
      <c r="AE133" s="29">
        <f t="shared" si="101"/>
        <v>6.3750000000055707E-3</v>
      </c>
      <c r="AF133" s="29" t="str">
        <f t="shared" si="75"/>
        <v/>
      </c>
      <c r="AG133" s="100"/>
      <c r="AH133" s="101"/>
      <c r="AI133" s="102"/>
      <c r="AJ133" s="102"/>
      <c r="AK133" s="102"/>
      <c r="AL133" s="102"/>
      <c r="AM133" s="102"/>
      <c r="AN133" s="102">
        <v>20.783000000000001</v>
      </c>
      <c r="AO133" s="102">
        <v>20.774000000000001</v>
      </c>
      <c r="AP133" s="102">
        <v>20.782</v>
      </c>
      <c r="AQ133" s="102">
        <v>20.777000000000001</v>
      </c>
      <c r="AR133" s="102">
        <v>20.789000000000001</v>
      </c>
      <c r="AS133" s="103">
        <v>20.785</v>
      </c>
      <c r="AT133" s="103">
        <v>20.782</v>
      </c>
      <c r="AU133" s="103">
        <v>20.776</v>
      </c>
      <c r="AV133" s="103">
        <v>20.774999999999999</v>
      </c>
      <c r="AW133" s="103">
        <v>20.774999999999999</v>
      </c>
      <c r="AX133" s="103">
        <v>20.771999999999998</v>
      </c>
      <c r="AY133" s="103">
        <v>20.8</v>
      </c>
      <c r="AZ133" s="103">
        <v>20.777999999999999</v>
      </c>
      <c r="BA133" s="103">
        <v>20.785</v>
      </c>
      <c r="BB133" s="103">
        <v>20.788</v>
      </c>
      <c r="BC133" s="103">
        <v>20.798999999999999</v>
      </c>
      <c r="BD133" s="103">
        <v>20.774999999999999</v>
      </c>
      <c r="BE133" s="103">
        <v>20.78</v>
      </c>
      <c r="BF133" s="103">
        <v>20.794</v>
      </c>
      <c r="BG133" s="103">
        <v>20.783000000000001</v>
      </c>
      <c r="BH133" s="103">
        <v>20.774999999999999</v>
      </c>
      <c r="BI133" s="103">
        <v>20.782</v>
      </c>
      <c r="BJ133" s="103">
        <v>20.800999999999998</v>
      </c>
      <c r="BK133" s="103">
        <v>20.794</v>
      </c>
      <c r="BL133" s="103">
        <v>20.786000000000001</v>
      </c>
      <c r="BM133" s="103">
        <v>20.774000000000001</v>
      </c>
      <c r="BN133" s="103">
        <v>20.78</v>
      </c>
      <c r="BO133" s="95">
        <v>20.786000000000001</v>
      </c>
      <c r="BP133" s="95">
        <v>20.783999999999999</v>
      </c>
      <c r="BQ133" s="95">
        <v>20.782</v>
      </c>
      <c r="BR133" s="95">
        <v>20.795000000000002</v>
      </c>
      <c r="BS133" s="95">
        <v>20.785</v>
      </c>
      <c r="BT133" s="97"/>
      <c r="BU133" s="97"/>
      <c r="BV133" s="96"/>
      <c r="BW133" s="96"/>
      <c r="BX133" s="96"/>
      <c r="BY133" s="98"/>
      <c r="BZ133" s="99"/>
      <c r="CA133" s="99"/>
      <c r="CB133" s="99"/>
      <c r="CC133" s="99"/>
      <c r="CD133" s="100"/>
      <c r="CE133" s="101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3"/>
      <c r="CQ133" s="103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  <c r="DE133" s="103"/>
      <c r="DF133" s="103"/>
      <c r="DG133" s="103"/>
      <c r="DH133" s="103"/>
      <c r="DI133" s="103"/>
      <c r="DJ133" s="103"/>
      <c r="DK133" s="103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</row>
    <row r="134" spans="1:139">
      <c r="A134" s="83" t="s">
        <v>214</v>
      </c>
      <c r="B134" s="66" t="s">
        <v>248</v>
      </c>
      <c r="C134" s="79" t="s">
        <v>181</v>
      </c>
      <c r="D134" s="67">
        <v>1</v>
      </c>
      <c r="E134" s="83" t="s">
        <v>120</v>
      </c>
      <c r="F134" s="84">
        <v>1</v>
      </c>
      <c r="G134" s="85" t="s">
        <v>122</v>
      </c>
      <c r="H134" s="86">
        <v>1.33</v>
      </c>
      <c r="I134" s="87" t="s">
        <v>43</v>
      </c>
      <c r="J134" s="88">
        <v>9.15</v>
      </c>
      <c r="K134" s="89">
        <v>0.05</v>
      </c>
      <c r="L134" s="89">
        <v>-0.05</v>
      </c>
      <c r="M134" s="90" t="s">
        <v>10</v>
      </c>
      <c r="N134" s="91" t="s">
        <v>67</v>
      </c>
      <c r="O134" s="92">
        <f t="shared" si="76"/>
        <v>9.2000000000000011</v>
      </c>
      <c r="P134" s="93">
        <f t="shared" si="77"/>
        <v>9.1</v>
      </c>
      <c r="Q134" s="94"/>
      <c r="R134" s="3">
        <f t="shared" si="90"/>
        <v>9.1649999999999991</v>
      </c>
      <c r="S134" s="3">
        <f t="shared" si="91"/>
        <v>9.1530000000000005</v>
      </c>
      <c r="T134" s="3">
        <f t="shared" si="92"/>
        <v>9.1585000000000019</v>
      </c>
      <c r="U134" s="4">
        <f t="shared" si="93"/>
        <v>4.1113532816397305E-3</v>
      </c>
      <c r="V134" s="5">
        <f t="shared" si="94"/>
        <v>4.0538152586146774</v>
      </c>
      <c r="W134" s="76">
        <f t="shared" si="73"/>
        <v>0.17000000000002771</v>
      </c>
      <c r="X134" s="76" t="str">
        <f t="shared" si="74"/>
        <v>Level B</v>
      </c>
      <c r="Y134" s="5">
        <f t="shared" si="95"/>
        <v>3.3646666646501178</v>
      </c>
      <c r="Z134" s="5">
        <f t="shared" si="96"/>
        <v>4.7429638525793525</v>
      </c>
      <c r="AA134" s="5">
        <f t="shared" si="97"/>
        <v>3.3646666646501178</v>
      </c>
      <c r="AB134" s="6">
        <f t="shared" si="98"/>
        <v>1</v>
      </c>
      <c r="AC134" s="29" t="str">
        <f t="shared" si="99"/>
        <v/>
      </c>
      <c r="AD134" s="29" t="str">
        <f t="shared" si="100"/>
        <v/>
      </c>
      <c r="AE134" s="29">
        <f t="shared" si="101"/>
        <v>-8.5000000000015064E-3</v>
      </c>
      <c r="AF134" s="29" t="str">
        <f t="shared" si="75"/>
        <v/>
      </c>
      <c r="AG134" s="100"/>
      <c r="AH134" s="101"/>
      <c r="AI134" s="102"/>
      <c r="AJ134" s="102"/>
      <c r="AK134" s="102"/>
      <c r="AL134" s="102"/>
      <c r="AM134" s="102"/>
      <c r="AN134" s="102">
        <v>9.1590000000000007</v>
      </c>
      <c r="AO134" s="102">
        <v>9.1649999999999991</v>
      </c>
      <c r="AP134" s="102">
        <v>9.1630000000000003</v>
      </c>
      <c r="AQ134" s="102">
        <v>9.1579999999999995</v>
      </c>
      <c r="AR134" s="102">
        <v>9.1609999999999996</v>
      </c>
      <c r="AS134" s="103">
        <v>9.1530000000000005</v>
      </c>
      <c r="AT134" s="103">
        <v>9.1630000000000003</v>
      </c>
      <c r="AU134" s="103">
        <v>9.1630000000000003</v>
      </c>
      <c r="AV134" s="103">
        <v>9.1590000000000007</v>
      </c>
      <c r="AW134" s="103">
        <v>9.1649999999999991</v>
      </c>
      <c r="AX134" s="103">
        <v>9.1560000000000006</v>
      </c>
      <c r="AY134" s="103">
        <v>9.1530000000000005</v>
      </c>
      <c r="AZ134" s="103">
        <v>9.16</v>
      </c>
      <c r="BA134" s="103">
        <v>9.1560000000000006</v>
      </c>
      <c r="BB134" s="103">
        <v>9.1549999999999994</v>
      </c>
      <c r="BC134" s="103">
        <v>9.1639999999999997</v>
      </c>
      <c r="BD134" s="103">
        <v>9.1549999999999994</v>
      </c>
      <c r="BE134" s="103">
        <v>9.1530000000000005</v>
      </c>
      <c r="BF134" s="103">
        <v>9.1649999999999991</v>
      </c>
      <c r="BG134" s="103">
        <v>9.157</v>
      </c>
      <c r="BH134" s="103">
        <v>9.1549999999999994</v>
      </c>
      <c r="BI134" s="103">
        <v>9.1590000000000007</v>
      </c>
      <c r="BJ134" s="103">
        <v>9.1630000000000003</v>
      </c>
      <c r="BK134" s="103">
        <v>9.157</v>
      </c>
      <c r="BL134" s="103">
        <v>9.157</v>
      </c>
      <c r="BM134" s="103">
        <v>9.16</v>
      </c>
      <c r="BN134" s="103">
        <v>9.1560000000000006</v>
      </c>
      <c r="BO134" s="95">
        <v>9.1560000000000006</v>
      </c>
      <c r="BP134" s="95">
        <v>9.1530000000000005</v>
      </c>
      <c r="BQ134" s="95">
        <v>9.1530000000000005</v>
      </c>
      <c r="BR134" s="95">
        <v>9.1549999999999994</v>
      </c>
      <c r="BS134" s="95">
        <v>9.1649999999999991</v>
      </c>
      <c r="BT134" s="97"/>
      <c r="BU134" s="97"/>
      <c r="BV134" s="96"/>
      <c r="BW134" s="96"/>
      <c r="BX134" s="96"/>
      <c r="BY134" s="98"/>
      <c r="BZ134" s="99"/>
      <c r="CA134" s="99"/>
      <c r="CB134" s="99"/>
      <c r="CC134" s="99"/>
      <c r="CD134" s="100"/>
      <c r="CE134" s="101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</row>
    <row r="135" spans="1:139">
      <c r="A135" s="83" t="s">
        <v>215</v>
      </c>
      <c r="B135" s="66" t="s">
        <v>248</v>
      </c>
      <c r="C135" s="79" t="s">
        <v>181</v>
      </c>
      <c r="D135" s="67">
        <v>1</v>
      </c>
      <c r="E135" s="83" t="s">
        <v>120</v>
      </c>
      <c r="F135" s="84">
        <v>1</v>
      </c>
      <c r="G135" s="85" t="s">
        <v>122</v>
      </c>
      <c r="H135" s="86">
        <v>1.33</v>
      </c>
      <c r="I135" s="87" t="s">
        <v>43</v>
      </c>
      <c r="J135" s="88">
        <v>5.69</v>
      </c>
      <c r="K135" s="89">
        <v>0.05</v>
      </c>
      <c r="L135" s="89">
        <v>-0.05</v>
      </c>
      <c r="M135" s="90" t="s">
        <v>10</v>
      </c>
      <c r="N135" s="91" t="s">
        <v>67</v>
      </c>
      <c r="O135" s="92">
        <f t="shared" si="76"/>
        <v>5.74</v>
      </c>
      <c r="P135" s="93">
        <f t="shared" si="77"/>
        <v>5.6400000000000006</v>
      </c>
      <c r="Q135" s="94"/>
      <c r="R135" s="3">
        <f t="shared" si="90"/>
        <v>5.6970000000000001</v>
      </c>
      <c r="S135" s="3">
        <f t="shared" si="91"/>
        <v>5.6870000000000003</v>
      </c>
      <c r="T135" s="3">
        <f t="shared" si="92"/>
        <v>5.6920000000000002</v>
      </c>
      <c r="U135" s="4">
        <f t="shared" si="93"/>
        <v>2.8398091712351628E-3</v>
      </c>
      <c r="V135" s="5">
        <f t="shared" si="94"/>
        <v>5.868938953886671</v>
      </c>
      <c r="W135" s="76">
        <f t="shared" si="73"/>
        <v>3.9999999999995733E-2</v>
      </c>
      <c r="X135" s="76" t="str">
        <f t="shared" si="74"/>
        <v>Level A</v>
      </c>
      <c r="Y135" s="5">
        <f t="shared" si="95"/>
        <v>5.6341813957312086</v>
      </c>
      <c r="Z135" s="5">
        <f t="shared" si="96"/>
        <v>6.1036965120420907</v>
      </c>
      <c r="AA135" s="5">
        <f t="shared" si="97"/>
        <v>5.6341813957312086</v>
      </c>
      <c r="AB135" s="6">
        <f t="shared" si="98"/>
        <v>1</v>
      </c>
      <c r="AC135" s="29" t="str">
        <f t="shared" si="99"/>
        <v/>
      </c>
      <c r="AD135" s="29" t="str">
        <f t="shared" si="100"/>
        <v/>
      </c>
      <c r="AE135" s="29">
        <f t="shared" si="101"/>
        <v>-1.9999999999997797E-3</v>
      </c>
      <c r="AF135" s="29" t="str">
        <f t="shared" si="75"/>
        <v/>
      </c>
      <c r="AG135" s="100"/>
      <c r="AH135" s="101"/>
      <c r="AI135" s="102"/>
      <c r="AJ135" s="102"/>
      <c r="AK135" s="102"/>
      <c r="AL135" s="102"/>
      <c r="AM135" s="102"/>
      <c r="AN135" s="102">
        <v>5.6909999999999998</v>
      </c>
      <c r="AO135" s="102">
        <v>5.69</v>
      </c>
      <c r="AP135" s="102">
        <v>5.69</v>
      </c>
      <c r="AQ135" s="102">
        <v>5.6959999999999997</v>
      </c>
      <c r="AR135" s="102">
        <v>5.6959999999999997</v>
      </c>
      <c r="AS135" s="103">
        <v>5.6929999999999996</v>
      </c>
      <c r="AT135" s="103">
        <v>5.6920000000000002</v>
      </c>
      <c r="AU135" s="103">
        <v>5.6920000000000002</v>
      </c>
      <c r="AV135" s="103">
        <v>5.69</v>
      </c>
      <c r="AW135" s="103">
        <v>5.69</v>
      </c>
      <c r="AX135" s="103">
        <v>5.694</v>
      </c>
      <c r="AY135" s="103">
        <v>5.6959999999999997</v>
      </c>
      <c r="AZ135" s="103">
        <v>5.6920000000000002</v>
      </c>
      <c r="BA135" s="103">
        <v>5.6909999999999998</v>
      </c>
      <c r="BB135" s="103">
        <v>5.6870000000000003</v>
      </c>
      <c r="BC135" s="103">
        <v>5.6870000000000003</v>
      </c>
      <c r="BD135" s="103">
        <v>5.6909999999999998</v>
      </c>
      <c r="BE135" s="103">
        <v>5.6890000000000001</v>
      </c>
      <c r="BF135" s="103">
        <v>5.6890000000000001</v>
      </c>
      <c r="BG135" s="103">
        <v>5.69</v>
      </c>
      <c r="BH135" s="103">
        <v>5.6929999999999996</v>
      </c>
      <c r="BI135" s="103">
        <v>5.694</v>
      </c>
      <c r="BJ135" s="103">
        <v>5.6929999999999996</v>
      </c>
      <c r="BK135" s="103">
        <v>5.6890000000000001</v>
      </c>
      <c r="BL135" s="103">
        <v>5.6909999999999998</v>
      </c>
      <c r="BM135" s="103">
        <v>5.6920000000000002</v>
      </c>
      <c r="BN135" s="103">
        <v>5.6959999999999997</v>
      </c>
      <c r="BO135" s="95">
        <v>5.6970000000000001</v>
      </c>
      <c r="BP135" s="95">
        <v>5.69</v>
      </c>
      <c r="BQ135" s="95">
        <v>5.6970000000000001</v>
      </c>
      <c r="BR135" s="95">
        <v>5.69</v>
      </c>
      <c r="BS135" s="95">
        <v>5.6959999999999997</v>
      </c>
      <c r="BT135" s="97"/>
      <c r="BU135" s="97"/>
      <c r="BV135" s="96"/>
      <c r="BW135" s="96"/>
      <c r="BX135" s="96"/>
      <c r="BY135" s="98"/>
      <c r="BZ135" s="99"/>
      <c r="CA135" s="99"/>
      <c r="CB135" s="99"/>
      <c r="CC135" s="99"/>
      <c r="CD135" s="100"/>
      <c r="CE135" s="101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</row>
    <row r="136" spans="1:139">
      <c r="A136" s="83" t="s">
        <v>216</v>
      </c>
      <c r="B136" s="66" t="s">
        <v>248</v>
      </c>
      <c r="C136" s="79" t="s">
        <v>181</v>
      </c>
      <c r="D136" s="67">
        <v>1</v>
      </c>
      <c r="E136" s="83" t="s">
        <v>120</v>
      </c>
      <c r="F136" s="84">
        <v>1</v>
      </c>
      <c r="G136" s="85" t="s">
        <v>122</v>
      </c>
      <c r="H136" s="86">
        <v>1.33</v>
      </c>
      <c r="I136" s="87" t="s">
        <v>43</v>
      </c>
      <c r="J136" s="88">
        <v>5.95</v>
      </c>
      <c r="K136" s="89">
        <v>0.05</v>
      </c>
      <c r="L136" s="89">
        <v>-0.05</v>
      </c>
      <c r="M136" s="90" t="s">
        <v>10</v>
      </c>
      <c r="N136" s="91" t="s">
        <v>67</v>
      </c>
      <c r="O136" s="92">
        <f t="shared" si="76"/>
        <v>6</v>
      </c>
      <c r="P136" s="93">
        <f t="shared" si="77"/>
        <v>5.9</v>
      </c>
      <c r="Q136" s="94"/>
      <c r="R136" s="3">
        <f t="shared" si="90"/>
        <v>5.9610000000000003</v>
      </c>
      <c r="S136" s="3">
        <f t="shared" si="91"/>
        <v>5.9429999999999996</v>
      </c>
      <c r="T136" s="3">
        <f t="shared" si="92"/>
        <v>5.9540624999999991</v>
      </c>
      <c r="U136" s="4">
        <f t="shared" si="93"/>
        <v>5.4827441916406386E-3</v>
      </c>
      <c r="V136" s="5">
        <f t="shared" si="94"/>
        <v>3.039840285103542</v>
      </c>
      <c r="W136" s="76">
        <f t="shared" si="73"/>
        <v>8.1249999999979686E-2</v>
      </c>
      <c r="X136" s="76" t="str">
        <f t="shared" si="74"/>
        <v>Level A</v>
      </c>
      <c r="Y136" s="5">
        <f t="shared" si="95"/>
        <v>2.792853261938931</v>
      </c>
      <c r="Z136" s="5">
        <f t="shared" si="96"/>
        <v>3.2868273082681312</v>
      </c>
      <c r="AA136" s="5">
        <f t="shared" si="97"/>
        <v>2.792853261938931</v>
      </c>
      <c r="AB136" s="6">
        <f t="shared" si="98"/>
        <v>1</v>
      </c>
      <c r="AC136" s="29" t="str">
        <f t="shared" si="99"/>
        <v/>
      </c>
      <c r="AD136" s="29" t="str">
        <f t="shared" si="100"/>
        <v/>
      </c>
      <c r="AE136" s="29">
        <f t="shared" si="101"/>
        <v>-4.0624999999989697E-3</v>
      </c>
      <c r="AF136" s="29" t="str">
        <f t="shared" si="75"/>
        <v/>
      </c>
      <c r="AG136" s="100"/>
      <c r="AH136" s="101"/>
      <c r="AI136" s="102"/>
      <c r="AJ136" s="102"/>
      <c r="AK136" s="102"/>
      <c r="AL136" s="102"/>
      <c r="AM136" s="102"/>
      <c r="AN136" s="102">
        <v>5.9429999999999996</v>
      </c>
      <c r="AO136" s="102">
        <v>5.9560000000000004</v>
      </c>
      <c r="AP136" s="102">
        <v>5.9560000000000004</v>
      </c>
      <c r="AQ136" s="102">
        <v>5.9550000000000001</v>
      </c>
      <c r="AR136" s="102">
        <v>5.9560000000000004</v>
      </c>
      <c r="AS136" s="103">
        <v>5.9560000000000004</v>
      </c>
      <c r="AT136" s="103">
        <v>5.952</v>
      </c>
      <c r="AU136" s="103">
        <v>5.9489999999999998</v>
      </c>
      <c r="AV136" s="103">
        <v>5.9610000000000003</v>
      </c>
      <c r="AW136" s="103">
        <v>5.9509999999999996</v>
      </c>
      <c r="AX136" s="103">
        <v>5.9589999999999996</v>
      </c>
      <c r="AY136" s="103">
        <v>5.96</v>
      </c>
      <c r="AZ136" s="103">
        <v>5.9429999999999996</v>
      </c>
      <c r="BA136" s="103">
        <v>5.952</v>
      </c>
      <c r="BB136" s="103">
        <v>5.9429999999999996</v>
      </c>
      <c r="BC136" s="103">
        <v>5.9569999999999999</v>
      </c>
      <c r="BD136" s="103">
        <v>5.9560000000000004</v>
      </c>
      <c r="BE136" s="103">
        <v>5.9610000000000003</v>
      </c>
      <c r="BF136" s="103">
        <v>5.9489999999999998</v>
      </c>
      <c r="BG136" s="103">
        <v>5.9589999999999996</v>
      </c>
      <c r="BH136" s="103">
        <v>5.9610000000000003</v>
      </c>
      <c r="BI136" s="103">
        <v>5.95</v>
      </c>
      <c r="BJ136" s="103">
        <v>5.9480000000000004</v>
      </c>
      <c r="BK136" s="103">
        <v>5.95</v>
      </c>
      <c r="BL136" s="103">
        <v>5.9569999999999999</v>
      </c>
      <c r="BM136" s="103">
        <v>5.9560000000000004</v>
      </c>
      <c r="BN136" s="103">
        <v>5.9580000000000002</v>
      </c>
      <c r="BO136" s="95">
        <v>5.9539999999999997</v>
      </c>
      <c r="BP136" s="95">
        <v>5.9589999999999996</v>
      </c>
      <c r="BQ136" s="95">
        <v>5.9610000000000003</v>
      </c>
      <c r="BR136" s="95">
        <v>5.9560000000000004</v>
      </c>
      <c r="BS136" s="95">
        <v>5.9459999999999997</v>
      </c>
      <c r="BT136" s="97"/>
      <c r="BU136" s="97"/>
      <c r="BV136" s="96"/>
      <c r="BW136" s="96"/>
      <c r="BX136" s="96"/>
      <c r="BY136" s="98"/>
      <c r="BZ136" s="99"/>
      <c r="CA136" s="99"/>
      <c r="CB136" s="99"/>
      <c r="CC136" s="99"/>
      <c r="CD136" s="100"/>
      <c r="CE136" s="101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</row>
    <row r="137" spans="1:139">
      <c r="A137" s="83" t="s">
        <v>217</v>
      </c>
      <c r="B137" s="66" t="s">
        <v>248</v>
      </c>
      <c r="C137" s="79" t="s">
        <v>181</v>
      </c>
      <c r="D137" s="67">
        <v>1</v>
      </c>
      <c r="E137" s="83" t="s">
        <v>120</v>
      </c>
      <c r="F137" s="84">
        <v>1</v>
      </c>
      <c r="G137" s="85" t="s">
        <v>122</v>
      </c>
      <c r="H137" s="86">
        <v>1.33</v>
      </c>
      <c r="I137" s="87" t="s">
        <v>43</v>
      </c>
      <c r="J137" s="88">
        <v>12.38</v>
      </c>
      <c r="K137" s="89">
        <v>0.05</v>
      </c>
      <c r="L137" s="89">
        <v>-0.05</v>
      </c>
      <c r="M137" s="90" t="s">
        <v>10</v>
      </c>
      <c r="N137" s="91" t="s">
        <v>67</v>
      </c>
      <c r="O137" s="92">
        <f t="shared" si="76"/>
        <v>12.430000000000001</v>
      </c>
      <c r="P137" s="93">
        <f t="shared" si="77"/>
        <v>12.33</v>
      </c>
      <c r="Q137" s="94"/>
      <c r="R137" s="3">
        <f t="shared" si="90"/>
        <v>12.385999999999999</v>
      </c>
      <c r="S137" s="3">
        <f t="shared" si="91"/>
        <v>12.372999999999999</v>
      </c>
      <c r="T137" s="3">
        <f t="shared" si="92"/>
        <v>12.379468750000003</v>
      </c>
      <c r="U137" s="4">
        <f t="shared" si="93"/>
        <v>3.4732561184737032E-3</v>
      </c>
      <c r="V137" s="5">
        <f t="shared" si="94"/>
        <v>4.7985711672742157</v>
      </c>
      <c r="W137" s="76">
        <f t="shared" si="73"/>
        <v>-1.0624999999961764E-2</v>
      </c>
      <c r="X137" s="76" t="str">
        <f t="shared" si="74"/>
        <v>Level A</v>
      </c>
      <c r="Y137" s="5">
        <f t="shared" si="95"/>
        <v>4.849555985926389</v>
      </c>
      <c r="Z137" s="5">
        <f t="shared" si="96"/>
        <v>4.7475863486221774</v>
      </c>
      <c r="AA137" s="5">
        <f t="shared" si="97"/>
        <v>4.7475863486221774</v>
      </c>
      <c r="AB137" s="6">
        <f t="shared" si="98"/>
        <v>1</v>
      </c>
      <c r="AC137" s="29" t="str">
        <f t="shared" si="99"/>
        <v/>
      </c>
      <c r="AD137" s="29" t="str">
        <f t="shared" si="100"/>
        <v/>
      </c>
      <c r="AE137" s="29">
        <f t="shared" si="101"/>
        <v>5.3124999999809575E-4</v>
      </c>
      <c r="AF137" s="29" t="str">
        <f t="shared" si="75"/>
        <v/>
      </c>
      <c r="AG137" s="100"/>
      <c r="AH137" s="101"/>
      <c r="AI137" s="102"/>
      <c r="AJ137" s="102"/>
      <c r="AK137" s="102"/>
      <c r="AL137" s="102"/>
      <c r="AM137" s="102"/>
      <c r="AN137" s="102">
        <v>12.372999999999999</v>
      </c>
      <c r="AO137" s="102">
        <v>12.38</v>
      </c>
      <c r="AP137" s="102">
        <v>12.384</v>
      </c>
      <c r="AQ137" s="102">
        <v>12.382999999999999</v>
      </c>
      <c r="AR137" s="102">
        <v>12.378</v>
      </c>
      <c r="AS137" s="103">
        <v>12.385999999999999</v>
      </c>
      <c r="AT137" s="103">
        <v>12.38</v>
      </c>
      <c r="AU137" s="103">
        <v>12.375999999999999</v>
      </c>
      <c r="AV137" s="103">
        <v>12.381</v>
      </c>
      <c r="AW137" s="103">
        <v>12.379</v>
      </c>
      <c r="AX137" s="103">
        <v>12.38</v>
      </c>
      <c r="AY137" s="103">
        <v>12.378</v>
      </c>
      <c r="AZ137" s="103">
        <v>12.381</v>
      </c>
      <c r="BA137" s="103">
        <v>12.379</v>
      </c>
      <c r="BB137" s="103">
        <v>12.375999999999999</v>
      </c>
      <c r="BC137" s="103">
        <v>12.374000000000001</v>
      </c>
      <c r="BD137" s="103">
        <v>12.374000000000001</v>
      </c>
      <c r="BE137" s="103">
        <v>12.377000000000001</v>
      </c>
      <c r="BF137" s="103">
        <v>12.377000000000001</v>
      </c>
      <c r="BG137" s="103">
        <v>12.382999999999999</v>
      </c>
      <c r="BH137" s="103">
        <v>12.377000000000001</v>
      </c>
      <c r="BI137" s="103">
        <v>12.384</v>
      </c>
      <c r="BJ137" s="103">
        <v>12.379</v>
      </c>
      <c r="BK137" s="103">
        <v>12.384</v>
      </c>
      <c r="BL137" s="103">
        <v>12.382999999999999</v>
      </c>
      <c r="BM137" s="103">
        <v>12.384</v>
      </c>
      <c r="BN137" s="103">
        <v>12.378</v>
      </c>
      <c r="BO137" s="95">
        <v>12.374000000000001</v>
      </c>
      <c r="BP137" s="95">
        <v>12.382</v>
      </c>
      <c r="BQ137" s="95">
        <v>12.379</v>
      </c>
      <c r="BR137" s="95">
        <v>12.382999999999999</v>
      </c>
      <c r="BS137" s="95">
        <v>12.377000000000001</v>
      </c>
      <c r="BT137" s="97"/>
      <c r="BU137" s="97"/>
      <c r="BV137" s="96"/>
      <c r="BW137" s="96"/>
      <c r="BX137" s="96"/>
      <c r="BY137" s="98"/>
      <c r="BZ137" s="99"/>
      <c r="CA137" s="99"/>
      <c r="CB137" s="99"/>
      <c r="CC137" s="99"/>
      <c r="CD137" s="100"/>
      <c r="CE137" s="101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</row>
    <row r="138" spans="1:139">
      <c r="A138" s="83" t="s">
        <v>218</v>
      </c>
      <c r="B138" s="66" t="s">
        <v>248</v>
      </c>
      <c r="C138" s="79" t="s">
        <v>181</v>
      </c>
      <c r="D138" s="67">
        <v>1</v>
      </c>
      <c r="E138" s="83" t="s">
        <v>120</v>
      </c>
      <c r="F138" s="84">
        <v>1</v>
      </c>
      <c r="G138" s="85" t="s">
        <v>122</v>
      </c>
      <c r="H138" s="86">
        <v>1.33</v>
      </c>
      <c r="I138" s="87" t="s">
        <v>43</v>
      </c>
      <c r="J138" s="88">
        <v>5.18</v>
      </c>
      <c r="K138" s="89">
        <v>0.05</v>
      </c>
      <c r="L138" s="89">
        <v>-0.05</v>
      </c>
      <c r="M138" s="90" t="s">
        <v>10</v>
      </c>
      <c r="N138" s="91" t="s">
        <v>67</v>
      </c>
      <c r="O138" s="92">
        <f t="shared" si="76"/>
        <v>5.2299999999999995</v>
      </c>
      <c r="P138" s="93">
        <f t="shared" si="77"/>
        <v>5.13</v>
      </c>
      <c r="Q138" s="94"/>
      <c r="R138" s="3">
        <f t="shared" si="90"/>
        <v>5.1950000000000003</v>
      </c>
      <c r="S138" s="3">
        <f t="shared" si="91"/>
        <v>5.1829999999999998</v>
      </c>
      <c r="T138" s="3">
        <f t="shared" si="92"/>
        <v>5.1890937499999987</v>
      </c>
      <c r="U138" s="4">
        <f t="shared" si="93"/>
        <v>3.5683137338561261E-3</v>
      </c>
      <c r="V138" s="5">
        <f t="shared" si="94"/>
        <v>4.6707402739096322</v>
      </c>
      <c r="W138" s="76">
        <f t="shared" si="73"/>
        <v>0.18187499999998089</v>
      </c>
      <c r="X138" s="76" t="str">
        <f t="shared" si="74"/>
        <v>Level B</v>
      </c>
      <c r="Y138" s="5">
        <f t="shared" si="95"/>
        <v>3.8212493865923935</v>
      </c>
      <c r="Z138" s="5">
        <f t="shared" si="96"/>
        <v>5.520231161226838</v>
      </c>
      <c r="AA138" s="5">
        <f t="shared" si="97"/>
        <v>3.8212493865923935</v>
      </c>
      <c r="AB138" s="6">
        <f t="shared" si="98"/>
        <v>1</v>
      </c>
      <c r="AC138" s="29" t="str">
        <f t="shared" si="99"/>
        <v/>
      </c>
      <c r="AD138" s="29" t="str">
        <f t="shared" si="100"/>
        <v/>
      </c>
      <c r="AE138" s="29">
        <f t="shared" si="101"/>
        <v>-9.0937499999990123E-3</v>
      </c>
      <c r="AF138" s="29" t="str">
        <f t="shared" si="75"/>
        <v/>
      </c>
      <c r="AG138" s="100"/>
      <c r="AH138" s="101"/>
      <c r="AI138" s="102"/>
      <c r="AJ138" s="102"/>
      <c r="AK138" s="102"/>
      <c r="AL138" s="102"/>
      <c r="AM138" s="102"/>
      <c r="AN138" s="102">
        <v>5.1909999999999998</v>
      </c>
      <c r="AO138" s="102">
        <v>5.1920000000000002</v>
      </c>
      <c r="AP138" s="102">
        <v>5.194</v>
      </c>
      <c r="AQ138" s="102">
        <v>5.194</v>
      </c>
      <c r="AR138" s="102">
        <v>5.1879999999999997</v>
      </c>
      <c r="AS138" s="103">
        <v>5.1879999999999997</v>
      </c>
      <c r="AT138" s="103">
        <v>5.1920000000000002</v>
      </c>
      <c r="AU138" s="103">
        <v>5.1950000000000003</v>
      </c>
      <c r="AV138" s="103">
        <v>5.1829999999999998</v>
      </c>
      <c r="AW138" s="103">
        <v>5.19</v>
      </c>
      <c r="AX138" s="103">
        <v>5.1909999999999998</v>
      </c>
      <c r="AY138" s="103">
        <v>5.19</v>
      </c>
      <c r="AZ138" s="103">
        <v>5.1870000000000003</v>
      </c>
      <c r="BA138" s="103">
        <v>5.1829999999999998</v>
      </c>
      <c r="BB138" s="103">
        <v>5.1829999999999998</v>
      </c>
      <c r="BC138" s="103">
        <v>5.19</v>
      </c>
      <c r="BD138" s="103">
        <v>5.1870000000000003</v>
      </c>
      <c r="BE138" s="103">
        <v>5.1920000000000002</v>
      </c>
      <c r="BF138" s="103">
        <v>5.1890000000000001</v>
      </c>
      <c r="BG138" s="103">
        <v>5.1920000000000002</v>
      </c>
      <c r="BH138" s="103">
        <v>5.1859999999999999</v>
      </c>
      <c r="BI138" s="103">
        <v>5.1890000000000001</v>
      </c>
      <c r="BJ138" s="103">
        <v>5.19</v>
      </c>
      <c r="BK138" s="103">
        <v>5.1929999999999996</v>
      </c>
      <c r="BL138" s="103">
        <v>5.1870000000000003</v>
      </c>
      <c r="BM138" s="103">
        <v>5.1849999999999996</v>
      </c>
      <c r="BN138" s="103">
        <v>5.1890000000000001</v>
      </c>
      <c r="BO138" s="95">
        <v>5.1849999999999996</v>
      </c>
      <c r="BP138" s="95">
        <v>5.1840000000000002</v>
      </c>
      <c r="BQ138" s="95">
        <v>5.194</v>
      </c>
      <c r="BR138" s="95">
        <v>5.1849999999999996</v>
      </c>
      <c r="BS138" s="95">
        <v>5.1929999999999996</v>
      </c>
      <c r="BT138" s="97"/>
      <c r="BU138" s="97"/>
      <c r="BV138" s="96"/>
      <c r="BW138" s="96"/>
      <c r="BX138" s="96"/>
      <c r="BY138" s="98"/>
      <c r="BZ138" s="99"/>
      <c r="CA138" s="99"/>
      <c r="CB138" s="99"/>
      <c r="CC138" s="99"/>
      <c r="CD138" s="100"/>
      <c r="CE138" s="101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</row>
    <row r="139" spans="1:139">
      <c r="A139" s="83" t="s">
        <v>219</v>
      </c>
      <c r="B139" s="66" t="s">
        <v>248</v>
      </c>
      <c r="C139" s="79" t="s">
        <v>181</v>
      </c>
      <c r="D139" s="67">
        <v>1</v>
      </c>
      <c r="E139" s="83" t="s">
        <v>120</v>
      </c>
      <c r="F139" s="84">
        <v>1</v>
      </c>
      <c r="G139" s="85" t="s">
        <v>122</v>
      </c>
      <c r="H139" s="86">
        <v>1.33</v>
      </c>
      <c r="I139" s="87" t="s">
        <v>43</v>
      </c>
      <c r="J139" s="88">
        <v>4.7</v>
      </c>
      <c r="K139" s="89">
        <v>0.05</v>
      </c>
      <c r="L139" s="89">
        <v>-0.05</v>
      </c>
      <c r="M139" s="90" t="s">
        <v>10</v>
      </c>
      <c r="N139" s="91" t="s">
        <v>67</v>
      </c>
      <c r="O139" s="92">
        <f t="shared" si="76"/>
        <v>4.75</v>
      </c>
      <c r="P139" s="93">
        <f t="shared" si="77"/>
        <v>4.6500000000000004</v>
      </c>
      <c r="Q139" s="94"/>
      <c r="R139" s="3">
        <f t="shared" si="90"/>
        <v>4.7220000000000004</v>
      </c>
      <c r="S139" s="3">
        <f t="shared" si="91"/>
        <v>4.7050000000000001</v>
      </c>
      <c r="T139" s="3">
        <f t="shared" si="92"/>
        <v>4.7138437499999997</v>
      </c>
      <c r="U139" s="4">
        <f t="shared" si="93"/>
        <v>5.7029102644063035E-3</v>
      </c>
      <c r="V139" s="5">
        <f t="shared" si="94"/>
        <v>2.9224844673935504</v>
      </c>
      <c r="W139" s="76">
        <f t="shared" si="73"/>
        <v>0.27687499999999077</v>
      </c>
      <c r="X139" s="76" t="str">
        <f t="shared" si="74"/>
        <v>Level C</v>
      </c>
      <c r="Y139" s="5">
        <f t="shared" si="95"/>
        <v>2.1133215804839804</v>
      </c>
      <c r="Z139" s="5">
        <f t="shared" si="96"/>
        <v>3.7316473543030995</v>
      </c>
      <c r="AA139" s="5">
        <f t="shared" si="97"/>
        <v>2.1133215804839804</v>
      </c>
      <c r="AB139" s="6">
        <f t="shared" si="98"/>
        <v>0.99999999988509103</v>
      </c>
      <c r="AC139" s="29" t="str">
        <f t="shared" si="99"/>
        <v/>
      </c>
      <c r="AD139" s="29" t="str">
        <f t="shared" si="100"/>
        <v/>
      </c>
      <c r="AE139" s="29">
        <f t="shared" si="101"/>
        <v>-1.3843749999999488E-2</v>
      </c>
      <c r="AF139" s="29" t="str">
        <f t="shared" si="75"/>
        <v/>
      </c>
      <c r="AG139" s="100"/>
      <c r="AH139" s="101"/>
      <c r="AI139" s="102"/>
      <c r="AJ139" s="102"/>
      <c r="AK139" s="102"/>
      <c r="AL139" s="102"/>
      <c r="AM139" s="102"/>
      <c r="AN139" s="102">
        <v>4.71</v>
      </c>
      <c r="AO139" s="102">
        <v>4.7220000000000004</v>
      </c>
      <c r="AP139" s="102">
        <v>4.72</v>
      </c>
      <c r="AQ139" s="102">
        <v>4.7140000000000004</v>
      </c>
      <c r="AR139" s="102">
        <v>4.7080000000000002</v>
      </c>
      <c r="AS139" s="103">
        <v>4.7140000000000004</v>
      </c>
      <c r="AT139" s="103">
        <v>4.7140000000000004</v>
      </c>
      <c r="AU139" s="103">
        <v>4.7050000000000001</v>
      </c>
      <c r="AV139" s="103">
        <v>4.7160000000000002</v>
      </c>
      <c r="AW139" s="103">
        <v>4.7110000000000003</v>
      </c>
      <c r="AX139" s="103">
        <v>4.7190000000000003</v>
      </c>
      <c r="AY139" s="103">
        <v>4.7220000000000004</v>
      </c>
      <c r="AZ139" s="103">
        <v>4.72</v>
      </c>
      <c r="BA139" s="103">
        <v>4.7089999999999996</v>
      </c>
      <c r="BB139" s="103">
        <v>4.7060000000000004</v>
      </c>
      <c r="BC139" s="103">
        <v>4.7080000000000002</v>
      </c>
      <c r="BD139" s="103">
        <v>4.7160000000000002</v>
      </c>
      <c r="BE139" s="103">
        <v>4.7190000000000003</v>
      </c>
      <c r="BF139" s="103">
        <v>4.7169999999999996</v>
      </c>
      <c r="BG139" s="103">
        <v>4.7060000000000004</v>
      </c>
      <c r="BH139" s="103">
        <v>4.7149999999999999</v>
      </c>
      <c r="BI139" s="103">
        <v>4.7080000000000002</v>
      </c>
      <c r="BJ139" s="103">
        <v>4.7220000000000004</v>
      </c>
      <c r="BK139" s="103">
        <v>4.7119999999999997</v>
      </c>
      <c r="BL139" s="103">
        <v>4.72</v>
      </c>
      <c r="BM139" s="103">
        <v>4.72</v>
      </c>
      <c r="BN139" s="103">
        <v>4.7080000000000002</v>
      </c>
      <c r="BO139" s="95">
        <v>4.7169999999999996</v>
      </c>
      <c r="BP139" s="95">
        <v>4.7080000000000002</v>
      </c>
      <c r="BQ139" s="95">
        <v>4.7220000000000004</v>
      </c>
      <c r="BR139" s="95">
        <v>4.7060000000000004</v>
      </c>
      <c r="BS139" s="95">
        <v>4.7089999999999996</v>
      </c>
      <c r="BT139" s="97"/>
      <c r="BU139" s="97"/>
      <c r="BV139" s="96"/>
      <c r="BW139" s="96"/>
      <c r="BX139" s="96"/>
      <c r="BY139" s="98"/>
      <c r="BZ139" s="99"/>
      <c r="CA139" s="99"/>
      <c r="CB139" s="99"/>
      <c r="CC139" s="99"/>
      <c r="CD139" s="100"/>
      <c r="CE139" s="101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</row>
    <row r="140" spans="1:139">
      <c r="A140" s="83" t="s">
        <v>220</v>
      </c>
      <c r="B140" s="66" t="s">
        <v>248</v>
      </c>
      <c r="C140" s="79" t="s">
        <v>181</v>
      </c>
      <c r="D140" s="67">
        <v>1</v>
      </c>
      <c r="E140" s="83" t="s">
        <v>120</v>
      </c>
      <c r="F140" s="84">
        <v>1</v>
      </c>
      <c r="G140" s="85" t="s">
        <v>122</v>
      </c>
      <c r="H140" s="86">
        <v>1.33</v>
      </c>
      <c r="I140" s="87" t="s">
        <v>43</v>
      </c>
      <c r="J140" s="88">
        <v>11.2</v>
      </c>
      <c r="K140" s="89">
        <v>0.05</v>
      </c>
      <c r="L140" s="89">
        <v>-0.05</v>
      </c>
      <c r="M140" s="90" t="s">
        <v>10</v>
      </c>
      <c r="N140" s="91" t="s">
        <v>67</v>
      </c>
      <c r="O140" s="92">
        <f t="shared" si="76"/>
        <v>11.25</v>
      </c>
      <c r="P140" s="93">
        <f t="shared" si="77"/>
        <v>11.149999999999999</v>
      </c>
      <c r="Q140" s="94"/>
      <c r="R140" s="3">
        <f t="shared" si="90"/>
        <v>11.208</v>
      </c>
      <c r="S140" s="3">
        <f t="shared" si="91"/>
        <v>11.186999999999999</v>
      </c>
      <c r="T140" s="3">
        <f t="shared" si="92"/>
        <v>11.196656250000002</v>
      </c>
      <c r="U140" s="4">
        <f t="shared" si="93"/>
        <v>4.0529509360862038E-3</v>
      </c>
      <c r="V140" s="5">
        <f t="shared" si="94"/>
        <v>4.1122300589113721</v>
      </c>
      <c r="W140" s="76">
        <f t="shared" si="73"/>
        <v>-6.6874999999945339E-2</v>
      </c>
      <c r="X140" s="76" t="str">
        <f t="shared" si="74"/>
        <v>Level A</v>
      </c>
      <c r="Y140" s="5">
        <f t="shared" si="95"/>
        <v>4.3872354441009067</v>
      </c>
      <c r="Z140" s="5">
        <f t="shared" si="96"/>
        <v>3.8372246737219529</v>
      </c>
      <c r="AA140" s="5">
        <f t="shared" si="97"/>
        <v>3.8372246737219529</v>
      </c>
      <c r="AB140" s="6">
        <f t="shared" si="98"/>
        <v>1</v>
      </c>
      <c r="AC140" s="29" t="str">
        <f t="shared" si="99"/>
        <v/>
      </c>
      <c r="AD140" s="29" t="str">
        <f t="shared" si="100"/>
        <v/>
      </c>
      <c r="AE140" s="29">
        <f t="shared" si="101"/>
        <v>3.3437499999973141E-3</v>
      </c>
      <c r="AF140" s="29" t="str">
        <f t="shared" si="75"/>
        <v/>
      </c>
      <c r="AG140" s="100"/>
      <c r="AH140" s="101"/>
      <c r="AI140" s="102"/>
      <c r="AJ140" s="102"/>
      <c r="AK140" s="102"/>
      <c r="AL140" s="102"/>
      <c r="AM140" s="102"/>
      <c r="AN140" s="102">
        <v>11.2</v>
      </c>
      <c r="AO140" s="102">
        <v>11.201000000000001</v>
      </c>
      <c r="AP140" s="102">
        <v>11.195</v>
      </c>
      <c r="AQ140" s="102">
        <v>11.196999999999999</v>
      </c>
      <c r="AR140" s="102">
        <v>11.198</v>
      </c>
      <c r="AS140" s="103">
        <v>11.194000000000001</v>
      </c>
      <c r="AT140" s="103">
        <v>11.2</v>
      </c>
      <c r="AU140" s="103">
        <v>11.202</v>
      </c>
      <c r="AV140" s="103">
        <v>11.193</v>
      </c>
      <c r="AW140" s="103">
        <v>11.195</v>
      </c>
      <c r="AX140" s="103">
        <v>11.198</v>
      </c>
      <c r="AY140" s="103">
        <v>11.198</v>
      </c>
      <c r="AZ140" s="103">
        <v>11.199</v>
      </c>
      <c r="BA140" s="103">
        <v>11.194000000000001</v>
      </c>
      <c r="BB140" s="103">
        <v>11.196</v>
      </c>
      <c r="BC140" s="103">
        <v>11.2</v>
      </c>
      <c r="BD140" s="103">
        <v>11.198</v>
      </c>
      <c r="BE140" s="103">
        <v>11.198</v>
      </c>
      <c r="BF140" s="103">
        <v>11.193</v>
      </c>
      <c r="BG140" s="103">
        <v>11.195</v>
      </c>
      <c r="BH140" s="103">
        <v>11.208</v>
      </c>
      <c r="BI140" s="103">
        <v>11.191000000000001</v>
      </c>
      <c r="BJ140" s="103">
        <v>11.191000000000001</v>
      </c>
      <c r="BK140" s="103">
        <v>11.192</v>
      </c>
      <c r="BL140" s="103">
        <v>11.194000000000001</v>
      </c>
      <c r="BM140" s="103">
        <v>11.193</v>
      </c>
      <c r="BN140" s="103">
        <v>11.186999999999999</v>
      </c>
      <c r="BO140" s="95">
        <v>11.196999999999999</v>
      </c>
      <c r="BP140" s="95">
        <v>11.201000000000001</v>
      </c>
      <c r="BQ140" s="95">
        <v>11.196</v>
      </c>
      <c r="BR140" s="95">
        <v>11.199</v>
      </c>
      <c r="BS140" s="95">
        <v>11.2</v>
      </c>
      <c r="BT140" s="97"/>
      <c r="BU140" s="97"/>
      <c r="BV140" s="96"/>
      <c r="BW140" s="96"/>
      <c r="BX140" s="96"/>
      <c r="BY140" s="98"/>
      <c r="BZ140" s="99"/>
      <c r="CA140" s="99"/>
      <c r="CB140" s="99"/>
      <c r="CC140" s="99"/>
      <c r="CD140" s="100"/>
      <c r="CE140" s="101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</row>
    <row r="141" spans="1:139">
      <c r="A141" s="83" t="s">
        <v>221</v>
      </c>
      <c r="B141" s="66" t="s">
        <v>248</v>
      </c>
      <c r="C141" s="79" t="s">
        <v>181</v>
      </c>
      <c r="D141" s="67">
        <v>1</v>
      </c>
      <c r="E141" s="83" t="s">
        <v>120</v>
      </c>
      <c r="F141" s="84">
        <v>1</v>
      </c>
      <c r="G141" s="85" t="s">
        <v>122</v>
      </c>
      <c r="H141" s="86">
        <v>1.33</v>
      </c>
      <c r="I141" s="87" t="s">
        <v>43</v>
      </c>
      <c r="J141" s="88">
        <v>12.56</v>
      </c>
      <c r="K141" s="89">
        <v>0.05</v>
      </c>
      <c r="L141" s="89">
        <v>-0.05</v>
      </c>
      <c r="M141" s="90" t="s">
        <v>10</v>
      </c>
      <c r="N141" s="91" t="s">
        <v>67</v>
      </c>
      <c r="O141" s="92">
        <f t="shared" si="76"/>
        <v>12.610000000000001</v>
      </c>
      <c r="P141" s="93">
        <f t="shared" si="77"/>
        <v>12.51</v>
      </c>
      <c r="Q141" s="94"/>
      <c r="R141" s="3">
        <f t="shared" si="90"/>
        <v>12.590999999999999</v>
      </c>
      <c r="S141" s="3">
        <f t="shared" si="91"/>
        <v>12.561</v>
      </c>
      <c r="T141" s="3">
        <f t="shared" si="92"/>
        <v>12.569125</v>
      </c>
      <c r="U141" s="4">
        <f t="shared" si="93"/>
        <v>5.8626758175711518E-3</v>
      </c>
      <c r="V141" s="5">
        <f t="shared" si="94"/>
        <v>2.8428429586221777</v>
      </c>
      <c r="W141" s="76">
        <f t="shared" si="73"/>
        <v>0.18249999999998065</v>
      </c>
      <c r="X141" s="76" t="str">
        <f t="shared" si="74"/>
        <v>Level B</v>
      </c>
      <c r="Y141" s="5">
        <f t="shared" si="95"/>
        <v>2.3240241186737181</v>
      </c>
      <c r="Z141" s="5">
        <f t="shared" si="96"/>
        <v>3.3616617985707173</v>
      </c>
      <c r="AA141" s="5">
        <f t="shared" si="97"/>
        <v>2.3240241186737181</v>
      </c>
      <c r="AB141" s="6">
        <f t="shared" si="98"/>
        <v>0.99999999999843858</v>
      </c>
      <c r="AC141" s="29" t="str">
        <f t="shared" si="99"/>
        <v/>
      </c>
      <c r="AD141" s="29" t="str">
        <f t="shared" si="100"/>
        <v/>
      </c>
      <c r="AE141" s="29">
        <f t="shared" si="101"/>
        <v>-9.1249999999991616E-3</v>
      </c>
      <c r="AF141" s="29" t="str">
        <f t="shared" si="75"/>
        <v/>
      </c>
      <c r="AG141" s="100"/>
      <c r="AH141" s="101"/>
      <c r="AI141" s="102"/>
      <c r="AJ141" s="102"/>
      <c r="AK141" s="102"/>
      <c r="AL141" s="102"/>
      <c r="AM141" s="102"/>
      <c r="AN141" s="102">
        <v>12.590999999999999</v>
      </c>
      <c r="AO141" s="102">
        <v>12.565</v>
      </c>
      <c r="AP141" s="102">
        <v>12.57</v>
      </c>
      <c r="AQ141" s="102">
        <v>12.567</v>
      </c>
      <c r="AR141" s="102">
        <v>12.566000000000001</v>
      </c>
      <c r="AS141" s="103">
        <v>12.571</v>
      </c>
      <c r="AT141" s="103">
        <v>12.561999999999999</v>
      </c>
      <c r="AU141" s="103">
        <v>12.568</v>
      </c>
      <c r="AV141" s="103">
        <v>12.569000000000001</v>
      </c>
      <c r="AW141" s="103">
        <v>12.569000000000001</v>
      </c>
      <c r="AX141" s="103">
        <v>12.573</v>
      </c>
      <c r="AY141" s="103">
        <v>12.566000000000001</v>
      </c>
      <c r="AZ141" s="103">
        <v>12.571999999999999</v>
      </c>
      <c r="BA141" s="103">
        <v>12.564</v>
      </c>
      <c r="BB141" s="103">
        <v>12.565</v>
      </c>
      <c r="BC141" s="103">
        <v>12.574999999999999</v>
      </c>
      <c r="BD141" s="103">
        <v>12.568</v>
      </c>
      <c r="BE141" s="103">
        <v>12.566000000000001</v>
      </c>
      <c r="BF141" s="103">
        <v>12.564</v>
      </c>
      <c r="BG141" s="103">
        <v>12.577999999999999</v>
      </c>
      <c r="BH141" s="103">
        <v>12.577999999999999</v>
      </c>
      <c r="BI141" s="103">
        <v>12.565</v>
      </c>
      <c r="BJ141" s="103">
        <v>12.574</v>
      </c>
      <c r="BK141" s="103">
        <v>12.565</v>
      </c>
      <c r="BL141" s="103">
        <v>12.568</v>
      </c>
      <c r="BM141" s="103">
        <v>12.564</v>
      </c>
      <c r="BN141" s="103">
        <v>12.566000000000001</v>
      </c>
      <c r="BO141" s="95">
        <v>12.561</v>
      </c>
      <c r="BP141" s="95">
        <v>12.567</v>
      </c>
      <c r="BQ141" s="95">
        <v>12.571</v>
      </c>
      <c r="BR141" s="95">
        <v>12.57</v>
      </c>
      <c r="BS141" s="95">
        <v>12.574</v>
      </c>
      <c r="BT141" s="97"/>
      <c r="BU141" s="97"/>
      <c r="BV141" s="96"/>
      <c r="BW141" s="96"/>
      <c r="BX141" s="96"/>
      <c r="BY141" s="98"/>
      <c r="BZ141" s="99"/>
      <c r="CA141" s="99"/>
      <c r="CB141" s="99"/>
      <c r="CC141" s="99"/>
      <c r="CD141" s="100"/>
      <c r="CE141" s="101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3"/>
      <c r="CQ141" s="103"/>
      <c r="CR141" s="103"/>
      <c r="CS141" s="103"/>
      <c r="CT141" s="103"/>
      <c r="CU141" s="103"/>
      <c r="CV141" s="103"/>
      <c r="CW141" s="103"/>
      <c r="CX141" s="103"/>
      <c r="CY141" s="103"/>
      <c r="CZ141" s="103"/>
      <c r="DA141" s="103"/>
      <c r="DB141" s="103"/>
      <c r="DC141" s="103"/>
      <c r="DD141" s="103"/>
      <c r="DE141" s="103"/>
      <c r="DF141" s="103"/>
      <c r="DG141" s="103"/>
      <c r="DH141" s="103"/>
      <c r="DI141" s="103"/>
      <c r="DJ141" s="103"/>
      <c r="DK141" s="103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</row>
    <row r="142" spans="1:139">
      <c r="A142" s="83" t="s">
        <v>222</v>
      </c>
      <c r="B142" s="66" t="s">
        <v>248</v>
      </c>
      <c r="C142" s="79" t="s">
        <v>181</v>
      </c>
      <c r="D142" s="67">
        <v>1</v>
      </c>
      <c r="E142" s="83" t="s">
        <v>120</v>
      </c>
      <c r="F142" s="84">
        <v>1</v>
      </c>
      <c r="G142" s="85" t="s">
        <v>122</v>
      </c>
      <c r="H142" s="86">
        <v>1.33</v>
      </c>
      <c r="I142" s="87" t="s">
        <v>43</v>
      </c>
      <c r="J142" s="88">
        <v>11.41</v>
      </c>
      <c r="K142" s="89">
        <v>0.05</v>
      </c>
      <c r="L142" s="89">
        <v>-0.05</v>
      </c>
      <c r="M142" s="90" t="s">
        <v>10</v>
      </c>
      <c r="N142" s="91" t="s">
        <v>67</v>
      </c>
      <c r="O142" s="92">
        <f t="shared" si="76"/>
        <v>11.46</v>
      </c>
      <c r="P142" s="93">
        <f t="shared" si="77"/>
        <v>11.36</v>
      </c>
      <c r="Q142" s="94"/>
      <c r="R142" s="3">
        <f t="shared" si="90"/>
        <v>11.430999999999999</v>
      </c>
      <c r="S142" s="3">
        <f t="shared" si="91"/>
        <v>11.407999999999999</v>
      </c>
      <c r="T142" s="3">
        <f t="shared" si="92"/>
        <v>11.417718749999999</v>
      </c>
      <c r="U142" s="4">
        <f t="shared" si="93"/>
        <v>5.2069084072307479E-3</v>
      </c>
      <c r="V142" s="5">
        <f t="shared" si="94"/>
        <v>3.2008757141804036</v>
      </c>
      <c r="W142" s="76">
        <f t="shared" si="73"/>
        <v>0.15437499999997109</v>
      </c>
      <c r="X142" s="76" t="str">
        <f t="shared" si="74"/>
        <v>Level B</v>
      </c>
      <c r="Y142" s="5">
        <f t="shared" si="95"/>
        <v>2.7067405258039345</v>
      </c>
      <c r="Z142" s="5">
        <f t="shared" si="96"/>
        <v>3.6950109025569633</v>
      </c>
      <c r="AA142" s="5">
        <f t="shared" si="97"/>
        <v>2.7067405258039345</v>
      </c>
      <c r="AB142" s="6">
        <f t="shared" si="98"/>
        <v>0.99999999999999978</v>
      </c>
      <c r="AC142" s="29" t="str">
        <f t="shared" si="99"/>
        <v/>
      </c>
      <c r="AD142" s="29" t="str">
        <f t="shared" si="100"/>
        <v/>
      </c>
      <c r="AE142" s="29">
        <f t="shared" si="101"/>
        <v>-7.7187499999986642E-3</v>
      </c>
      <c r="AF142" s="29" t="str">
        <f t="shared" si="75"/>
        <v/>
      </c>
      <c r="AG142" s="100"/>
      <c r="AH142" s="101"/>
      <c r="AI142" s="102"/>
      <c r="AJ142" s="102"/>
      <c r="AK142" s="102"/>
      <c r="AL142" s="102"/>
      <c r="AM142" s="102"/>
      <c r="AN142" s="102">
        <v>11.420999999999999</v>
      </c>
      <c r="AO142" s="102">
        <v>11.412000000000001</v>
      </c>
      <c r="AP142" s="102">
        <v>11.411</v>
      </c>
      <c r="AQ142" s="102">
        <v>11.412000000000001</v>
      </c>
      <c r="AR142" s="102">
        <v>11.416</v>
      </c>
      <c r="AS142" s="103">
        <v>11.419</v>
      </c>
      <c r="AT142" s="103">
        <v>11.41</v>
      </c>
      <c r="AU142" s="103">
        <v>11.412000000000001</v>
      </c>
      <c r="AV142" s="103">
        <v>11.422000000000001</v>
      </c>
      <c r="AW142" s="103">
        <v>11.42</v>
      </c>
      <c r="AX142" s="103">
        <v>11.414999999999999</v>
      </c>
      <c r="AY142" s="103">
        <v>11.430999999999999</v>
      </c>
      <c r="AZ142" s="103">
        <v>11.407999999999999</v>
      </c>
      <c r="BA142" s="103">
        <v>11.417999999999999</v>
      </c>
      <c r="BB142" s="103">
        <v>11.42</v>
      </c>
      <c r="BC142" s="103">
        <v>11.426</v>
      </c>
      <c r="BD142" s="103">
        <v>11.417</v>
      </c>
      <c r="BE142" s="103">
        <v>11.42</v>
      </c>
      <c r="BF142" s="103">
        <v>11.414999999999999</v>
      </c>
      <c r="BG142" s="103">
        <v>11.414</v>
      </c>
      <c r="BH142" s="103">
        <v>11.420999999999999</v>
      </c>
      <c r="BI142" s="103">
        <v>11.425000000000001</v>
      </c>
      <c r="BJ142" s="103">
        <v>11.414</v>
      </c>
      <c r="BK142" s="103">
        <v>11.414</v>
      </c>
      <c r="BL142" s="103">
        <v>11.417999999999999</v>
      </c>
      <c r="BM142" s="103">
        <v>11.423</v>
      </c>
      <c r="BN142" s="103">
        <v>11.417999999999999</v>
      </c>
      <c r="BO142" s="95">
        <v>11.422000000000001</v>
      </c>
      <c r="BP142" s="95">
        <v>11.416</v>
      </c>
      <c r="BQ142" s="95">
        <v>11.414999999999999</v>
      </c>
      <c r="BR142" s="95">
        <v>11.416</v>
      </c>
      <c r="BS142" s="95">
        <v>11.426</v>
      </c>
      <c r="BT142" s="97"/>
      <c r="BU142" s="97"/>
      <c r="BV142" s="96"/>
      <c r="BW142" s="96"/>
      <c r="BX142" s="96"/>
      <c r="BY142" s="98"/>
      <c r="BZ142" s="99"/>
      <c r="CA142" s="99"/>
      <c r="CB142" s="99"/>
      <c r="CC142" s="99"/>
      <c r="CD142" s="100"/>
      <c r="CE142" s="101"/>
      <c r="CF142" s="102"/>
      <c r="CG142" s="102"/>
      <c r="CH142" s="102"/>
      <c r="CI142" s="102"/>
      <c r="CJ142" s="102"/>
      <c r="CK142" s="102"/>
      <c r="CL142" s="102"/>
      <c r="CM142" s="102"/>
      <c r="CN142" s="102"/>
      <c r="CO142" s="102"/>
      <c r="CP142" s="103"/>
      <c r="CQ142" s="103"/>
      <c r="CR142" s="103"/>
      <c r="CS142" s="103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</row>
    <row r="143" spans="1:139">
      <c r="A143" s="83" t="s">
        <v>223</v>
      </c>
      <c r="B143" s="66" t="s">
        <v>248</v>
      </c>
      <c r="C143" s="79" t="s">
        <v>181</v>
      </c>
      <c r="D143" s="67">
        <v>1</v>
      </c>
      <c r="E143" s="83" t="s">
        <v>120</v>
      </c>
      <c r="F143" s="84">
        <v>1</v>
      </c>
      <c r="G143" s="85" t="s">
        <v>122</v>
      </c>
      <c r="H143" s="86">
        <v>1.33</v>
      </c>
      <c r="I143" s="87" t="s">
        <v>43</v>
      </c>
      <c r="J143" s="88">
        <v>11.85</v>
      </c>
      <c r="K143" s="89">
        <v>0.05</v>
      </c>
      <c r="L143" s="89">
        <v>-0.05</v>
      </c>
      <c r="M143" s="90" t="s">
        <v>10</v>
      </c>
      <c r="N143" s="91" t="s">
        <v>67</v>
      </c>
      <c r="O143" s="92">
        <f t="shared" si="76"/>
        <v>11.9</v>
      </c>
      <c r="P143" s="93">
        <f t="shared" si="77"/>
        <v>11.799999999999999</v>
      </c>
      <c r="Q143" s="94"/>
      <c r="R143" s="3">
        <f t="shared" si="90"/>
        <v>11.86</v>
      </c>
      <c r="S143" s="3">
        <f t="shared" si="91"/>
        <v>11.840999999999999</v>
      </c>
      <c r="T143" s="3">
        <f t="shared" si="92"/>
        <v>11.847375000000003</v>
      </c>
      <c r="U143" s="4">
        <f t="shared" si="93"/>
        <v>4.353345024601895E-3</v>
      </c>
      <c r="V143" s="5">
        <f t="shared" si="94"/>
        <v>3.828473638656932</v>
      </c>
      <c r="W143" s="76">
        <f t="shared" si="73"/>
        <v>-5.2499999999930186E-2</v>
      </c>
      <c r="X143" s="76" t="str">
        <f t="shared" si="74"/>
        <v>Level A</v>
      </c>
      <c r="Y143" s="5">
        <f t="shared" si="95"/>
        <v>4.0294685046862107</v>
      </c>
      <c r="Z143" s="5">
        <f t="shared" si="96"/>
        <v>3.6274787726277617</v>
      </c>
      <c r="AA143" s="5">
        <f t="shared" si="97"/>
        <v>3.6274787726277617</v>
      </c>
      <c r="AB143" s="6">
        <f t="shared" si="98"/>
        <v>1</v>
      </c>
      <c r="AC143" s="29" t="str">
        <f t="shared" si="99"/>
        <v/>
      </c>
      <c r="AD143" s="29" t="str">
        <f t="shared" si="100"/>
        <v/>
      </c>
      <c r="AE143" s="29">
        <f t="shared" si="101"/>
        <v>2.6249999999965468E-3</v>
      </c>
      <c r="AF143" s="29" t="str">
        <f t="shared" si="75"/>
        <v/>
      </c>
      <c r="AG143" s="100"/>
      <c r="AH143" s="101"/>
      <c r="AI143" s="102"/>
      <c r="AJ143" s="102"/>
      <c r="AK143" s="102"/>
      <c r="AL143" s="102"/>
      <c r="AM143" s="102"/>
      <c r="AN143" s="102">
        <v>11.85</v>
      </c>
      <c r="AO143" s="102">
        <v>11.853999999999999</v>
      </c>
      <c r="AP143" s="102">
        <v>11.86</v>
      </c>
      <c r="AQ143" s="102">
        <v>11.847</v>
      </c>
      <c r="AR143" s="102">
        <v>11.853</v>
      </c>
      <c r="AS143" s="103">
        <v>11.843999999999999</v>
      </c>
      <c r="AT143" s="103">
        <v>11.840999999999999</v>
      </c>
      <c r="AU143" s="103">
        <v>11.852</v>
      </c>
      <c r="AV143" s="103">
        <v>11.843999999999999</v>
      </c>
      <c r="AW143" s="103">
        <v>11.843999999999999</v>
      </c>
      <c r="AX143" s="103">
        <v>11.85</v>
      </c>
      <c r="AY143" s="103">
        <v>11.855</v>
      </c>
      <c r="AZ143" s="103">
        <v>11.849</v>
      </c>
      <c r="BA143" s="103">
        <v>11.849</v>
      </c>
      <c r="BB143" s="103">
        <v>11.843</v>
      </c>
      <c r="BC143" s="103">
        <v>11.847</v>
      </c>
      <c r="BD143" s="103">
        <v>11.843999999999999</v>
      </c>
      <c r="BE143" s="103">
        <v>11.847</v>
      </c>
      <c r="BF143" s="103">
        <v>11.847</v>
      </c>
      <c r="BG143" s="103">
        <v>11.847</v>
      </c>
      <c r="BH143" s="103">
        <v>11.853</v>
      </c>
      <c r="BI143" s="103">
        <v>11.846</v>
      </c>
      <c r="BJ143" s="103">
        <v>11.843</v>
      </c>
      <c r="BK143" s="103">
        <v>11.843</v>
      </c>
      <c r="BL143" s="103">
        <v>11.840999999999999</v>
      </c>
      <c r="BM143" s="103">
        <v>11.845000000000001</v>
      </c>
      <c r="BN143" s="103">
        <v>11.849</v>
      </c>
      <c r="BO143" s="95">
        <v>11.843</v>
      </c>
      <c r="BP143" s="95">
        <v>11.846</v>
      </c>
      <c r="BQ143" s="95">
        <v>11.845000000000001</v>
      </c>
      <c r="BR143" s="95">
        <v>11.847</v>
      </c>
      <c r="BS143" s="95">
        <v>11.848000000000001</v>
      </c>
      <c r="BT143" s="97"/>
      <c r="BU143" s="97"/>
      <c r="BV143" s="96"/>
      <c r="BW143" s="96"/>
      <c r="BX143" s="96"/>
      <c r="BY143" s="98"/>
      <c r="BZ143" s="99"/>
      <c r="CA143" s="99"/>
      <c r="CB143" s="99"/>
      <c r="CC143" s="99"/>
      <c r="CD143" s="100"/>
      <c r="CE143" s="101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3"/>
      <c r="CQ143" s="103"/>
      <c r="CR143" s="103"/>
      <c r="CS143" s="103"/>
      <c r="CT143" s="103"/>
      <c r="CU143" s="103"/>
      <c r="CV143" s="103"/>
      <c r="CW143" s="103"/>
      <c r="CX143" s="103"/>
      <c r="CY143" s="103"/>
      <c r="CZ143" s="103"/>
      <c r="DA143" s="103"/>
      <c r="DB143" s="103"/>
      <c r="DC143" s="103"/>
      <c r="DD143" s="103"/>
      <c r="DE143" s="103"/>
      <c r="DF143" s="103"/>
      <c r="DG143" s="103"/>
      <c r="DH143" s="103"/>
      <c r="DI143" s="103"/>
      <c r="DJ143" s="103"/>
      <c r="DK143" s="103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</row>
    <row r="144" spans="1:139">
      <c r="A144" s="83" t="s">
        <v>158</v>
      </c>
      <c r="B144" s="66" t="s">
        <v>248</v>
      </c>
      <c r="C144" s="79" t="s">
        <v>181</v>
      </c>
      <c r="D144" s="67">
        <v>1</v>
      </c>
      <c r="E144" s="83" t="s">
        <v>120</v>
      </c>
      <c r="F144" s="84">
        <v>1</v>
      </c>
      <c r="G144" s="85" t="s">
        <v>122</v>
      </c>
      <c r="H144" s="86">
        <v>1.33</v>
      </c>
      <c r="I144" s="87" t="s">
        <v>43</v>
      </c>
      <c r="J144" s="88">
        <v>7</v>
      </c>
      <c r="K144" s="89">
        <v>0.05</v>
      </c>
      <c r="L144" s="89">
        <v>-0.05</v>
      </c>
      <c r="M144" s="90" t="s">
        <v>10</v>
      </c>
      <c r="N144" s="91" t="s">
        <v>67</v>
      </c>
      <c r="O144" s="92">
        <f t="shared" si="76"/>
        <v>7.05</v>
      </c>
      <c r="P144" s="93">
        <f t="shared" si="77"/>
        <v>6.95</v>
      </c>
      <c r="Q144" s="94"/>
      <c r="R144" s="3">
        <f t="shared" si="90"/>
        <v>7.0068000000000001</v>
      </c>
      <c r="S144" s="3">
        <f t="shared" si="91"/>
        <v>6.9950999999999999</v>
      </c>
      <c r="T144" s="3">
        <f t="shared" si="92"/>
        <v>7.0005687500000011</v>
      </c>
      <c r="U144" s="4">
        <f t="shared" si="93"/>
        <v>2.935482320098875E-3</v>
      </c>
      <c r="V144" s="5">
        <f t="shared" si="94"/>
        <v>5.677658677264759</v>
      </c>
      <c r="W144" s="76">
        <f t="shared" si="73"/>
        <v>1.1375000000022379E-2</v>
      </c>
      <c r="X144" s="76" t="str">
        <f t="shared" si="74"/>
        <v>Level A</v>
      </c>
      <c r="Y144" s="5">
        <f t="shared" si="95"/>
        <v>5.6130753098107258</v>
      </c>
      <c r="Z144" s="5">
        <f t="shared" si="96"/>
        <v>5.7422420447187523</v>
      </c>
      <c r="AA144" s="5">
        <f t="shared" si="97"/>
        <v>5.6130753098107258</v>
      </c>
      <c r="AB144" s="6">
        <f t="shared" si="98"/>
        <v>1</v>
      </c>
      <c r="AC144" s="29" t="str">
        <f t="shared" si="99"/>
        <v/>
      </c>
      <c r="AD144" s="29" t="str">
        <f t="shared" si="100"/>
        <v/>
      </c>
      <c r="AE144" s="29">
        <f t="shared" si="101"/>
        <v>-5.6875000000111697E-4</v>
      </c>
      <c r="AF144" s="29" t="str">
        <f t="shared" si="75"/>
        <v/>
      </c>
      <c r="AG144" s="100"/>
      <c r="AH144" s="101"/>
      <c r="AI144" s="102"/>
      <c r="AJ144" s="102"/>
      <c r="AK144" s="102"/>
      <c r="AL144" s="102"/>
      <c r="AM144" s="102"/>
      <c r="AN144" s="102">
        <v>6.9988999999999999</v>
      </c>
      <c r="AO144" s="102">
        <v>6.9950999999999999</v>
      </c>
      <c r="AP144" s="102">
        <v>7.0034000000000001</v>
      </c>
      <c r="AQ144" s="102">
        <v>6.9992999999999999</v>
      </c>
      <c r="AR144" s="102">
        <v>7.0068000000000001</v>
      </c>
      <c r="AS144" s="103">
        <v>7.0016999999999996</v>
      </c>
      <c r="AT144" s="103">
        <v>6.9968000000000004</v>
      </c>
      <c r="AU144" s="103">
        <v>6.9974999999999996</v>
      </c>
      <c r="AV144" s="103">
        <v>7.0033000000000003</v>
      </c>
      <c r="AW144" s="103">
        <v>6.9978999999999996</v>
      </c>
      <c r="AX144" s="103">
        <v>6.9978999999999996</v>
      </c>
      <c r="AY144" s="103">
        <v>6.9969000000000001</v>
      </c>
      <c r="AZ144" s="103">
        <v>7.0039999999999996</v>
      </c>
      <c r="BA144" s="103">
        <v>6.9988999999999999</v>
      </c>
      <c r="BB144" s="103">
        <v>6.9988000000000001</v>
      </c>
      <c r="BC144" s="103">
        <v>7.0002000000000004</v>
      </c>
      <c r="BD144" s="103">
        <v>7.0048000000000004</v>
      </c>
      <c r="BE144" s="103">
        <v>6.9980000000000002</v>
      </c>
      <c r="BF144" s="103">
        <v>6.9969999999999999</v>
      </c>
      <c r="BG144" s="103">
        <v>7.0026999999999999</v>
      </c>
      <c r="BH144" s="103">
        <v>7.0015999999999998</v>
      </c>
      <c r="BI144" s="103">
        <v>7.0008999999999997</v>
      </c>
      <c r="BJ144" s="103">
        <v>7.0027999999999997</v>
      </c>
      <c r="BK144" s="103">
        <v>7.0014000000000003</v>
      </c>
      <c r="BL144" s="103">
        <v>6.9996</v>
      </c>
      <c r="BM144" s="103">
        <v>7.0003000000000002</v>
      </c>
      <c r="BN144" s="103">
        <v>7.0019999999999998</v>
      </c>
      <c r="BO144" s="95">
        <v>7.0057999999999998</v>
      </c>
      <c r="BP144" s="95">
        <v>7.0019</v>
      </c>
      <c r="BQ144" s="95">
        <v>6.9995000000000003</v>
      </c>
      <c r="BR144" s="95">
        <v>6.9977</v>
      </c>
      <c r="BS144" s="95">
        <v>7.0048000000000004</v>
      </c>
      <c r="BT144" s="97"/>
      <c r="BU144" s="97"/>
      <c r="BV144" s="96"/>
      <c r="BW144" s="96"/>
      <c r="BX144" s="96"/>
      <c r="BY144" s="98"/>
      <c r="BZ144" s="99"/>
      <c r="CA144" s="99"/>
      <c r="CB144" s="99"/>
      <c r="CC144" s="99"/>
      <c r="CD144" s="100"/>
      <c r="CE144" s="101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3"/>
      <c r="CQ144" s="103"/>
      <c r="CR144" s="103"/>
      <c r="CS144" s="103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</row>
    <row r="145" spans="1:139">
      <c r="A145" s="83" t="s">
        <v>159</v>
      </c>
      <c r="B145" s="66" t="s">
        <v>248</v>
      </c>
      <c r="C145" s="79" t="s">
        <v>181</v>
      </c>
      <c r="D145" s="67">
        <v>1</v>
      </c>
      <c r="E145" s="83" t="s">
        <v>120</v>
      </c>
      <c r="F145" s="84">
        <v>1</v>
      </c>
      <c r="G145" s="85" t="s">
        <v>122</v>
      </c>
      <c r="H145" s="86">
        <v>1.33</v>
      </c>
      <c r="I145" s="87" t="s">
        <v>43</v>
      </c>
      <c r="J145" s="88">
        <v>12</v>
      </c>
      <c r="K145" s="89">
        <v>0.05</v>
      </c>
      <c r="L145" s="89">
        <v>-0.05</v>
      </c>
      <c r="M145" s="90" t="s">
        <v>10</v>
      </c>
      <c r="N145" s="91" t="s">
        <v>67</v>
      </c>
      <c r="O145" s="92">
        <f t="shared" si="76"/>
        <v>12.05</v>
      </c>
      <c r="P145" s="93">
        <f t="shared" si="77"/>
        <v>11.95</v>
      </c>
      <c r="Q145" s="94"/>
      <c r="R145" s="3">
        <f t="shared" si="90"/>
        <v>12.021000000000001</v>
      </c>
      <c r="S145" s="3">
        <f t="shared" si="91"/>
        <v>11.9846</v>
      </c>
      <c r="T145" s="3">
        <f t="shared" si="92"/>
        <v>12.004396875000003</v>
      </c>
      <c r="U145" s="4">
        <f t="shared" si="93"/>
        <v>8.039679193367049E-3</v>
      </c>
      <c r="V145" s="5">
        <f t="shared" si="94"/>
        <v>2.073051208363776</v>
      </c>
      <c r="W145" s="76">
        <f t="shared" si="73"/>
        <v>8.7937500000058039E-2</v>
      </c>
      <c r="X145" s="76" t="str">
        <f t="shared" si="74"/>
        <v>Level A</v>
      </c>
      <c r="Y145" s="5">
        <f t="shared" si="95"/>
        <v>1.8907522677281927</v>
      </c>
      <c r="Z145" s="5">
        <f t="shared" si="96"/>
        <v>2.2553501489994177</v>
      </c>
      <c r="AA145" s="5">
        <f t="shared" si="97"/>
        <v>1.8907522677281927</v>
      </c>
      <c r="AB145" s="6">
        <f t="shared" si="98"/>
        <v>0.99999999294695741</v>
      </c>
      <c r="AC145" s="29" t="str">
        <f t="shared" si="99"/>
        <v/>
      </c>
      <c r="AD145" s="29" t="str">
        <f t="shared" si="100"/>
        <v/>
      </c>
      <c r="AE145" s="29">
        <f t="shared" si="101"/>
        <v>-4.3968750000029644E-3</v>
      </c>
      <c r="AF145" s="29" t="str">
        <f t="shared" si="75"/>
        <v/>
      </c>
      <c r="AG145" s="100"/>
      <c r="AH145" s="101"/>
      <c r="AI145" s="102"/>
      <c r="AJ145" s="102"/>
      <c r="AK145" s="102"/>
      <c r="AL145" s="102"/>
      <c r="AM145" s="102"/>
      <c r="AN145" s="102">
        <v>12.01</v>
      </c>
      <c r="AO145" s="102">
        <v>12.0083</v>
      </c>
      <c r="AP145" s="102">
        <v>12.005800000000001</v>
      </c>
      <c r="AQ145" s="102">
        <v>12.012499999999999</v>
      </c>
      <c r="AR145" s="102">
        <v>11.993499999999999</v>
      </c>
      <c r="AS145" s="103">
        <v>12.0022</v>
      </c>
      <c r="AT145" s="103">
        <v>11.998799999999999</v>
      </c>
      <c r="AU145" s="103">
        <v>12.005599999999999</v>
      </c>
      <c r="AV145" s="103">
        <v>12.0084</v>
      </c>
      <c r="AW145" s="103">
        <v>11.9953</v>
      </c>
      <c r="AX145" s="103">
        <v>11.999000000000001</v>
      </c>
      <c r="AY145" s="103">
        <v>12.0038</v>
      </c>
      <c r="AZ145" s="103">
        <v>12.017200000000001</v>
      </c>
      <c r="BA145" s="103">
        <v>11.999599999999999</v>
      </c>
      <c r="BB145" s="103">
        <v>12.0036</v>
      </c>
      <c r="BC145" s="103">
        <v>12.002599999999999</v>
      </c>
      <c r="BD145" s="103">
        <v>12.003299999999999</v>
      </c>
      <c r="BE145" s="103">
        <v>11.9846</v>
      </c>
      <c r="BF145" s="103">
        <v>11.996600000000001</v>
      </c>
      <c r="BG145" s="103">
        <v>12.020099999999999</v>
      </c>
      <c r="BH145" s="103">
        <v>12.005800000000001</v>
      </c>
      <c r="BI145" s="103">
        <v>12.006500000000001</v>
      </c>
      <c r="BJ145" s="103">
        <v>11.993399999999999</v>
      </c>
      <c r="BK145" s="103">
        <v>12.007400000000001</v>
      </c>
      <c r="BL145" s="103">
        <v>11.9968</v>
      </c>
      <c r="BM145" s="103">
        <v>12.0038</v>
      </c>
      <c r="BN145" s="103">
        <v>12.0002</v>
      </c>
      <c r="BO145" s="95">
        <v>12.004200000000001</v>
      </c>
      <c r="BP145" s="95">
        <v>12.021000000000001</v>
      </c>
      <c r="BQ145" s="95">
        <v>12.0191</v>
      </c>
      <c r="BR145" s="95">
        <v>12.004200000000001</v>
      </c>
      <c r="BS145" s="95">
        <v>12.0075</v>
      </c>
      <c r="BT145" s="97"/>
      <c r="BU145" s="97"/>
      <c r="BV145" s="96"/>
      <c r="BW145" s="96"/>
      <c r="BX145" s="96"/>
      <c r="BY145" s="98"/>
      <c r="BZ145" s="99"/>
      <c r="CA145" s="99"/>
      <c r="CB145" s="99"/>
      <c r="CC145" s="99"/>
      <c r="CD145" s="100"/>
      <c r="CE145" s="101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3"/>
      <c r="CQ145" s="103"/>
      <c r="CR145" s="103"/>
      <c r="CS145" s="103"/>
      <c r="CT145" s="103"/>
      <c r="CU145" s="103"/>
      <c r="CV145" s="103"/>
      <c r="CW145" s="103"/>
      <c r="CX145" s="103"/>
      <c r="CY145" s="103"/>
      <c r="CZ145" s="103"/>
      <c r="DA145" s="103"/>
      <c r="DB145" s="103"/>
      <c r="DC145" s="103"/>
      <c r="DD145" s="103"/>
      <c r="DE145" s="103"/>
      <c r="DF145" s="103"/>
      <c r="DG145" s="103"/>
      <c r="DH145" s="103"/>
      <c r="DI145" s="103"/>
      <c r="DJ145" s="103"/>
      <c r="DK145" s="103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</row>
    <row r="146" spans="1:139">
      <c r="A146" s="83" t="s">
        <v>160</v>
      </c>
      <c r="B146" s="66" t="s">
        <v>248</v>
      </c>
      <c r="C146" s="79" t="s">
        <v>181</v>
      </c>
      <c r="D146" s="67">
        <v>1</v>
      </c>
      <c r="E146" s="83" t="s">
        <v>120</v>
      </c>
      <c r="F146" s="84">
        <v>1</v>
      </c>
      <c r="G146" s="85" t="s">
        <v>122</v>
      </c>
      <c r="H146" s="86">
        <v>1.33</v>
      </c>
      <c r="I146" s="87" t="s">
        <v>43</v>
      </c>
      <c r="J146" s="88">
        <v>3.5</v>
      </c>
      <c r="K146" s="89">
        <v>0.05</v>
      </c>
      <c r="L146" s="89">
        <v>-0.05</v>
      </c>
      <c r="M146" s="90" t="s">
        <v>10</v>
      </c>
      <c r="N146" s="91" t="s">
        <v>67</v>
      </c>
      <c r="O146" s="92">
        <f t="shared" si="76"/>
        <v>3.55</v>
      </c>
      <c r="P146" s="93">
        <f t="shared" si="77"/>
        <v>3.45</v>
      </c>
      <c r="Q146" s="94"/>
      <c r="R146" s="3">
        <f t="shared" si="90"/>
        <v>3.5409999999999999</v>
      </c>
      <c r="S146" s="3">
        <f t="shared" si="91"/>
        <v>3.5219999999999998</v>
      </c>
      <c r="T146" s="3">
        <f t="shared" si="92"/>
        <v>3.5289374999999992</v>
      </c>
      <c r="U146" s="4">
        <f t="shared" si="93"/>
        <v>4.9117206760970981E-3</v>
      </c>
      <c r="V146" s="5">
        <f t="shared" si="94"/>
        <v>3.3932439903952694</v>
      </c>
      <c r="W146" s="76">
        <f t="shared" si="73"/>
        <v>0.57874999999998555</v>
      </c>
      <c r="X146" s="76" t="str">
        <f t="shared" si="74"/>
        <v>Level D</v>
      </c>
      <c r="Y146" s="5">
        <f t="shared" si="95"/>
        <v>1.4294040309540512</v>
      </c>
      <c r="Z146" s="5">
        <f t="shared" si="96"/>
        <v>5.3570839498364631</v>
      </c>
      <c r="AA146" s="5">
        <f t="shared" si="97"/>
        <v>1.4294040309540512</v>
      </c>
      <c r="AB146" s="6">
        <f t="shared" si="98"/>
        <v>0.99999099414663606</v>
      </c>
      <c r="AC146" s="29" t="str">
        <f t="shared" si="99"/>
        <v/>
      </c>
      <c r="AD146" s="29" t="str">
        <f t="shared" si="100"/>
        <v/>
      </c>
      <c r="AE146" s="29">
        <f t="shared" si="101"/>
        <v>-2.8937499999999172E-2</v>
      </c>
      <c r="AF146" s="29" t="str">
        <f t="shared" si="75"/>
        <v/>
      </c>
      <c r="AG146" s="100"/>
      <c r="AH146" s="101"/>
      <c r="AI146" s="102"/>
      <c r="AJ146" s="102"/>
      <c r="AK146" s="102"/>
      <c r="AL146" s="102"/>
      <c r="AM146" s="102"/>
      <c r="AN146" s="102">
        <v>3.524</v>
      </c>
      <c r="AO146" s="102">
        <v>3.536</v>
      </c>
      <c r="AP146" s="102">
        <v>3.5219999999999998</v>
      </c>
      <c r="AQ146" s="102">
        <v>3.5329999999999999</v>
      </c>
      <c r="AR146" s="102">
        <v>3.528</v>
      </c>
      <c r="AS146" s="103">
        <v>3.5270000000000001</v>
      </c>
      <c r="AT146" s="103">
        <v>3.5379999999999998</v>
      </c>
      <c r="AU146" s="103">
        <v>3.5219999999999998</v>
      </c>
      <c r="AV146" s="103">
        <v>3.5230000000000001</v>
      </c>
      <c r="AW146" s="103">
        <v>3.524</v>
      </c>
      <c r="AX146" s="103">
        <v>3.53</v>
      </c>
      <c r="AY146" s="103">
        <v>3.5259999999999998</v>
      </c>
      <c r="AZ146" s="103">
        <v>3.5339999999999998</v>
      </c>
      <c r="BA146" s="103">
        <v>3.5310000000000001</v>
      </c>
      <c r="BB146" s="103">
        <v>3.532</v>
      </c>
      <c r="BC146" s="103">
        <v>3.5270000000000001</v>
      </c>
      <c r="BD146" s="103">
        <v>3.5289999999999999</v>
      </c>
      <c r="BE146" s="103">
        <v>3.524</v>
      </c>
      <c r="BF146" s="103">
        <v>3.5259999999999998</v>
      </c>
      <c r="BG146" s="103">
        <v>3.528</v>
      </c>
      <c r="BH146" s="103">
        <v>3.5230000000000001</v>
      </c>
      <c r="BI146" s="103">
        <v>3.53</v>
      </c>
      <c r="BJ146" s="103">
        <v>3.5329999999999999</v>
      </c>
      <c r="BK146" s="103">
        <v>3.5259999999999998</v>
      </c>
      <c r="BL146" s="103">
        <v>3.53</v>
      </c>
      <c r="BM146" s="103">
        <v>3.532</v>
      </c>
      <c r="BN146" s="103">
        <v>3.5379999999999998</v>
      </c>
      <c r="BO146" s="95">
        <v>3.524</v>
      </c>
      <c r="BP146" s="95">
        <v>3.5270000000000001</v>
      </c>
      <c r="BQ146" s="95">
        <v>3.5289999999999999</v>
      </c>
      <c r="BR146" s="95">
        <v>3.5409999999999999</v>
      </c>
      <c r="BS146" s="95">
        <v>3.5289999999999999</v>
      </c>
      <c r="BT146" s="97"/>
      <c r="BU146" s="97"/>
      <c r="BV146" s="96"/>
      <c r="BW146" s="96"/>
      <c r="BX146" s="96"/>
      <c r="BY146" s="98"/>
      <c r="BZ146" s="99"/>
      <c r="CA146" s="99"/>
      <c r="CB146" s="99"/>
      <c r="CC146" s="99"/>
      <c r="CD146" s="100"/>
      <c r="CE146" s="101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3"/>
      <c r="CQ146" s="103"/>
      <c r="CR146" s="103"/>
      <c r="CS146" s="103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</row>
    <row r="147" spans="1:139">
      <c r="A147" s="83" t="s">
        <v>161</v>
      </c>
      <c r="B147" s="66" t="s">
        <v>248</v>
      </c>
      <c r="C147" s="79" t="s">
        <v>181</v>
      </c>
      <c r="D147" s="67">
        <v>1</v>
      </c>
      <c r="E147" s="83" t="s">
        <v>120</v>
      </c>
      <c r="F147" s="84">
        <v>1</v>
      </c>
      <c r="G147" s="85" t="s">
        <v>122</v>
      </c>
      <c r="H147" s="86">
        <v>1.33</v>
      </c>
      <c r="I147" s="87" t="s">
        <v>43</v>
      </c>
      <c r="J147" s="88">
        <v>9.35</v>
      </c>
      <c r="K147" s="89">
        <v>0.05</v>
      </c>
      <c r="L147" s="89">
        <v>-0.05</v>
      </c>
      <c r="M147" s="90" t="s">
        <v>10</v>
      </c>
      <c r="N147" s="91" t="s">
        <v>67</v>
      </c>
      <c r="O147" s="92">
        <f t="shared" si="76"/>
        <v>9.4</v>
      </c>
      <c r="P147" s="93">
        <f t="shared" si="77"/>
        <v>9.2999999999999989</v>
      </c>
      <c r="Q147" s="94"/>
      <c r="R147" s="3">
        <f t="shared" si="90"/>
        <v>9.3849999999999998</v>
      </c>
      <c r="S147" s="3">
        <f t="shared" si="91"/>
        <v>9.3699999999999992</v>
      </c>
      <c r="T147" s="3">
        <f t="shared" si="92"/>
        <v>9.3791250000000002</v>
      </c>
      <c r="U147" s="4">
        <f t="shared" si="93"/>
        <v>3.8416226410372305E-3</v>
      </c>
      <c r="V147" s="5">
        <f t="shared" si="94"/>
        <v>4.3384445126465359</v>
      </c>
      <c r="W147" s="76">
        <f t="shared" si="73"/>
        <v>0.58250000000000191</v>
      </c>
      <c r="X147" s="76" t="str">
        <f t="shared" si="74"/>
        <v>Level D</v>
      </c>
      <c r="Y147" s="5">
        <f t="shared" si="95"/>
        <v>1.8113005840299459</v>
      </c>
      <c r="Z147" s="5">
        <f t="shared" si="96"/>
        <v>6.8655884412632489</v>
      </c>
      <c r="AA147" s="5">
        <f t="shared" si="97"/>
        <v>1.8113005840299459</v>
      </c>
      <c r="AB147" s="6">
        <f t="shared" si="98"/>
        <v>0.99999997243252703</v>
      </c>
      <c r="AC147" s="29" t="str">
        <f t="shared" si="99"/>
        <v/>
      </c>
      <c r="AD147" s="29" t="str">
        <f t="shared" si="100"/>
        <v/>
      </c>
      <c r="AE147" s="29">
        <f t="shared" si="101"/>
        <v>-2.9125000000000512E-2</v>
      </c>
      <c r="AF147" s="29" t="str">
        <f t="shared" si="75"/>
        <v/>
      </c>
      <c r="AG147" s="100"/>
      <c r="AH147" s="101"/>
      <c r="AI147" s="102"/>
      <c r="AJ147" s="102"/>
      <c r="AK147" s="102"/>
      <c r="AL147" s="102"/>
      <c r="AM147" s="102"/>
      <c r="AN147" s="102">
        <v>9.375</v>
      </c>
      <c r="AO147" s="102">
        <v>9.3770000000000007</v>
      </c>
      <c r="AP147" s="102">
        <v>9.3789999999999996</v>
      </c>
      <c r="AQ147" s="102">
        <v>9.3840000000000003</v>
      </c>
      <c r="AR147" s="102">
        <v>9.3770000000000007</v>
      </c>
      <c r="AS147" s="103">
        <v>9.3819999999999997</v>
      </c>
      <c r="AT147" s="103">
        <v>9.3789999999999996</v>
      </c>
      <c r="AU147" s="103">
        <v>9.3819999999999997</v>
      </c>
      <c r="AV147" s="103">
        <v>9.3789999999999996</v>
      </c>
      <c r="AW147" s="103">
        <v>9.3819999999999997</v>
      </c>
      <c r="AX147" s="103">
        <v>9.3829999999999991</v>
      </c>
      <c r="AY147" s="103">
        <v>9.3759999999999994</v>
      </c>
      <c r="AZ147" s="103">
        <v>9.3770000000000007</v>
      </c>
      <c r="BA147" s="103">
        <v>9.3840000000000003</v>
      </c>
      <c r="BB147" s="103">
        <v>9.3770000000000007</v>
      </c>
      <c r="BC147" s="103">
        <v>9.3810000000000002</v>
      </c>
      <c r="BD147" s="103">
        <v>9.3729999999999993</v>
      </c>
      <c r="BE147" s="103">
        <v>9.3759999999999994</v>
      </c>
      <c r="BF147" s="103">
        <v>9.3810000000000002</v>
      </c>
      <c r="BG147" s="103">
        <v>9.3800000000000008</v>
      </c>
      <c r="BH147" s="103">
        <v>9.3810000000000002</v>
      </c>
      <c r="BI147" s="103">
        <v>9.3699999999999992</v>
      </c>
      <c r="BJ147" s="103">
        <v>9.3770000000000007</v>
      </c>
      <c r="BK147" s="103">
        <v>9.3849999999999998</v>
      </c>
      <c r="BL147" s="103">
        <v>9.3789999999999996</v>
      </c>
      <c r="BM147" s="103">
        <v>9.3699999999999992</v>
      </c>
      <c r="BN147" s="103">
        <v>9.3810000000000002</v>
      </c>
      <c r="BO147" s="95">
        <v>9.3800000000000008</v>
      </c>
      <c r="BP147" s="95">
        <v>9.3759999999999994</v>
      </c>
      <c r="BQ147" s="95">
        <v>9.3840000000000003</v>
      </c>
      <c r="BR147" s="95">
        <v>9.3819999999999997</v>
      </c>
      <c r="BS147" s="95">
        <v>9.3829999999999991</v>
      </c>
      <c r="BT147" s="97"/>
      <c r="BU147" s="97"/>
      <c r="BV147" s="96"/>
      <c r="BW147" s="96"/>
      <c r="BX147" s="96"/>
      <c r="BY147" s="98"/>
      <c r="BZ147" s="99"/>
      <c r="CA147" s="99"/>
      <c r="CB147" s="99"/>
      <c r="CC147" s="99"/>
      <c r="CD147" s="100"/>
      <c r="CE147" s="101"/>
      <c r="CF147" s="102"/>
      <c r="CG147" s="102"/>
      <c r="CH147" s="102"/>
      <c r="CI147" s="102"/>
      <c r="CJ147" s="102"/>
      <c r="CK147" s="102"/>
      <c r="CL147" s="102"/>
      <c r="CM147" s="102"/>
      <c r="CN147" s="102"/>
      <c r="CO147" s="102"/>
      <c r="CP147" s="103"/>
      <c r="CQ147" s="103"/>
      <c r="CR147" s="103"/>
      <c r="CS147" s="103"/>
      <c r="CT147" s="103"/>
      <c r="CU147" s="103"/>
      <c r="CV147" s="103"/>
      <c r="CW147" s="103"/>
      <c r="CX147" s="103"/>
      <c r="CY147" s="103"/>
      <c r="CZ147" s="103"/>
      <c r="DA147" s="103"/>
      <c r="DB147" s="103"/>
      <c r="DC147" s="103"/>
      <c r="DD147" s="103"/>
      <c r="DE147" s="103"/>
      <c r="DF147" s="103"/>
      <c r="DG147" s="103"/>
      <c r="DH147" s="103"/>
      <c r="DI147" s="103"/>
      <c r="DJ147" s="103"/>
      <c r="DK147" s="103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</row>
    <row r="148" spans="1:139">
      <c r="A148" s="83" t="s">
        <v>246</v>
      </c>
      <c r="B148" s="66" t="s">
        <v>248</v>
      </c>
      <c r="C148" s="79" t="s">
        <v>181</v>
      </c>
      <c r="D148" s="67">
        <v>1</v>
      </c>
      <c r="E148" s="83" t="s">
        <v>120</v>
      </c>
      <c r="F148" s="84">
        <v>1</v>
      </c>
      <c r="G148" s="85" t="s">
        <v>122</v>
      </c>
      <c r="H148" s="86">
        <v>1.33</v>
      </c>
      <c r="I148" s="87" t="s">
        <v>43</v>
      </c>
      <c r="J148" s="88">
        <v>9</v>
      </c>
      <c r="K148" s="89">
        <v>0.05</v>
      </c>
      <c r="L148" s="89">
        <v>-0.05</v>
      </c>
      <c r="M148" s="90" t="s">
        <v>10</v>
      </c>
      <c r="N148" s="91" t="s">
        <v>67</v>
      </c>
      <c r="O148" s="92">
        <f t="shared" si="76"/>
        <v>9.0500000000000007</v>
      </c>
      <c r="P148" s="93">
        <f t="shared" si="77"/>
        <v>8.9499999999999993</v>
      </c>
      <c r="Q148" s="94"/>
      <c r="R148" s="3">
        <f t="shared" si="90"/>
        <v>9.0283999999999995</v>
      </c>
      <c r="S148" s="3">
        <f t="shared" si="91"/>
        <v>9.0066000000000006</v>
      </c>
      <c r="T148" s="3">
        <f t="shared" si="92"/>
        <v>9.0167499999999983</v>
      </c>
      <c r="U148" s="4">
        <f t="shared" si="93"/>
        <v>6.1148154299158096E-3</v>
      </c>
      <c r="V148" s="5">
        <f t="shared" si="94"/>
        <v>2.7256205616816369</v>
      </c>
      <c r="W148" s="76">
        <f t="shared" si="73"/>
        <v>0.33499999999996055</v>
      </c>
      <c r="X148" s="76" t="str">
        <f t="shared" si="74"/>
        <v>Level C</v>
      </c>
      <c r="Y148" s="5">
        <f t="shared" si="95"/>
        <v>1.8125376735184215</v>
      </c>
      <c r="Z148" s="5">
        <f t="shared" si="96"/>
        <v>3.6387034498449293</v>
      </c>
      <c r="AA148" s="5">
        <f t="shared" si="97"/>
        <v>1.8125376735184215</v>
      </c>
      <c r="AB148" s="6">
        <f t="shared" si="98"/>
        <v>0.9999999730004514</v>
      </c>
      <c r="AC148" s="29" t="str">
        <f t="shared" si="99"/>
        <v/>
      </c>
      <c r="AD148" s="29" t="str">
        <f t="shared" si="100"/>
        <v/>
      </c>
      <c r="AE148" s="29">
        <f t="shared" si="101"/>
        <v>-1.6749999999998266E-2</v>
      </c>
      <c r="AF148" s="29" t="str">
        <f t="shared" si="75"/>
        <v/>
      </c>
      <c r="AG148" s="100"/>
      <c r="AH148" s="101"/>
      <c r="AI148" s="102"/>
      <c r="AJ148" s="102"/>
      <c r="AK148" s="102"/>
      <c r="AL148" s="102"/>
      <c r="AM148" s="102"/>
      <c r="AN148" s="102">
        <v>9.0190000000000001</v>
      </c>
      <c r="AO148" s="102">
        <v>9.0190999999999999</v>
      </c>
      <c r="AP148" s="102">
        <v>9.0103000000000009</v>
      </c>
      <c r="AQ148" s="102">
        <v>9.0218000000000007</v>
      </c>
      <c r="AR148" s="102">
        <v>9.0114999999999998</v>
      </c>
      <c r="AS148" s="103">
        <v>9.0140999999999991</v>
      </c>
      <c r="AT148" s="103">
        <v>9.0093999999999994</v>
      </c>
      <c r="AU148" s="103">
        <v>9.0127000000000006</v>
      </c>
      <c r="AV148" s="103">
        <v>9.0188000000000006</v>
      </c>
      <c r="AW148" s="103">
        <v>9.0266000000000002</v>
      </c>
      <c r="AX148" s="103">
        <v>9.0176999999999996</v>
      </c>
      <c r="AY148" s="103">
        <v>9.0236999999999998</v>
      </c>
      <c r="AZ148" s="103">
        <v>9.0158000000000005</v>
      </c>
      <c r="BA148" s="103">
        <v>9.0123999999999995</v>
      </c>
      <c r="BB148" s="103">
        <v>9.0155999999999992</v>
      </c>
      <c r="BC148" s="103">
        <v>9.0237999999999996</v>
      </c>
      <c r="BD148" s="103">
        <v>9.0104000000000006</v>
      </c>
      <c r="BE148" s="103">
        <v>9.0223999999999993</v>
      </c>
      <c r="BF148" s="103">
        <v>9.0138999999999996</v>
      </c>
      <c r="BG148" s="103">
        <v>9.0264000000000006</v>
      </c>
      <c r="BH148" s="103">
        <v>9.0283999999999995</v>
      </c>
      <c r="BI148" s="103">
        <v>9.0198</v>
      </c>
      <c r="BJ148" s="103">
        <v>9.0225000000000009</v>
      </c>
      <c r="BK148" s="103">
        <v>9.0124999999999993</v>
      </c>
      <c r="BL148" s="103">
        <v>9.0097000000000005</v>
      </c>
      <c r="BM148" s="103">
        <v>9.0160999999999998</v>
      </c>
      <c r="BN148" s="103">
        <v>9.0263000000000009</v>
      </c>
      <c r="BO148" s="95">
        <v>9.0100999999999996</v>
      </c>
      <c r="BP148" s="95">
        <v>9.0167000000000002</v>
      </c>
      <c r="BQ148" s="95">
        <v>9.0070999999999994</v>
      </c>
      <c r="BR148" s="95">
        <v>9.0147999999999993</v>
      </c>
      <c r="BS148" s="95">
        <v>9.0066000000000006</v>
      </c>
      <c r="BT148" s="97"/>
      <c r="BU148" s="97"/>
      <c r="BV148" s="96"/>
      <c r="BW148" s="96"/>
      <c r="BX148" s="96"/>
      <c r="BY148" s="98"/>
      <c r="BZ148" s="99"/>
      <c r="CA148" s="99"/>
      <c r="CB148" s="99"/>
      <c r="CC148" s="99"/>
      <c r="CD148" s="100"/>
      <c r="CE148" s="101"/>
      <c r="CF148" s="102"/>
      <c r="CG148" s="102"/>
      <c r="CH148" s="102"/>
      <c r="CI148" s="102"/>
      <c r="CJ148" s="102"/>
      <c r="CK148" s="102"/>
      <c r="CL148" s="102"/>
      <c r="CM148" s="102"/>
      <c r="CN148" s="102"/>
      <c r="CO148" s="102"/>
      <c r="CP148" s="103"/>
      <c r="CQ148" s="103"/>
      <c r="CR148" s="103"/>
      <c r="CS148" s="103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</row>
    <row r="149" spans="1:139">
      <c r="A149" s="83" t="s">
        <v>247</v>
      </c>
      <c r="B149" s="66" t="s">
        <v>248</v>
      </c>
      <c r="C149" s="79" t="s">
        <v>181</v>
      </c>
      <c r="D149" s="67">
        <v>1</v>
      </c>
      <c r="E149" s="83" t="s">
        <v>120</v>
      </c>
      <c r="F149" s="84">
        <v>1</v>
      </c>
      <c r="G149" s="85" t="s">
        <v>122</v>
      </c>
      <c r="H149" s="86">
        <v>1.33</v>
      </c>
      <c r="I149" s="87" t="s">
        <v>43</v>
      </c>
      <c r="J149" s="88">
        <v>9</v>
      </c>
      <c r="K149" s="89">
        <v>0.05</v>
      </c>
      <c r="L149" s="89">
        <v>-0.05</v>
      </c>
      <c r="M149" s="90" t="s">
        <v>10</v>
      </c>
      <c r="N149" s="91" t="s">
        <v>67</v>
      </c>
      <c r="O149" s="92">
        <f t="shared" si="76"/>
        <v>9.0500000000000007</v>
      </c>
      <c r="P149" s="93">
        <f t="shared" si="77"/>
        <v>8.9499999999999993</v>
      </c>
      <c r="Q149" s="94"/>
      <c r="R149" s="3">
        <f t="shared" si="90"/>
        <v>9.0250000000000004</v>
      </c>
      <c r="S149" s="3">
        <f t="shared" si="91"/>
        <v>8.9963999999999995</v>
      </c>
      <c r="T149" s="3">
        <f t="shared" si="92"/>
        <v>9.0084374999999977</v>
      </c>
      <c r="U149" s="4">
        <f t="shared" si="93"/>
        <v>7.1033726655588356E-3</v>
      </c>
      <c r="V149" s="5">
        <f t="shared" si="94"/>
        <v>2.3463032916006341</v>
      </c>
      <c r="W149" s="76">
        <f t="shared" si="73"/>
        <v>0.16874999999995072</v>
      </c>
      <c r="X149" s="76" t="str">
        <f t="shared" si="74"/>
        <v>Level B</v>
      </c>
      <c r="Y149" s="5">
        <f t="shared" si="95"/>
        <v>1.9503646111431703</v>
      </c>
      <c r="Z149" s="5">
        <f t="shared" si="96"/>
        <v>2.7422419720581641</v>
      </c>
      <c r="AA149" s="5">
        <f t="shared" si="97"/>
        <v>1.9503646111431703</v>
      </c>
      <c r="AB149" s="6">
        <f t="shared" si="98"/>
        <v>0.99999999755824698</v>
      </c>
      <c r="AC149" s="29" t="str">
        <f t="shared" si="99"/>
        <v/>
      </c>
      <c r="AD149" s="29" t="str">
        <f t="shared" si="100"/>
        <v/>
      </c>
      <c r="AE149" s="29">
        <f t="shared" si="101"/>
        <v>-8.4374999999976552E-3</v>
      </c>
      <c r="AF149" s="29" t="str">
        <f t="shared" si="75"/>
        <v/>
      </c>
      <c r="AG149" s="100"/>
      <c r="AH149" s="101"/>
      <c r="AI149" s="102"/>
      <c r="AJ149" s="102"/>
      <c r="AK149" s="102"/>
      <c r="AL149" s="102"/>
      <c r="AM149" s="102"/>
      <c r="AN149" s="102">
        <v>9.0016999999999996</v>
      </c>
      <c r="AO149" s="102">
        <v>8.9998000000000005</v>
      </c>
      <c r="AP149" s="102">
        <v>9.0120000000000005</v>
      </c>
      <c r="AQ149" s="102">
        <v>9.0056999999999992</v>
      </c>
      <c r="AR149" s="102">
        <v>8.9963999999999995</v>
      </c>
      <c r="AS149" s="103">
        <v>9.0126000000000008</v>
      </c>
      <c r="AT149" s="103">
        <v>9.0050000000000008</v>
      </c>
      <c r="AU149" s="103">
        <v>9.0068000000000001</v>
      </c>
      <c r="AV149" s="103">
        <v>9.0168999999999997</v>
      </c>
      <c r="AW149" s="103">
        <v>9.0203000000000007</v>
      </c>
      <c r="AX149" s="103">
        <v>9.0010999999999992</v>
      </c>
      <c r="AY149" s="103">
        <v>9.0152999999999999</v>
      </c>
      <c r="AZ149" s="103">
        <v>9.0062999999999995</v>
      </c>
      <c r="BA149" s="103">
        <v>9.0145999999999997</v>
      </c>
      <c r="BB149" s="103">
        <v>9.0086999999999993</v>
      </c>
      <c r="BC149" s="103">
        <v>9.0128000000000004</v>
      </c>
      <c r="BD149" s="103">
        <v>9.0060000000000002</v>
      </c>
      <c r="BE149" s="103">
        <v>8.9974000000000007</v>
      </c>
      <c r="BF149" s="103">
        <v>9.0127000000000006</v>
      </c>
      <c r="BG149" s="103">
        <v>9.0166000000000004</v>
      </c>
      <c r="BH149" s="103">
        <v>9.0146999999999995</v>
      </c>
      <c r="BI149" s="103">
        <v>9.0014000000000003</v>
      </c>
      <c r="BJ149" s="103">
        <v>9.0039999999999996</v>
      </c>
      <c r="BK149" s="103">
        <v>8.9986999999999995</v>
      </c>
      <c r="BL149" s="103">
        <v>9.0040999999999993</v>
      </c>
      <c r="BM149" s="103">
        <v>9.0068999999999999</v>
      </c>
      <c r="BN149" s="103">
        <v>9.0022000000000002</v>
      </c>
      <c r="BO149" s="95">
        <v>9.0073000000000008</v>
      </c>
      <c r="BP149" s="95">
        <v>9.0053000000000001</v>
      </c>
      <c r="BQ149" s="95">
        <v>9.0151000000000003</v>
      </c>
      <c r="BR149" s="95">
        <v>9.0250000000000004</v>
      </c>
      <c r="BS149" s="95">
        <v>9.0166000000000004</v>
      </c>
      <c r="BT149" s="97"/>
      <c r="BU149" s="97"/>
      <c r="BV149" s="96"/>
      <c r="BW149" s="96"/>
      <c r="BX149" s="96"/>
      <c r="BY149" s="98"/>
      <c r="BZ149" s="99"/>
      <c r="CA149" s="99"/>
      <c r="CB149" s="99"/>
      <c r="CC149" s="99"/>
      <c r="CD149" s="100"/>
      <c r="CE149" s="101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3"/>
      <c r="CQ149" s="103"/>
      <c r="CR149" s="103"/>
      <c r="CS149" s="103"/>
      <c r="CT149" s="103"/>
      <c r="CU149" s="103"/>
      <c r="CV149" s="103"/>
      <c r="CW149" s="103"/>
      <c r="CX149" s="103"/>
      <c r="CY149" s="103"/>
      <c r="CZ149" s="103"/>
      <c r="DA149" s="103"/>
      <c r="DB149" s="103"/>
      <c r="DC149" s="103"/>
      <c r="DD149" s="103"/>
      <c r="DE149" s="103"/>
      <c r="DF149" s="103"/>
      <c r="DG149" s="103"/>
      <c r="DH149" s="103"/>
      <c r="DI149" s="103"/>
      <c r="DJ149" s="103"/>
      <c r="DK149" s="103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</row>
    <row r="150" spans="1:139">
      <c r="A150" s="83" t="s">
        <v>228</v>
      </c>
      <c r="B150" s="66" t="s">
        <v>248</v>
      </c>
      <c r="C150" s="79" t="s">
        <v>181</v>
      </c>
      <c r="D150" s="67">
        <v>1</v>
      </c>
      <c r="E150" s="83" t="s">
        <v>120</v>
      </c>
      <c r="F150" s="84">
        <v>1</v>
      </c>
      <c r="G150" s="85" t="s">
        <v>122</v>
      </c>
      <c r="H150" s="86">
        <v>1.33</v>
      </c>
      <c r="I150" s="87" t="s">
        <v>43</v>
      </c>
      <c r="J150" s="88">
        <v>8.6999999999999993</v>
      </c>
      <c r="K150" s="89">
        <v>0.05</v>
      </c>
      <c r="L150" s="89">
        <v>-0.05</v>
      </c>
      <c r="M150" s="90" t="s">
        <v>10</v>
      </c>
      <c r="N150" s="91" t="s">
        <v>67</v>
      </c>
      <c r="O150" s="92">
        <f t="shared" si="76"/>
        <v>8.75</v>
      </c>
      <c r="P150" s="93">
        <f t="shared" si="77"/>
        <v>8.6499999999999986</v>
      </c>
      <c r="Q150" s="94"/>
      <c r="R150" s="3">
        <f t="shared" si="90"/>
        <v>8.6991999999999994</v>
      </c>
      <c r="S150" s="3">
        <f t="shared" si="91"/>
        <v>8.6852999999999998</v>
      </c>
      <c r="T150" s="3">
        <f t="shared" si="92"/>
        <v>8.6920593750000013</v>
      </c>
      <c r="U150" s="4">
        <f t="shared" si="93"/>
        <v>3.6805381246627928E-3</v>
      </c>
      <c r="V150" s="5">
        <f t="shared" si="94"/>
        <v>4.5283233326631143</v>
      </c>
      <c r="W150" s="76">
        <f t="shared" si="73"/>
        <v>-0.15881249999995847</v>
      </c>
      <c r="X150" s="76" t="str">
        <f t="shared" si="74"/>
        <v>Level B</v>
      </c>
      <c r="Y150" s="5">
        <f t="shared" si="95"/>
        <v>5.2474776819315618</v>
      </c>
      <c r="Z150" s="5">
        <f t="shared" si="96"/>
        <v>3.8091689833947955</v>
      </c>
      <c r="AA150" s="5">
        <f t="shared" si="97"/>
        <v>3.8091689833947955</v>
      </c>
      <c r="AB150" s="6">
        <f t="shared" si="98"/>
        <v>1</v>
      </c>
      <c r="AC150" s="29" t="str">
        <f t="shared" si="99"/>
        <v/>
      </c>
      <c r="AD150" s="29" t="str">
        <f t="shared" si="100"/>
        <v/>
      </c>
      <c r="AE150" s="29">
        <f t="shared" si="101"/>
        <v>7.9406249999980361E-3</v>
      </c>
      <c r="AF150" s="29" t="str">
        <f t="shared" si="75"/>
        <v/>
      </c>
      <c r="AG150" s="100"/>
      <c r="AH150" s="101"/>
      <c r="AI150" s="102"/>
      <c r="AJ150" s="102"/>
      <c r="AK150" s="102"/>
      <c r="AL150" s="102"/>
      <c r="AM150" s="102"/>
      <c r="AN150" s="102">
        <v>8.6980000000000004</v>
      </c>
      <c r="AO150" s="102">
        <v>8.6934000000000005</v>
      </c>
      <c r="AP150" s="102">
        <v>8.6880000000000006</v>
      </c>
      <c r="AQ150" s="102">
        <v>8.6938999999999993</v>
      </c>
      <c r="AR150" s="102">
        <v>8.6928999999999998</v>
      </c>
      <c r="AS150" s="103">
        <v>8.6991999999999994</v>
      </c>
      <c r="AT150" s="103">
        <v>8.6867000000000001</v>
      </c>
      <c r="AU150" s="103">
        <v>8.6975999999999996</v>
      </c>
      <c r="AV150" s="103">
        <v>8.6926000000000005</v>
      </c>
      <c r="AW150" s="103">
        <v>8.6873000000000005</v>
      </c>
      <c r="AX150" s="103">
        <v>8.6936999999999998</v>
      </c>
      <c r="AY150" s="103">
        <v>8.6963000000000008</v>
      </c>
      <c r="AZ150" s="103">
        <v>8.6982999999999997</v>
      </c>
      <c r="BA150" s="103">
        <v>8.6883999999999997</v>
      </c>
      <c r="BB150" s="103">
        <v>8.6931999999999992</v>
      </c>
      <c r="BC150" s="103">
        <v>8.6952999999999996</v>
      </c>
      <c r="BD150" s="103">
        <v>8.6944999999999997</v>
      </c>
      <c r="BE150" s="103">
        <v>8.6928000000000001</v>
      </c>
      <c r="BF150" s="103">
        <v>8.6920999999999999</v>
      </c>
      <c r="BG150" s="103">
        <v>8.6864000000000008</v>
      </c>
      <c r="BH150" s="103">
        <v>8.6936</v>
      </c>
      <c r="BI150" s="103">
        <v>8.6891999999999996</v>
      </c>
      <c r="BJ150" s="103">
        <v>8.6922999999999995</v>
      </c>
      <c r="BK150" s="103">
        <v>8.6908999999999992</v>
      </c>
      <c r="BL150" s="103">
        <v>8.6862999999999992</v>
      </c>
      <c r="BM150" s="103">
        <v>8.6852999999999998</v>
      </c>
      <c r="BN150" s="103">
        <v>8.6923999999999992</v>
      </c>
      <c r="BO150" s="95">
        <v>8.6921999999999997</v>
      </c>
      <c r="BP150" s="95">
        <v>8.6884999999999994</v>
      </c>
      <c r="BQ150" s="95">
        <v>8.6923999999999992</v>
      </c>
      <c r="BR150" s="95">
        <v>8.6911000000000005</v>
      </c>
      <c r="BS150" s="95">
        <v>8.6911000000000005</v>
      </c>
      <c r="BT150" s="97"/>
      <c r="BU150" s="97"/>
      <c r="BV150" s="96"/>
      <c r="BW150" s="96"/>
      <c r="BX150" s="96"/>
      <c r="BY150" s="98"/>
      <c r="BZ150" s="99"/>
      <c r="CA150" s="99"/>
      <c r="CB150" s="99"/>
      <c r="CC150" s="99"/>
      <c r="CD150" s="100"/>
      <c r="CE150" s="101"/>
      <c r="CF150" s="102"/>
      <c r="CG150" s="102"/>
      <c r="CH150" s="102"/>
      <c r="CI150" s="102"/>
      <c r="CJ150" s="102"/>
      <c r="CK150" s="102"/>
      <c r="CL150" s="102"/>
      <c r="CM150" s="102"/>
      <c r="CN150" s="102"/>
      <c r="CO150" s="102"/>
      <c r="CP150" s="103"/>
      <c r="CQ150" s="103"/>
      <c r="CR150" s="103"/>
      <c r="CS150" s="103"/>
      <c r="CT150" s="103"/>
      <c r="CU150" s="103"/>
      <c r="CV150" s="103"/>
      <c r="CW150" s="103"/>
      <c r="CX150" s="103"/>
      <c r="CY150" s="103"/>
      <c r="CZ150" s="103"/>
      <c r="DA150" s="103"/>
      <c r="DB150" s="103"/>
      <c r="DC150" s="103"/>
      <c r="DD150" s="103"/>
      <c r="DE150" s="103"/>
      <c r="DF150" s="103"/>
      <c r="DG150" s="103"/>
      <c r="DH150" s="103"/>
      <c r="DI150" s="103"/>
      <c r="DJ150" s="103"/>
      <c r="DK150" s="103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</row>
    <row r="151" spans="1:139">
      <c r="A151" s="83" t="s">
        <v>229</v>
      </c>
      <c r="B151" s="66" t="s">
        <v>248</v>
      </c>
      <c r="C151" s="79" t="s">
        <v>181</v>
      </c>
      <c r="D151" s="67">
        <v>1</v>
      </c>
      <c r="E151" s="83" t="s">
        <v>120</v>
      </c>
      <c r="F151" s="84">
        <v>1</v>
      </c>
      <c r="G151" s="85" t="s">
        <v>122</v>
      </c>
      <c r="H151" s="86">
        <v>1.33</v>
      </c>
      <c r="I151" s="87" t="s">
        <v>43</v>
      </c>
      <c r="J151" s="88">
        <v>6.86</v>
      </c>
      <c r="K151" s="89">
        <v>0.05</v>
      </c>
      <c r="L151" s="89">
        <v>-0.05</v>
      </c>
      <c r="M151" s="90" t="s">
        <v>10</v>
      </c>
      <c r="N151" s="91" t="s">
        <v>67</v>
      </c>
      <c r="O151" s="92">
        <f t="shared" si="76"/>
        <v>6.91</v>
      </c>
      <c r="P151" s="93">
        <f t="shared" si="77"/>
        <v>6.8100000000000005</v>
      </c>
      <c r="Q151" s="94"/>
      <c r="R151" s="3">
        <f t="shared" si="90"/>
        <v>6.8670999999999998</v>
      </c>
      <c r="S151" s="3">
        <f t="shared" si="91"/>
        <v>6.8550000000000004</v>
      </c>
      <c r="T151" s="3">
        <f t="shared" si="92"/>
        <v>6.8598781250000016</v>
      </c>
      <c r="U151" s="4">
        <f t="shared" si="93"/>
        <v>3.1923026753376388E-3</v>
      </c>
      <c r="V151" s="5">
        <f t="shared" si="94"/>
        <v>5.2208917391907059</v>
      </c>
      <c r="W151" s="76">
        <f t="shared" si="73"/>
        <v>-2.4374999999743439E-3</v>
      </c>
      <c r="X151" s="76" t="str">
        <f t="shared" si="74"/>
        <v>Level A</v>
      </c>
      <c r="Y151" s="5">
        <f t="shared" si="95"/>
        <v>5.2336176628048303</v>
      </c>
      <c r="Z151" s="5">
        <f t="shared" si="96"/>
        <v>5.2081658155765433</v>
      </c>
      <c r="AA151" s="5">
        <f t="shared" si="97"/>
        <v>5.2081658155765433</v>
      </c>
      <c r="AB151" s="6">
        <f t="shared" si="98"/>
        <v>1</v>
      </c>
      <c r="AC151" s="29" t="str">
        <f t="shared" si="99"/>
        <v/>
      </c>
      <c r="AD151" s="29" t="str">
        <f t="shared" si="100"/>
        <v/>
      </c>
      <c r="AE151" s="29">
        <f t="shared" si="101"/>
        <v>1.2187499999871676E-4</v>
      </c>
      <c r="AF151" s="29" t="str">
        <f t="shared" si="75"/>
        <v/>
      </c>
      <c r="AG151" s="100"/>
      <c r="AH151" s="101"/>
      <c r="AI151" s="102"/>
      <c r="AJ151" s="102"/>
      <c r="AK151" s="102"/>
      <c r="AL151" s="102"/>
      <c r="AM151" s="102"/>
      <c r="AN151" s="102">
        <v>6.8563000000000001</v>
      </c>
      <c r="AO151" s="102">
        <v>6.8613999999999997</v>
      </c>
      <c r="AP151" s="102">
        <v>6.8670999999999998</v>
      </c>
      <c r="AQ151" s="102">
        <v>6.8634000000000004</v>
      </c>
      <c r="AR151" s="102">
        <v>6.8575999999999997</v>
      </c>
      <c r="AS151" s="103">
        <v>6.8581000000000003</v>
      </c>
      <c r="AT151" s="103">
        <v>6.8575999999999997</v>
      </c>
      <c r="AU151" s="103">
        <v>6.8643000000000001</v>
      </c>
      <c r="AV151" s="103">
        <v>6.8575999999999997</v>
      </c>
      <c r="AW151" s="103">
        <v>6.8597000000000001</v>
      </c>
      <c r="AX151" s="103">
        <v>6.8583999999999996</v>
      </c>
      <c r="AY151" s="103">
        <v>6.8550000000000004</v>
      </c>
      <c r="AZ151" s="103">
        <v>6.8635999999999999</v>
      </c>
      <c r="BA151" s="103">
        <v>6.8605</v>
      </c>
      <c r="BB151" s="103">
        <v>6.8604000000000003</v>
      </c>
      <c r="BC151" s="103">
        <v>6.8581000000000003</v>
      </c>
      <c r="BD151" s="103">
        <v>6.8559999999999999</v>
      </c>
      <c r="BE151" s="103">
        <v>6.8597000000000001</v>
      </c>
      <c r="BF151" s="103">
        <v>6.8642000000000003</v>
      </c>
      <c r="BG151" s="103">
        <v>6.8597000000000001</v>
      </c>
      <c r="BH151" s="103">
        <v>6.8608000000000002</v>
      </c>
      <c r="BI151" s="103">
        <v>6.8575999999999997</v>
      </c>
      <c r="BJ151" s="103">
        <v>6.8578000000000001</v>
      </c>
      <c r="BK151" s="103">
        <v>6.8573000000000004</v>
      </c>
      <c r="BL151" s="103">
        <v>6.8616000000000001</v>
      </c>
      <c r="BM151" s="103">
        <v>6.8573000000000004</v>
      </c>
      <c r="BN151" s="103">
        <v>6.8552999999999997</v>
      </c>
      <c r="BO151" s="95">
        <v>6.8647</v>
      </c>
      <c r="BP151" s="95">
        <v>6.8573000000000004</v>
      </c>
      <c r="BQ151" s="95">
        <v>6.8646000000000003</v>
      </c>
      <c r="BR151" s="95">
        <v>6.8587999999999996</v>
      </c>
      <c r="BS151" s="95">
        <v>6.8643000000000001</v>
      </c>
      <c r="BT151" s="97"/>
      <c r="BU151" s="97"/>
      <c r="BV151" s="96"/>
      <c r="BW151" s="96"/>
      <c r="BX151" s="96"/>
      <c r="BY151" s="98"/>
      <c r="BZ151" s="99"/>
      <c r="CA151" s="99"/>
      <c r="CB151" s="99"/>
      <c r="CC151" s="99"/>
      <c r="CD151" s="100"/>
      <c r="CE151" s="101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3"/>
      <c r="CQ151" s="103"/>
      <c r="CR151" s="103"/>
      <c r="CS151" s="103"/>
      <c r="CT151" s="103"/>
      <c r="CU151" s="103"/>
      <c r="CV151" s="103"/>
      <c r="CW151" s="103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</row>
    <row r="152" spans="1:139">
      <c r="A152" s="83" t="s">
        <v>230</v>
      </c>
      <c r="B152" s="66" t="s">
        <v>248</v>
      </c>
      <c r="C152" s="79" t="s">
        <v>181</v>
      </c>
      <c r="D152" s="67">
        <v>1</v>
      </c>
      <c r="E152" s="83" t="s">
        <v>120</v>
      </c>
      <c r="F152" s="84">
        <v>1</v>
      </c>
      <c r="G152" s="85" t="s">
        <v>122</v>
      </c>
      <c r="H152" s="86">
        <v>1.33</v>
      </c>
      <c r="I152" s="87" t="s">
        <v>43</v>
      </c>
      <c r="J152" s="88">
        <v>4.0599999999999996</v>
      </c>
      <c r="K152" s="89">
        <v>0.05</v>
      </c>
      <c r="L152" s="89">
        <v>-0.05</v>
      </c>
      <c r="M152" s="90" t="s">
        <v>10</v>
      </c>
      <c r="N152" s="91" t="s">
        <v>67</v>
      </c>
      <c r="O152" s="92">
        <f t="shared" si="76"/>
        <v>4.1099999999999994</v>
      </c>
      <c r="P152" s="93">
        <f t="shared" si="77"/>
        <v>4.01</v>
      </c>
      <c r="Q152" s="94"/>
      <c r="R152" s="3">
        <f t="shared" si="90"/>
        <v>4.0738000000000003</v>
      </c>
      <c r="S152" s="3">
        <f t="shared" si="91"/>
        <v>4.0437000000000003</v>
      </c>
      <c r="T152" s="3">
        <f t="shared" si="92"/>
        <v>4.0621968749999997</v>
      </c>
      <c r="U152" s="4">
        <f t="shared" si="93"/>
        <v>6.0873472359450741E-3</v>
      </c>
      <c r="V152" s="5">
        <f t="shared" si="94"/>
        <v>2.7379194944313263</v>
      </c>
      <c r="W152" s="76">
        <f t="shared" si="73"/>
        <v>4.3937500000002114E-2</v>
      </c>
      <c r="X152" s="76" t="str">
        <f t="shared" si="74"/>
        <v>Level A</v>
      </c>
      <c r="Y152" s="5">
        <f t="shared" si="95"/>
        <v>2.6176221566447349</v>
      </c>
      <c r="Z152" s="5">
        <f t="shared" si="96"/>
        <v>2.8582168322178982</v>
      </c>
      <c r="AA152" s="5">
        <f t="shared" si="97"/>
        <v>2.6176221566447349</v>
      </c>
      <c r="AB152" s="6">
        <f t="shared" si="98"/>
        <v>0.999999999999998</v>
      </c>
      <c r="AC152" s="29" t="str">
        <f t="shared" si="99"/>
        <v/>
      </c>
      <c r="AD152" s="29" t="str">
        <f t="shared" si="100"/>
        <v/>
      </c>
      <c r="AE152" s="29">
        <f t="shared" si="101"/>
        <v>-2.1968750000000981E-3</v>
      </c>
      <c r="AF152" s="29" t="str">
        <f t="shared" si="75"/>
        <v/>
      </c>
      <c r="AG152" s="100"/>
      <c r="AH152" s="101"/>
      <c r="AI152" s="102"/>
      <c r="AJ152" s="102"/>
      <c r="AK152" s="102"/>
      <c r="AL152" s="102"/>
      <c r="AM152" s="102"/>
      <c r="AN152" s="102">
        <v>4.0545</v>
      </c>
      <c r="AO152" s="102">
        <v>4.0621999999999998</v>
      </c>
      <c r="AP152" s="102">
        <v>4.0670000000000002</v>
      </c>
      <c r="AQ152" s="102">
        <v>4.0591999999999997</v>
      </c>
      <c r="AR152" s="102">
        <v>4.0617000000000001</v>
      </c>
      <c r="AS152" s="103">
        <v>4.0606999999999998</v>
      </c>
      <c r="AT152" s="103">
        <v>4.0670000000000002</v>
      </c>
      <c r="AU152" s="103">
        <v>4.0566000000000004</v>
      </c>
      <c r="AV152" s="103">
        <v>4.0637999999999996</v>
      </c>
      <c r="AW152" s="103">
        <v>4.0617999999999999</v>
      </c>
      <c r="AX152" s="103">
        <v>4.0618999999999996</v>
      </c>
      <c r="AY152" s="103">
        <v>4.0559000000000003</v>
      </c>
      <c r="AZ152" s="103">
        <v>4.0587999999999997</v>
      </c>
      <c r="BA152" s="103">
        <v>4.0603999999999996</v>
      </c>
      <c r="BB152" s="103">
        <v>4.0651000000000002</v>
      </c>
      <c r="BC152" s="103">
        <v>4.0578000000000003</v>
      </c>
      <c r="BD152" s="103">
        <v>4.0572999999999997</v>
      </c>
      <c r="BE152" s="103">
        <v>4.0720000000000001</v>
      </c>
      <c r="BF152" s="103">
        <v>4.0636999999999999</v>
      </c>
      <c r="BG152" s="103">
        <v>4.0574000000000003</v>
      </c>
      <c r="BH152" s="103">
        <v>4.0678000000000001</v>
      </c>
      <c r="BI152" s="103">
        <v>4.056</v>
      </c>
      <c r="BJ152" s="103">
        <v>4.0629</v>
      </c>
      <c r="BK152" s="103">
        <v>4.0628000000000002</v>
      </c>
      <c r="BL152" s="103">
        <v>4.0437000000000003</v>
      </c>
      <c r="BM152" s="103">
        <v>4.0688000000000004</v>
      </c>
      <c r="BN152" s="103">
        <v>4.0643000000000002</v>
      </c>
      <c r="BO152" s="95">
        <v>4.0701000000000001</v>
      </c>
      <c r="BP152" s="95">
        <v>4.0602</v>
      </c>
      <c r="BQ152" s="95">
        <v>4.0625</v>
      </c>
      <c r="BR152" s="95">
        <v>4.0738000000000003</v>
      </c>
      <c r="BS152" s="95">
        <v>4.0726000000000004</v>
      </c>
      <c r="BT152" s="97"/>
      <c r="BU152" s="97"/>
      <c r="BV152" s="96"/>
      <c r="BW152" s="96"/>
      <c r="BX152" s="96"/>
      <c r="BY152" s="98"/>
      <c r="BZ152" s="99"/>
      <c r="CA152" s="99"/>
      <c r="CB152" s="99"/>
      <c r="CC152" s="99"/>
      <c r="CD152" s="100"/>
      <c r="CE152" s="101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3"/>
      <c r="CQ152" s="103"/>
      <c r="CR152" s="103"/>
      <c r="CS152" s="103"/>
      <c r="CT152" s="103"/>
      <c r="CU152" s="103"/>
      <c r="CV152" s="103"/>
      <c r="CW152" s="103"/>
      <c r="CX152" s="103"/>
      <c r="CY152" s="103"/>
      <c r="CZ152" s="103"/>
      <c r="DA152" s="103"/>
      <c r="DB152" s="103"/>
      <c r="DC152" s="103"/>
      <c r="DD152" s="103"/>
      <c r="DE152" s="103"/>
      <c r="DF152" s="103"/>
      <c r="DG152" s="103"/>
      <c r="DH152" s="103"/>
      <c r="DI152" s="103"/>
      <c r="DJ152" s="103"/>
      <c r="DK152" s="103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</row>
    <row r="153" spans="1:139">
      <c r="A153" s="83" t="s">
        <v>231</v>
      </c>
      <c r="B153" s="66" t="s">
        <v>248</v>
      </c>
      <c r="C153" s="79" t="s">
        <v>181</v>
      </c>
      <c r="D153" s="67">
        <v>1</v>
      </c>
      <c r="E153" s="83" t="s">
        <v>120</v>
      </c>
      <c r="F153" s="84">
        <v>1</v>
      </c>
      <c r="G153" s="85" t="s">
        <v>122</v>
      </c>
      <c r="H153" s="86">
        <v>1.33</v>
      </c>
      <c r="I153" s="87" t="s">
        <v>43</v>
      </c>
      <c r="J153" s="88">
        <v>2.2999999999999998</v>
      </c>
      <c r="K153" s="89">
        <v>0.05</v>
      </c>
      <c r="L153" s="89">
        <v>-0.05</v>
      </c>
      <c r="M153" s="90" t="s">
        <v>10</v>
      </c>
      <c r="N153" s="91" t="s">
        <v>67</v>
      </c>
      <c r="O153" s="92">
        <f t="shared" si="76"/>
        <v>2.3499999999999996</v>
      </c>
      <c r="P153" s="93">
        <f t="shared" si="77"/>
        <v>2.25</v>
      </c>
      <c r="Q153" s="94"/>
      <c r="R153" s="3">
        <f t="shared" si="90"/>
        <v>2.3025000000000002</v>
      </c>
      <c r="S153" s="3">
        <f t="shared" si="91"/>
        <v>2.2860999999999998</v>
      </c>
      <c r="T153" s="3">
        <f t="shared" si="92"/>
        <v>2.2936312499999998</v>
      </c>
      <c r="U153" s="4">
        <f t="shared" si="93"/>
        <v>4.941100667508358E-3</v>
      </c>
      <c r="V153" s="5">
        <f t="shared" si="94"/>
        <v>3.3730676195818421</v>
      </c>
      <c r="W153" s="76">
        <f t="shared" si="73"/>
        <v>-0.12737500000000113</v>
      </c>
      <c r="X153" s="76" t="str">
        <f t="shared" si="74"/>
        <v>Level B</v>
      </c>
      <c r="Y153" s="5">
        <f t="shared" si="95"/>
        <v>3.802712107626069</v>
      </c>
      <c r="Z153" s="5">
        <f t="shared" si="96"/>
        <v>2.9434231315375903</v>
      </c>
      <c r="AA153" s="5">
        <f t="shared" si="97"/>
        <v>2.9434231315375903</v>
      </c>
      <c r="AB153" s="6">
        <f t="shared" si="98"/>
        <v>1</v>
      </c>
      <c r="AC153" s="29" t="str">
        <f t="shared" si="99"/>
        <v/>
      </c>
      <c r="AD153" s="29" t="str">
        <f t="shared" si="100"/>
        <v/>
      </c>
      <c r="AE153" s="29">
        <f t="shared" si="101"/>
        <v>6.3687500000000341E-3</v>
      </c>
      <c r="AF153" s="29" t="str">
        <f t="shared" si="75"/>
        <v/>
      </c>
      <c r="AG153" s="100"/>
      <c r="AH153" s="101"/>
      <c r="AI153" s="102"/>
      <c r="AJ153" s="102"/>
      <c r="AK153" s="102"/>
      <c r="AL153" s="102"/>
      <c r="AM153" s="102"/>
      <c r="AN153" s="102">
        <v>2.2976000000000001</v>
      </c>
      <c r="AO153" s="102">
        <v>2.2879</v>
      </c>
      <c r="AP153" s="102">
        <v>2.2989999999999999</v>
      </c>
      <c r="AQ153" s="102">
        <v>2.2968999999999999</v>
      </c>
      <c r="AR153" s="102">
        <v>2.2946</v>
      </c>
      <c r="AS153" s="103">
        <v>2.2930000000000001</v>
      </c>
      <c r="AT153" s="103">
        <v>2.2949999999999999</v>
      </c>
      <c r="AU153" s="103">
        <v>2.2993999999999999</v>
      </c>
      <c r="AV153" s="103">
        <v>2.2887</v>
      </c>
      <c r="AW153" s="103">
        <v>2.2877000000000001</v>
      </c>
      <c r="AX153" s="103">
        <v>2.2911000000000001</v>
      </c>
      <c r="AY153" s="103">
        <v>2.2970999999999999</v>
      </c>
      <c r="AZ153" s="103">
        <v>2.2860999999999998</v>
      </c>
      <c r="BA153" s="103">
        <v>2.3025000000000002</v>
      </c>
      <c r="BB153" s="103">
        <v>2.2967</v>
      </c>
      <c r="BC153" s="103">
        <v>2.2942</v>
      </c>
      <c r="BD153" s="103">
        <v>2.2879</v>
      </c>
      <c r="BE153" s="103">
        <v>2.2999999999999998</v>
      </c>
      <c r="BF153" s="103">
        <v>2.2947000000000002</v>
      </c>
      <c r="BG153" s="103">
        <v>2.2991000000000001</v>
      </c>
      <c r="BH153" s="103">
        <v>2.2997000000000001</v>
      </c>
      <c r="BI153" s="103">
        <v>2.2888999999999999</v>
      </c>
      <c r="BJ153" s="103">
        <v>2.2863000000000002</v>
      </c>
      <c r="BK153" s="103">
        <v>2.2970999999999999</v>
      </c>
      <c r="BL153" s="103">
        <v>2.2881999999999998</v>
      </c>
      <c r="BM153" s="103">
        <v>2.2883</v>
      </c>
      <c r="BN153" s="103">
        <v>2.2921999999999998</v>
      </c>
      <c r="BO153" s="95">
        <v>2.2890999999999999</v>
      </c>
      <c r="BP153" s="95">
        <v>2.2932999999999999</v>
      </c>
      <c r="BQ153" s="95">
        <v>2.2884000000000002</v>
      </c>
      <c r="BR153" s="95">
        <v>2.3020999999999998</v>
      </c>
      <c r="BS153" s="95">
        <v>2.2934000000000001</v>
      </c>
      <c r="BT153" s="97"/>
      <c r="BU153" s="97"/>
      <c r="BV153" s="96"/>
      <c r="BW153" s="96"/>
      <c r="BX153" s="96"/>
      <c r="BY153" s="98"/>
      <c r="BZ153" s="99"/>
      <c r="CA153" s="99"/>
      <c r="CB153" s="99"/>
      <c r="CC153" s="99"/>
      <c r="CD153" s="100"/>
      <c r="CE153" s="101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</row>
    <row r="154" spans="1:139">
      <c r="A154" s="83" t="s">
        <v>232</v>
      </c>
      <c r="B154" s="66" t="s">
        <v>248</v>
      </c>
      <c r="C154" s="79" t="s">
        <v>181</v>
      </c>
      <c r="D154" s="67">
        <v>1</v>
      </c>
      <c r="E154" s="83" t="s">
        <v>120</v>
      </c>
      <c r="F154" s="84">
        <v>1</v>
      </c>
      <c r="G154" s="85" t="s">
        <v>122</v>
      </c>
      <c r="H154" s="86">
        <v>1.33</v>
      </c>
      <c r="I154" s="87" t="s">
        <v>43</v>
      </c>
      <c r="J154" s="88">
        <v>5.46</v>
      </c>
      <c r="K154" s="89">
        <v>0.05</v>
      </c>
      <c r="L154" s="89">
        <v>-0.05</v>
      </c>
      <c r="M154" s="90" t="s">
        <v>10</v>
      </c>
      <c r="N154" s="91" t="s">
        <v>67</v>
      </c>
      <c r="O154" s="92">
        <f t="shared" si="76"/>
        <v>5.51</v>
      </c>
      <c r="P154" s="93">
        <f t="shared" si="77"/>
        <v>5.41</v>
      </c>
      <c r="Q154" s="94"/>
      <c r="R154" s="3">
        <f t="shared" si="90"/>
        <v>5.4650999999999996</v>
      </c>
      <c r="S154" s="3">
        <f t="shared" si="91"/>
        <v>5.4518000000000004</v>
      </c>
      <c r="T154" s="3">
        <f t="shared" si="92"/>
        <v>5.4586749999999986</v>
      </c>
      <c r="U154" s="4">
        <f t="shared" si="93"/>
        <v>3.1831208058312804E-3</v>
      </c>
      <c r="V154" s="5">
        <f t="shared" si="94"/>
        <v>5.2359516598095706</v>
      </c>
      <c r="W154" s="76">
        <f t="shared" si="73"/>
        <v>-2.6500000000027151E-2</v>
      </c>
      <c r="X154" s="76" t="str">
        <f t="shared" si="74"/>
        <v>Level A</v>
      </c>
      <c r="Y154" s="5">
        <f t="shared" si="95"/>
        <v>5.3747043787946467</v>
      </c>
      <c r="Z154" s="5">
        <f t="shared" si="96"/>
        <v>5.0971989408244562</v>
      </c>
      <c r="AA154" s="5">
        <f t="shared" si="97"/>
        <v>5.0971989408244562</v>
      </c>
      <c r="AB154" s="6">
        <f t="shared" si="98"/>
        <v>1</v>
      </c>
      <c r="AC154" s="29" t="str">
        <f t="shared" si="99"/>
        <v/>
      </c>
      <c r="AD154" s="29" t="str">
        <f t="shared" si="100"/>
        <v/>
      </c>
      <c r="AE154" s="29">
        <f t="shared" si="101"/>
        <v>1.3250000000013529E-3</v>
      </c>
      <c r="AF154" s="29" t="str">
        <f t="shared" si="75"/>
        <v/>
      </c>
      <c r="AG154" s="100"/>
      <c r="AH154" s="101"/>
      <c r="AI154" s="102"/>
      <c r="AJ154" s="102"/>
      <c r="AK154" s="102"/>
      <c r="AL154" s="102"/>
      <c r="AM154" s="102"/>
      <c r="AN154" s="102">
        <v>5.4577999999999998</v>
      </c>
      <c r="AO154" s="102">
        <v>5.4583000000000004</v>
      </c>
      <c r="AP154" s="102">
        <v>5.4588000000000001</v>
      </c>
      <c r="AQ154" s="102">
        <v>5.4543999999999997</v>
      </c>
      <c r="AR154" s="102">
        <v>5.4631999999999996</v>
      </c>
      <c r="AS154" s="103">
        <v>5.4518000000000004</v>
      </c>
      <c r="AT154" s="103">
        <v>5.4585999999999997</v>
      </c>
      <c r="AU154" s="103">
        <v>5.4611999999999998</v>
      </c>
      <c r="AV154" s="103">
        <v>5.4611999999999998</v>
      </c>
      <c r="AW154" s="103">
        <v>5.4607999999999999</v>
      </c>
      <c r="AX154" s="103">
        <v>5.4585999999999997</v>
      </c>
      <c r="AY154" s="103">
        <v>5.4583000000000004</v>
      </c>
      <c r="AZ154" s="103">
        <v>5.4588999999999999</v>
      </c>
      <c r="BA154" s="103">
        <v>5.4591000000000003</v>
      </c>
      <c r="BB154" s="103">
        <v>5.4579000000000004</v>
      </c>
      <c r="BC154" s="103">
        <v>5.4611000000000001</v>
      </c>
      <c r="BD154" s="103">
        <v>5.4598000000000004</v>
      </c>
      <c r="BE154" s="103">
        <v>5.4550999999999998</v>
      </c>
      <c r="BF154" s="103">
        <v>5.4608999999999996</v>
      </c>
      <c r="BG154" s="103">
        <v>5.4554</v>
      </c>
      <c r="BH154" s="103">
        <v>5.4546000000000001</v>
      </c>
      <c r="BI154" s="103">
        <v>5.4630000000000001</v>
      </c>
      <c r="BJ154" s="103">
        <v>5.4551999999999996</v>
      </c>
      <c r="BK154" s="103">
        <v>5.4547999999999996</v>
      </c>
      <c r="BL154" s="103">
        <v>5.4580000000000002</v>
      </c>
      <c r="BM154" s="103">
        <v>5.4561000000000002</v>
      </c>
      <c r="BN154" s="103">
        <v>5.4630000000000001</v>
      </c>
      <c r="BO154" s="95">
        <v>5.4546999999999999</v>
      </c>
      <c r="BP154" s="95">
        <v>5.4650999999999996</v>
      </c>
      <c r="BQ154" s="95">
        <v>5.4580000000000002</v>
      </c>
      <c r="BR154" s="95">
        <v>5.4602000000000004</v>
      </c>
      <c r="BS154" s="95">
        <v>5.4637000000000002</v>
      </c>
      <c r="BT154" s="97"/>
      <c r="BU154" s="97"/>
      <c r="BV154" s="96"/>
      <c r="BW154" s="96"/>
      <c r="BX154" s="96"/>
      <c r="BY154" s="98"/>
      <c r="BZ154" s="99"/>
      <c r="CA154" s="99"/>
      <c r="CB154" s="99"/>
      <c r="CC154" s="99"/>
      <c r="CD154" s="100"/>
      <c r="CE154" s="101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3"/>
      <c r="CQ154" s="103"/>
      <c r="CR154" s="103"/>
      <c r="CS154" s="103"/>
      <c r="CT154" s="103"/>
      <c r="CU154" s="103"/>
      <c r="CV154" s="103"/>
      <c r="CW154" s="103"/>
      <c r="CX154" s="103"/>
      <c r="CY154" s="103"/>
      <c r="CZ154" s="103"/>
      <c r="DA154" s="103"/>
      <c r="DB154" s="103"/>
      <c r="DC154" s="103"/>
      <c r="DD154" s="103"/>
      <c r="DE154" s="103"/>
      <c r="DF154" s="103"/>
      <c r="DG154" s="103"/>
      <c r="DH154" s="103"/>
      <c r="DI154" s="103"/>
      <c r="DJ154" s="103"/>
      <c r="DK154" s="103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</row>
    <row r="155" spans="1:139">
      <c r="A155" s="83" t="s">
        <v>233</v>
      </c>
      <c r="B155" s="66" t="s">
        <v>248</v>
      </c>
      <c r="C155" s="79" t="s">
        <v>181</v>
      </c>
      <c r="D155" s="67">
        <v>1</v>
      </c>
      <c r="E155" s="83" t="s">
        <v>120</v>
      </c>
      <c r="F155" s="84">
        <v>1</v>
      </c>
      <c r="G155" s="85" t="s">
        <v>122</v>
      </c>
      <c r="H155" s="86">
        <v>1.33</v>
      </c>
      <c r="I155" s="87" t="s">
        <v>43</v>
      </c>
      <c r="J155" s="88">
        <v>8</v>
      </c>
      <c r="K155" s="89">
        <v>0.05</v>
      </c>
      <c r="L155" s="89">
        <v>-0.05</v>
      </c>
      <c r="M155" s="90" t="s">
        <v>10</v>
      </c>
      <c r="N155" s="91" t="s">
        <v>67</v>
      </c>
      <c r="O155" s="92">
        <f t="shared" si="76"/>
        <v>8.0500000000000007</v>
      </c>
      <c r="P155" s="93">
        <f t="shared" si="77"/>
        <v>7.95</v>
      </c>
      <c r="Q155" s="94"/>
      <c r="R155" s="3">
        <f t="shared" si="90"/>
        <v>8.0177999999999994</v>
      </c>
      <c r="S155" s="3">
        <f t="shared" si="91"/>
        <v>7.9987000000000004</v>
      </c>
      <c r="T155" s="3">
        <f t="shared" si="92"/>
        <v>8.0100718749999995</v>
      </c>
      <c r="U155" s="4">
        <f t="shared" si="93"/>
        <v>4.6383558248654791E-3</v>
      </c>
      <c r="V155" s="5">
        <f t="shared" si="94"/>
        <v>3.5932272762083817</v>
      </c>
      <c r="W155" s="76">
        <f t="shared" si="73"/>
        <v>0.20143749999998908</v>
      </c>
      <c r="X155" s="76" t="str">
        <f t="shared" si="74"/>
        <v>Level B</v>
      </c>
      <c r="Y155" s="5">
        <f t="shared" si="95"/>
        <v>2.8694165567572418</v>
      </c>
      <c r="Z155" s="5">
        <f t="shared" si="96"/>
        <v>4.3170379956595593</v>
      </c>
      <c r="AA155" s="5">
        <f t="shared" si="97"/>
        <v>2.8694165567572418</v>
      </c>
      <c r="AB155" s="6">
        <f t="shared" si="98"/>
        <v>1</v>
      </c>
      <c r="AC155" s="29" t="str">
        <f t="shared" si="99"/>
        <v/>
      </c>
      <c r="AD155" s="29" t="str">
        <f t="shared" si="100"/>
        <v/>
      </c>
      <c r="AE155" s="29">
        <f t="shared" si="101"/>
        <v>-1.0071874999999508E-2</v>
      </c>
      <c r="AF155" s="29" t="str">
        <f t="shared" si="75"/>
        <v/>
      </c>
      <c r="AG155" s="100"/>
      <c r="AH155" s="101"/>
      <c r="AI155" s="102"/>
      <c r="AJ155" s="102"/>
      <c r="AK155" s="102"/>
      <c r="AL155" s="102"/>
      <c r="AM155" s="102"/>
      <c r="AN155" s="102">
        <v>8.0122</v>
      </c>
      <c r="AO155" s="102">
        <v>8.0124999999999993</v>
      </c>
      <c r="AP155" s="102">
        <v>8.0132999999999992</v>
      </c>
      <c r="AQ155" s="102">
        <v>8.0122999999999998</v>
      </c>
      <c r="AR155" s="102">
        <v>8.0142000000000007</v>
      </c>
      <c r="AS155" s="103">
        <v>8.0036000000000005</v>
      </c>
      <c r="AT155" s="103">
        <v>8.0154999999999994</v>
      </c>
      <c r="AU155" s="103">
        <v>8.0137999999999998</v>
      </c>
      <c r="AV155" s="103">
        <v>8.0153999999999996</v>
      </c>
      <c r="AW155" s="103">
        <v>8.0054999999999996</v>
      </c>
      <c r="AX155" s="103">
        <v>8.0099</v>
      </c>
      <c r="AY155" s="103">
        <v>8.0105000000000004</v>
      </c>
      <c r="AZ155" s="103">
        <v>8.0060000000000002</v>
      </c>
      <c r="BA155" s="103">
        <v>8.0055999999999994</v>
      </c>
      <c r="BB155" s="103">
        <v>8.0069999999999997</v>
      </c>
      <c r="BC155" s="103">
        <v>8.0120000000000005</v>
      </c>
      <c r="BD155" s="103">
        <v>8.0056999999999992</v>
      </c>
      <c r="BE155" s="103">
        <v>8.0149000000000008</v>
      </c>
      <c r="BF155" s="103">
        <v>8.0177999999999994</v>
      </c>
      <c r="BG155" s="103">
        <v>8.0066000000000006</v>
      </c>
      <c r="BH155" s="103">
        <v>8.0066000000000006</v>
      </c>
      <c r="BI155" s="103">
        <v>8.0137</v>
      </c>
      <c r="BJ155" s="103">
        <v>8.0143000000000004</v>
      </c>
      <c r="BK155" s="103">
        <v>8.0022000000000002</v>
      </c>
      <c r="BL155" s="103">
        <v>8.0123999999999995</v>
      </c>
      <c r="BM155" s="103">
        <v>8.0143000000000004</v>
      </c>
      <c r="BN155" s="103">
        <v>8.0117999999999991</v>
      </c>
      <c r="BO155" s="95">
        <v>8.0109999999999992</v>
      </c>
      <c r="BP155" s="95">
        <v>7.9987000000000004</v>
      </c>
      <c r="BQ155" s="95">
        <v>8.0103000000000009</v>
      </c>
      <c r="BR155" s="95">
        <v>8.0021000000000004</v>
      </c>
      <c r="BS155" s="95">
        <v>8.0106000000000002</v>
      </c>
      <c r="BT155" s="97"/>
      <c r="BU155" s="97"/>
      <c r="BV155" s="96"/>
      <c r="BW155" s="96"/>
      <c r="BX155" s="96"/>
      <c r="BY155" s="98"/>
      <c r="BZ155" s="99"/>
      <c r="CA155" s="99"/>
      <c r="CB155" s="99"/>
      <c r="CC155" s="99"/>
      <c r="CD155" s="100"/>
      <c r="CE155" s="101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3"/>
      <c r="CQ155" s="103"/>
      <c r="CR155" s="103"/>
      <c r="CS155" s="103"/>
      <c r="CT155" s="103"/>
      <c r="CU155" s="103"/>
      <c r="CV155" s="103"/>
      <c r="CW155" s="103"/>
      <c r="CX155" s="103"/>
      <c r="CY155" s="103"/>
      <c r="CZ155" s="103"/>
      <c r="DA155" s="103"/>
      <c r="DB155" s="103"/>
      <c r="DC155" s="103"/>
      <c r="DD155" s="103"/>
      <c r="DE155" s="103"/>
      <c r="DF155" s="103"/>
      <c r="DG155" s="103"/>
      <c r="DH155" s="103"/>
      <c r="DI155" s="103"/>
      <c r="DJ155" s="103"/>
      <c r="DK155" s="103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</row>
    <row r="156" spans="1:139">
      <c r="A156" s="83" t="s">
        <v>234</v>
      </c>
      <c r="B156" s="66" t="s">
        <v>248</v>
      </c>
      <c r="C156" s="79" t="s">
        <v>181</v>
      </c>
      <c r="D156" s="67">
        <v>1</v>
      </c>
      <c r="E156" s="83" t="s">
        <v>120</v>
      </c>
      <c r="F156" s="84">
        <v>1</v>
      </c>
      <c r="G156" s="85" t="s">
        <v>122</v>
      </c>
      <c r="H156" s="86">
        <v>1.33</v>
      </c>
      <c r="I156" s="87" t="s">
        <v>43</v>
      </c>
      <c r="J156" s="88">
        <v>4.5</v>
      </c>
      <c r="K156" s="89">
        <v>0.05</v>
      </c>
      <c r="L156" s="89">
        <v>-0.05</v>
      </c>
      <c r="M156" s="90" t="s">
        <v>10</v>
      </c>
      <c r="N156" s="91" t="s">
        <v>67</v>
      </c>
      <c r="O156" s="92">
        <f t="shared" si="76"/>
        <v>4.55</v>
      </c>
      <c r="P156" s="93">
        <f t="shared" si="77"/>
        <v>4.45</v>
      </c>
      <c r="Q156" s="94"/>
      <c r="R156" s="3">
        <f t="shared" si="90"/>
        <v>4.5160999999999998</v>
      </c>
      <c r="S156" s="3">
        <f t="shared" si="91"/>
        <v>4.4939</v>
      </c>
      <c r="T156" s="3">
        <f t="shared" si="92"/>
        <v>4.5061156249999996</v>
      </c>
      <c r="U156" s="4">
        <f t="shared" si="93"/>
        <v>6.2499088703033383E-3</v>
      </c>
      <c r="V156" s="5">
        <f t="shared" si="94"/>
        <v>2.6667055492375131</v>
      </c>
      <c r="W156" s="76">
        <f t="shared" si="73"/>
        <v>0.12231249999999293</v>
      </c>
      <c r="X156" s="76" t="str">
        <f t="shared" si="74"/>
        <v>Level A</v>
      </c>
      <c r="Y156" s="5">
        <f t="shared" si="95"/>
        <v>2.3405341267464101</v>
      </c>
      <c r="Z156" s="5">
        <f t="shared" si="96"/>
        <v>2.9928769717285966</v>
      </c>
      <c r="AA156" s="5">
        <f t="shared" si="97"/>
        <v>2.3405341267464101</v>
      </c>
      <c r="AB156" s="6">
        <f t="shared" si="98"/>
        <v>0.99999999999890332</v>
      </c>
      <c r="AC156" s="29" t="str">
        <f t="shared" si="99"/>
        <v/>
      </c>
      <c r="AD156" s="29" t="str">
        <f t="shared" si="100"/>
        <v/>
      </c>
      <c r="AE156" s="29">
        <f t="shared" si="101"/>
        <v>-6.1156249999996248E-3</v>
      </c>
      <c r="AF156" s="29" t="str">
        <f t="shared" si="75"/>
        <v/>
      </c>
      <c r="AG156" s="100"/>
      <c r="AH156" s="101"/>
      <c r="AI156" s="102"/>
      <c r="AJ156" s="102"/>
      <c r="AK156" s="102"/>
      <c r="AL156" s="102"/>
      <c r="AM156" s="102"/>
      <c r="AN156" s="102">
        <v>4.5141999999999998</v>
      </c>
      <c r="AO156" s="102">
        <v>4.5072999999999999</v>
      </c>
      <c r="AP156" s="102">
        <v>4.5099</v>
      </c>
      <c r="AQ156" s="102">
        <v>4.4942000000000002</v>
      </c>
      <c r="AR156" s="102">
        <v>4.5122999999999998</v>
      </c>
      <c r="AS156" s="103">
        <v>4.5072999999999999</v>
      </c>
      <c r="AT156" s="103">
        <v>4.5137999999999998</v>
      </c>
      <c r="AU156" s="103">
        <v>4.5157999999999996</v>
      </c>
      <c r="AV156" s="103">
        <v>4.5034000000000001</v>
      </c>
      <c r="AW156" s="103">
        <v>4.5086000000000004</v>
      </c>
      <c r="AX156" s="103">
        <v>4.5004</v>
      </c>
      <c r="AY156" s="103">
        <v>4.5045999999999999</v>
      </c>
      <c r="AZ156" s="103">
        <v>4.5136000000000003</v>
      </c>
      <c r="BA156" s="103">
        <v>4.5030999999999999</v>
      </c>
      <c r="BB156" s="103">
        <v>4.5082000000000004</v>
      </c>
      <c r="BC156" s="103">
        <v>4.5075000000000003</v>
      </c>
      <c r="BD156" s="103">
        <v>4.4939</v>
      </c>
      <c r="BE156" s="103">
        <v>4.5015999999999998</v>
      </c>
      <c r="BF156" s="103">
        <v>4.4983000000000004</v>
      </c>
      <c r="BG156" s="103">
        <v>4.5048000000000004</v>
      </c>
      <c r="BH156" s="103">
        <v>4.4939999999999998</v>
      </c>
      <c r="BI156" s="103">
        <v>4.5071000000000003</v>
      </c>
      <c r="BJ156" s="103">
        <v>4.5063000000000004</v>
      </c>
      <c r="BK156" s="103">
        <v>4.5068999999999999</v>
      </c>
      <c r="BL156" s="103">
        <v>4.5105000000000004</v>
      </c>
      <c r="BM156" s="103">
        <v>4.5134999999999996</v>
      </c>
      <c r="BN156" s="103">
        <v>4.4969999999999999</v>
      </c>
      <c r="BO156" s="95">
        <v>4.5030999999999999</v>
      </c>
      <c r="BP156" s="95">
        <v>4.5160999999999998</v>
      </c>
      <c r="BQ156" s="95">
        <v>4.5105000000000004</v>
      </c>
      <c r="BR156" s="95">
        <v>4.5044000000000004</v>
      </c>
      <c r="BS156" s="95">
        <v>4.5034999999999998</v>
      </c>
      <c r="BT156" s="97"/>
      <c r="BU156" s="97"/>
      <c r="BV156" s="96"/>
      <c r="BW156" s="96"/>
      <c r="BX156" s="96"/>
      <c r="BY156" s="98"/>
      <c r="BZ156" s="99"/>
      <c r="CA156" s="99"/>
      <c r="CB156" s="99"/>
      <c r="CC156" s="99"/>
      <c r="CD156" s="100"/>
      <c r="CE156" s="101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3"/>
      <c r="CQ156" s="103"/>
      <c r="CR156" s="103"/>
      <c r="CS156" s="103"/>
      <c r="CT156" s="103"/>
      <c r="CU156" s="103"/>
      <c r="CV156" s="103"/>
      <c r="CW156" s="103"/>
      <c r="CX156" s="103"/>
      <c r="CY156" s="103"/>
      <c r="CZ156" s="103"/>
      <c r="DA156" s="103"/>
      <c r="DB156" s="103"/>
      <c r="DC156" s="103"/>
      <c r="DD156" s="103"/>
      <c r="DE156" s="103"/>
      <c r="DF156" s="103"/>
      <c r="DG156" s="103"/>
      <c r="DH156" s="103"/>
      <c r="DI156" s="103"/>
      <c r="DJ156" s="103"/>
      <c r="DK156" s="103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</row>
    <row r="157" spans="1:139">
      <c r="A157" s="83" t="s">
        <v>235</v>
      </c>
      <c r="B157" s="66" t="s">
        <v>248</v>
      </c>
      <c r="C157" s="79" t="s">
        <v>181</v>
      </c>
      <c r="D157" s="67">
        <v>1</v>
      </c>
      <c r="E157" s="83" t="s">
        <v>120</v>
      </c>
      <c r="F157" s="84">
        <v>1</v>
      </c>
      <c r="G157" s="85" t="s">
        <v>122</v>
      </c>
      <c r="H157" s="86">
        <v>1.33</v>
      </c>
      <c r="I157" s="87" t="s">
        <v>43</v>
      </c>
      <c r="J157" s="88">
        <v>7</v>
      </c>
      <c r="K157" s="89">
        <v>0.05</v>
      </c>
      <c r="L157" s="89">
        <v>-0.05</v>
      </c>
      <c r="M157" s="90" t="s">
        <v>10</v>
      </c>
      <c r="N157" s="91" t="s">
        <v>67</v>
      </c>
      <c r="O157" s="92">
        <f t="shared" si="76"/>
        <v>7.05</v>
      </c>
      <c r="P157" s="93">
        <f t="shared" si="77"/>
        <v>6.95</v>
      </c>
      <c r="Q157" s="94"/>
      <c r="R157" s="3">
        <f t="shared" si="90"/>
        <v>7.0130999999999997</v>
      </c>
      <c r="S157" s="3">
        <f t="shared" si="91"/>
        <v>7.0038</v>
      </c>
      <c r="T157" s="3">
        <f t="shared" si="92"/>
        <v>7.0073343749999983</v>
      </c>
      <c r="U157" s="4">
        <f t="shared" si="93"/>
        <v>2.9857305125461065E-3</v>
      </c>
      <c r="V157" s="5">
        <f t="shared" si="94"/>
        <v>5.5821068233160904</v>
      </c>
      <c r="W157" s="76">
        <f t="shared" si="73"/>
        <v>0.1466874999999673</v>
      </c>
      <c r="X157" s="76" t="str">
        <f t="shared" si="74"/>
        <v>Level B</v>
      </c>
      <c r="Y157" s="5">
        <f t="shared" si="95"/>
        <v>4.7632815286710768</v>
      </c>
      <c r="Z157" s="5">
        <f t="shared" si="96"/>
        <v>6.4009321179610632</v>
      </c>
      <c r="AA157" s="5">
        <f t="shared" si="97"/>
        <v>4.7632815286710768</v>
      </c>
      <c r="AB157" s="6">
        <f t="shared" si="98"/>
        <v>1</v>
      </c>
      <c r="AC157" s="29" t="str">
        <f t="shared" si="99"/>
        <v/>
      </c>
      <c r="AD157" s="29" t="str">
        <f t="shared" si="100"/>
        <v/>
      </c>
      <c r="AE157" s="29">
        <f t="shared" si="101"/>
        <v>-7.3343749999983388E-3</v>
      </c>
      <c r="AF157" s="29" t="str">
        <f t="shared" si="75"/>
        <v/>
      </c>
      <c r="AG157" s="100"/>
      <c r="AH157" s="101"/>
      <c r="AI157" s="102"/>
      <c r="AJ157" s="102"/>
      <c r="AK157" s="102"/>
      <c r="AL157" s="102"/>
      <c r="AM157" s="102"/>
      <c r="AN157" s="102">
        <v>7.0094000000000003</v>
      </c>
      <c r="AO157" s="102">
        <v>7.0038</v>
      </c>
      <c r="AP157" s="102">
        <v>7.0054999999999996</v>
      </c>
      <c r="AQ157" s="102">
        <v>7.0063000000000004</v>
      </c>
      <c r="AR157" s="102">
        <v>7.0099</v>
      </c>
      <c r="AS157" s="103">
        <v>7.0091000000000001</v>
      </c>
      <c r="AT157" s="103">
        <v>7.0045000000000002</v>
      </c>
      <c r="AU157" s="103">
        <v>7.0121000000000002</v>
      </c>
      <c r="AV157" s="103">
        <v>7.0106999999999999</v>
      </c>
      <c r="AW157" s="103">
        <v>7.0130999999999997</v>
      </c>
      <c r="AX157" s="103">
        <v>7.0038</v>
      </c>
      <c r="AY157" s="103">
        <v>7.008</v>
      </c>
      <c r="AZ157" s="103">
        <v>7.0039999999999996</v>
      </c>
      <c r="BA157" s="103">
        <v>7.0056000000000003</v>
      </c>
      <c r="BB157" s="103">
        <v>7.0050999999999997</v>
      </c>
      <c r="BC157" s="103">
        <v>7.0087999999999999</v>
      </c>
      <c r="BD157" s="103">
        <v>7.0084</v>
      </c>
      <c r="BE157" s="103">
        <v>7.0090000000000003</v>
      </c>
      <c r="BF157" s="103">
        <v>7.0086000000000004</v>
      </c>
      <c r="BG157" s="103">
        <v>7.0106000000000002</v>
      </c>
      <c r="BH157" s="103">
        <v>7.0039999999999996</v>
      </c>
      <c r="BI157" s="103">
        <v>7.0065999999999997</v>
      </c>
      <c r="BJ157" s="103">
        <v>7.0042999999999997</v>
      </c>
      <c r="BK157" s="103">
        <v>7.0038999999999998</v>
      </c>
      <c r="BL157" s="103">
        <v>7.008</v>
      </c>
      <c r="BM157" s="103">
        <v>7.0115999999999996</v>
      </c>
      <c r="BN157" s="103">
        <v>7.0039999999999996</v>
      </c>
      <c r="BO157" s="95">
        <v>7.0042999999999997</v>
      </c>
      <c r="BP157" s="95">
        <v>7.0052000000000003</v>
      </c>
      <c r="BQ157" s="95">
        <v>7.0122</v>
      </c>
      <c r="BR157" s="95">
        <v>7.0039999999999996</v>
      </c>
      <c r="BS157" s="95">
        <v>7.0103</v>
      </c>
      <c r="BT157" s="97"/>
      <c r="BU157" s="97"/>
      <c r="BV157" s="96"/>
      <c r="BW157" s="96"/>
      <c r="BX157" s="96"/>
      <c r="BY157" s="98"/>
      <c r="BZ157" s="99"/>
      <c r="CA157" s="99"/>
      <c r="CB157" s="99"/>
      <c r="CC157" s="99"/>
      <c r="CD157" s="100"/>
      <c r="CE157" s="101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3"/>
      <c r="CQ157" s="103"/>
      <c r="CR157" s="103"/>
      <c r="CS157" s="103"/>
      <c r="CT157" s="103"/>
      <c r="CU157" s="103"/>
      <c r="CV157" s="103"/>
      <c r="CW157" s="103"/>
      <c r="CX157" s="103"/>
      <c r="CY157" s="103"/>
      <c r="CZ157" s="103"/>
      <c r="DA157" s="103"/>
      <c r="DB157" s="103"/>
      <c r="DC157" s="103"/>
      <c r="DD157" s="103"/>
      <c r="DE157" s="103"/>
      <c r="DF157" s="103"/>
      <c r="DG157" s="103"/>
      <c r="DH157" s="103"/>
      <c r="DI157" s="103"/>
      <c r="DJ157" s="103"/>
      <c r="DK157" s="103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</row>
    <row r="158" spans="1:139">
      <c r="A158" s="83" t="s">
        <v>236</v>
      </c>
      <c r="B158" s="66" t="s">
        <v>248</v>
      </c>
      <c r="C158" s="79" t="s">
        <v>181</v>
      </c>
      <c r="D158" s="67">
        <v>1</v>
      </c>
      <c r="E158" s="83" t="s">
        <v>120</v>
      </c>
      <c r="F158" s="84">
        <v>1</v>
      </c>
      <c r="G158" s="85" t="s">
        <v>122</v>
      </c>
      <c r="H158" s="86">
        <v>1.33</v>
      </c>
      <c r="I158" s="87" t="s">
        <v>43</v>
      </c>
      <c r="J158" s="88">
        <v>2.8</v>
      </c>
      <c r="K158" s="89">
        <v>0.05</v>
      </c>
      <c r="L158" s="89">
        <v>-0.05</v>
      </c>
      <c r="M158" s="90" t="s">
        <v>10</v>
      </c>
      <c r="N158" s="91" t="s">
        <v>67</v>
      </c>
      <c r="O158" s="92">
        <f t="shared" si="76"/>
        <v>2.8499999999999996</v>
      </c>
      <c r="P158" s="93">
        <f t="shared" si="77"/>
        <v>2.75</v>
      </c>
      <c r="Q158" s="94"/>
      <c r="R158" s="3">
        <f t="shared" si="90"/>
        <v>2.8108</v>
      </c>
      <c r="S158" s="3">
        <f t="shared" si="91"/>
        <v>2.7824</v>
      </c>
      <c r="T158" s="3">
        <f t="shared" si="92"/>
        <v>2.7967093749999998</v>
      </c>
      <c r="U158" s="4">
        <f t="shared" si="93"/>
        <v>7.9416159635746462E-3</v>
      </c>
      <c r="V158" s="5">
        <f t="shared" si="94"/>
        <v>2.0986492853734946</v>
      </c>
      <c r="W158" s="76">
        <f t="shared" si="73"/>
        <v>-6.5812500000000065E-2</v>
      </c>
      <c r="X158" s="76" t="str">
        <f t="shared" si="74"/>
        <v>Level A</v>
      </c>
      <c r="Y158" s="5">
        <f t="shared" si="95"/>
        <v>2.2367666414671299</v>
      </c>
      <c r="Z158" s="5">
        <f t="shared" si="96"/>
        <v>1.9605319292798442</v>
      </c>
      <c r="AA158" s="5">
        <f t="shared" si="97"/>
        <v>1.9605319292798442</v>
      </c>
      <c r="AB158" s="6">
        <f t="shared" si="98"/>
        <v>0.99999999795864047</v>
      </c>
      <c r="AC158" s="29" t="str">
        <f t="shared" si="99"/>
        <v/>
      </c>
      <c r="AD158" s="29" t="str">
        <f t="shared" si="100"/>
        <v/>
      </c>
      <c r="AE158" s="29">
        <f t="shared" si="101"/>
        <v>3.2906249999999915E-3</v>
      </c>
      <c r="AF158" s="29" t="str">
        <f t="shared" si="75"/>
        <v/>
      </c>
      <c r="AG158" s="100"/>
      <c r="AH158" s="101"/>
      <c r="AI158" s="102"/>
      <c r="AJ158" s="102"/>
      <c r="AK158" s="102"/>
      <c r="AL158" s="102"/>
      <c r="AM158" s="102"/>
      <c r="AN158" s="102">
        <v>2.7949999999999999</v>
      </c>
      <c r="AO158" s="102">
        <v>2.7991999999999999</v>
      </c>
      <c r="AP158" s="102">
        <v>2.7890999999999999</v>
      </c>
      <c r="AQ158" s="102">
        <v>2.8073000000000001</v>
      </c>
      <c r="AR158" s="102">
        <v>2.7932000000000001</v>
      </c>
      <c r="AS158" s="103">
        <v>2.7959000000000001</v>
      </c>
      <c r="AT158" s="103">
        <v>2.7951999999999999</v>
      </c>
      <c r="AU158" s="103">
        <v>2.7824</v>
      </c>
      <c r="AV158" s="103">
        <v>2.7867000000000002</v>
      </c>
      <c r="AW158" s="103">
        <v>2.8050999999999999</v>
      </c>
      <c r="AX158" s="103">
        <v>2.7873999999999999</v>
      </c>
      <c r="AY158" s="103">
        <v>2.802</v>
      </c>
      <c r="AZ158" s="103">
        <v>2.7917000000000001</v>
      </c>
      <c r="BA158" s="103">
        <v>2.8014000000000001</v>
      </c>
      <c r="BB158" s="103">
        <v>2.7839999999999998</v>
      </c>
      <c r="BC158" s="103">
        <v>2.7936000000000001</v>
      </c>
      <c r="BD158" s="103">
        <v>2.7965</v>
      </c>
      <c r="BE158" s="103">
        <v>2.8094000000000001</v>
      </c>
      <c r="BF158" s="103">
        <v>2.8108</v>
      </c>
      <c r="BG158" s="103">
        <v>2.8056000000000001</v>
      </c>
      <c r="BH158" s="103">
        <v>2.8050000000000002</v>
      </c>
      <c r="BI158" s="103">
        <v>2.7827999999999999</v>
      </c>
      <c r="BJ158" s="103">
        <v>2.7995000000000001</v>
      </c>
      <c r="BK158" s="103">
        <v>2.8079000000000001</v>
      </c>
      <c r="BL158" s="103">
        <v>2.7938000000000001</v>
      </c>
      <c r="BM158" s="103">
        <v>2.8003</v>
      </c>
      <c r="BN158" s="103">
        <v>2.7991000000000001</v>
      </c>
      <c r="BO158" s="95">
        <v>2.7852000000000001</v>
      </c>
      <c r="BP158" s="95">
        <v>2.7913999999999999</v>
      </c>
      <c r="BQ158" s="95">
        <v>2.8012999999999999</v>
      </c>
      <c r="BR158" s="95">
        <v>2.7970999999999999</v>
      </c>
      <c r="BS158" s="95">
        <v>2.7997999999999998</v>
      </c>
      <c r="BT158" s="97"/>
      <c r="BU158" s="97"/>
      <c r="BV158" s="96"/>
      <c r="BW158" s="96"/>
      <c r="BX158" s="96"/>
      <c r="BY158" s="98"/>
      <c r="BZ158" s="99"/>
      <c r="CA158" s="99"/>
      <c r="CB158" s="99"/>
      <c r="CC158" s="99"/>
      <c r="CD158" s="100"/>
      <c r="CE158" s="101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3"/>
      <c r="CQ158" s="103"/>
      <c r="CR158" s="103"/>
      <c r="CS158" s="103"/>
      <c r="CT158" s="103"/>
      <c r="CU158" s="103"/>
      <c r="CV158" s="103"/>
      <c r="CW158" s="103"/>
      <c r="CX158" s="103"/>
      <c r="CY158" s="103"/>
      <c r="CZ158" s="103"/>
      <c r="DA158" s="103"/>
      <c r="DB158" s="103"/>
      <c r="DC158" s="103"/>
      <c r="DD158" s="103"/>
      <c r="DE158" s="103"/>
      <c r="DF158" s="103"/>
      <c r="DG158" s="103"/>
      <c r="DH158" s="103"/>
      <c r="DI158" s="103"/>
      <c r="DJ158" s="103"/>
      <c r="DK158" s="103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</row>
    <row r="159" spans="1:139">
      <c r="A159" s="83" t="s">
        <v>237</v>
      </c>
      <c r="B159" s="66" t="s">
        <v>248</v>
      </c>
      <c r="C159" s="79" t="s">
        <v>181</v>
      </c>
      <c r="D159" s="67">
        <v>1</v>
      </c>
      <c r="E159" s="83" t="s">
        <v>120</v>
      </c>
      <c r="F159" s="84">
        <v>1</v>
      </c>
      <c r="G159" s="85" t="s">
        <v>122</v>
      </c>
      <c r="H159" s="86">
        <v>1.33</v>
      </c>
      <c r="I159" s="87" t="s">
        <v>43</v>
      </c>
      <c r="J159" s="88">
        <v>10.5</v>
      </c>
      <c r="K159" s="89">
        <v>0.05</v>
      </c>
      <c r="L159" s="89">
        <v>-0.05</v>
      </c>
      <c r="M159" s="90" t="s">
        <v>10</v>
      </c>
      <c r="N159" s="91" t="s">
        <v>67</v>
      </c>
      <c r="O159" s="92">
        <f t="shared" si="76"/>
        <v>10.55</v>
      </c>
      <c r="P159" s="93">
        <f t="shared" si="77"/>
        <v>10.45</v>
      </c>
      <c r="Q159" s="94"/>
      <c r="R159" s="3">
        <f t="shared" si="90"/>
        <v>10.5199</v>
      </c>
      <c r="S159" s="3">
        <f t="shared" si="91"/>
        <v>10.488300000000001</v>
      </c>
      <c r="T159" s="3">
        <f t="shared" si="92"/>
        <v>10.497031249999999</v>
      </c>
      <c r="U159" s="4">
        <f t="shared" si="93"/>
        <v>5.9698942282734816E-3</v>
      </c>
      <c r="V159" s="5">
        <f t="shared" si="94"/>
        <v>2.7917859227276018</v>
      </c>
      <c r="W159" s="76">
        <f t="shared" si="73"/>
        <v>-5.9375000000016206E-2</v>
      </c>
      <c r="X159" s="76" t="str">
        <f t="shared" si="74"/>
        <v>Level A</v>
      </c>
      <c r="Y159" s="5">
        <f t="shared" si="95"/>
        <v>2.9575482118896401</v>
      </c>
      <c r="Z159" s="5">
        <f t="shared" si="96"/>
        <v>2.6260236335656422</v>
      </c>
      <c r="AA159" s="5">
        <f t="shared" si="97"/>
        <v>2.6260236335656422</v>
      </c>
      <c r="AB159" s="6">
        <f t="shared" si="98"/>
        <v>0.99999999999999822</v>
      </c>
      <c r="AC159" s="29" t="str">
        <f t="shared" si="99"/>
        <v/>
      </c>
      <c r="AD159" s="29" t="str">
        <f t="shared" si="100"/>
        <v/>
      </c>
      <c r="AE159" s="29">
        <f t="shared" si="101"/>
        <v>2.9687500000008527E-3</v>
      </c>
      <c r="AF159" s="29" t="str">
        <f t="shared" si="75"/>
        <v/>
      </c>
      <c r="AG159" s="100"/>
      <c r="AH159" s="101"/>
      <c r="AI159" s="102"/>
      <c r="AJ159" s="102"/>
      <c r="AK159" s="102"/>
      <c r="AL159" s="102"/>
      <c r="AM159" s="102"/>
      <c r="AN159" s="102">
        <v>10.493600000000001</v>
      </c>
      <c r="AO159" s="102">
        <v>10.5007</v>
      </c>
      <c r="AP159" s="102">
        <v>10.4992</v>
      </c>
      <c r="AQ159" s="102">
        <v>10.492100000000001</v>
      </c>
      <c r="AR159" s="102">
        <v>10.488300000000001</v>
      </c>
      <c r="AS159" s="103">
        <v>10.494400000000001</v>
      </c>
      <c r="AT159" s="103">
        <v>10.493</v>
      </c>
      <c r="AU159" s="103">
        <v>10.500400000000001</v>
      </c>
      <c r="AV159" s="103">
        <v>10.500999999999999</v>
      </c>
      <c r="AW159" s="103">
        <v>10.5023</v>
      </c>
      <c r="AX159" s="103">
        <v>10.4975</v>
      </c>
      <c r="AY159" s="103">
        <v>10.507300000000001</v>
      </c>
      <c r="AZ159" s="103">
        <v>10.496700000000001</v>
      </c>
      <c r="BA159" s="103">
        <v>10.4925</v>
      </c>
      <c r="BB159" s="103">
        <v>10.494</v>
      </c>
      <c r="BC159" s="103">
        <v>10.4924</v>
      </c>
      <c r="BD159" s="103">
        <v>10.4956</v>
      </c>
      <c r="BE159" s="103">
        <v>10.494300000000001</v>
      </c>
      <c r="BF159" s="103">
        <v>10.4954</v>
      </c>
      <c r="BG159" s="103">
        <v>10.4994</v>
      </c>
      <c r="BH159" s="103">
        <v>10.497</v>
      </c>
      <c r="BI159" s="103">
        <v>10.4953</v>
      </c>
      <c r="BJ159" s="103">
        <v>10.4979</v>
      </c>
      <c r="BK159" s="103">
        <v>10.4968</v>
      </c>
      <c r="BL159" s="103">
        <v>10.497400000000001</v>
      </c>
      <c r="BM159" s="103">
        <v>10.493</v>
      </c>
      <c r="BN159" s="103">
        <v>10.497199999999999</v>
      </c>
      <c r="BO159" s="95">
        <v>10.4933</v>
      </c>
      <c r="BP159" s="95">
        <v>10.490500000000001</v>
      </c>
      <c r="BQ159" s="95">
        <v>10.5199</v>
      </c>
      <c r="BR159" s="95">
        <v>10.490600000000001</v>
      </c>
      <c r="BS159" s="95">
        <v>10.506</v>
      </c>
      <c r="BT159" s="97"/>
      <c r="BU159" s="97"/>
      <c r="BV159" s="96"/>
      <c r="BW159" s="96"/>
      <c r="BX159" s="96"/>
      <c r="BY159" s="98"/>
      <c r="BZ159" s="99"/>
      <c r="CA159" s="99"/>
      <c r="CB159" s="99"/>
      <c r="CC159" s="99"/>
      <c r="CD159" s="100"/>
      <c r="CE159" s="101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3"/>
      <c r="CQ159" s="103"/>
      <c r="CR159" s="103"/>
      <c r="CS159" s="103"/>
      <c r="CT159" s="103"/>
      <c r="CU159" s="103"/>
      <c r="CV159" s="103"/>
      <c r="CW159" s="103"/>
      <c r="CX159" s="103"/>
      <c r="CY159" s="103"/>
      <c r="CZ159" s="103"/>
      <c r="DA159" s="103"/>
      <c r="DB159" s="103"/>
      <c r="DC159" s="103"/>
      <c r="DD159" s="103"/>
      <c r="DE159" s="103"/>
      <c r="DF159" s="103"/>
      <c r="DG159" s="103"/>
      <c r="DH159" s="103"/>
      <c r="DI159" s="103"/>
      <c r="DJ159" s="103"/>
      <c r="DK159" s="103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</row>
    <row r="160" spans="1:139">
      <c r="A160" s="83" t="s">
        <v>238</v>
      </c>
      <c r="B160" s="66" t="s">
        <v>248</v>
      </c>
      <c r="C160" s="79" t="s">
        <v>181</v>
      </c>
      <c r="D160" s="67">
        <v>1</v>
      </c>
      <c r="E160" s="83" t="s">
        <v>120</v>
      </c>
      <c r="F160" s="84">
        <v>1</v>
      </c>
      <c r="G160" s="85" t="s">
        <v>122</v>
      </c>
      <c r="H160" s="86">
        <v>1.33</v>
      </c>
      <c r="I160" s="87" t="s">
        <v>43</v>
      </c>
      <c r="J160" s="88">
        <v>11</v>
      </c>
      <c r="K160" s="89">
        <v>0.05</v>
      </c>
      <c r="L160" s="89">
        <v>-0.05</v>
      </c>
      <c r="M160" s="90" t="s">
        <v>10</v>
      </c>
      <c r="N160" s="91" t="s">
        <v>67</v>
      </c>
      <c r="O160" s="92">
        <f t="shared" si="76"/>
        <v>11.05</v>
      </c>
      <c r="P160" s="93">
        <f t="shared" si="77"/>
        <v>10.95</v>
      </c>
      <c r="Q160" s="94"/>
      <c r="R160" s="3">
        <f t="shared" si="90"/>
        <v>10.993</v>
      </c>
      <c r="S160" s="3">
        <f t="shared" si="91"/>
        <v>10.97</v>
      </c>
      <c r="T160" s="3">
        <f t="shared" si="92"/>
        <v>10.97796875</v>
      </c>
      <c r="U160" s="4">
        <f t="shared" si="93"/>
        <v>5.9050791423502355E-3</v>
      </c>
      <c r="V160" s="5">
        <f t="shared" si="94"/>
        <v>2.822429008128974</v>
      </c>
      <c r="W160" s="76">
        <f t="shared" si="73"/>
        <v>-0.44062499999998378</v>
      </c>
      <c r="X160" s="76" t="str">
        <f t="shared" si="74"/>
        <v>Level C</v>
      </c>
      <c r="Y160" s="5">
        <f t="shared" si="95"/>
        <v>4.0660617898358149</v>
      </c>
      <c r="Z160" s="5">
        <f t="shared" si="96"/>
        <v>1.5787962264222131</v>
      </c>
      <c r="AA160" s="5">
        <f t="shared" si="97"/>
        <v>1.5787962264222131</v>
      </c>
      <c r="AB160" s="6">
        <f t="shared" si="98"/>
        <v>0.99999891219922299</v>
      </c>
      <c r="AC160" s="29" t="str">
        <f t="shared" si="99"/>
        <v/>
      </c>
      <c r="AD160" s="29" t="str">
        <f t="shared" si="100"/>
        <v/>
      </c>
      <c r="AE160" s="29">
        <f t="shared" si="101"/>
        <v>2.2031249999999503E-2</v>
      </c>
      <c r="AF160" s="29" t="str">
        <f t="shared" si="75"/>
        <v/>
      </c>
      <c r="AG160" s="100"/>
      <c r="AH160" s="101"/>
      <c r="AI160" s="102"/>
      <c r="AJ160" s="102"/>
      <c r="AK160" s="102"/>
      <c r="AL160" s="102"/>
      <c r="AM160" s="102"/>
      <c r="AN160" s="102">
        <v>10.977</v>
      </c>
      <c r="AO160" s="102">
        <v>10.977</v>
      </c>
      <c r="AP160" s="102">
        <v>10.976000000000001</v>
      </c>
      <c r="AQ160" s="102">
        <v>10.978999999999999</v>
      </c>
      <c r="AR160" s="102">
        <v>10.976000000000001</v>
      </c>
      <c r="AS160" s="103">
        <v>10.974</v>
      </c>
      <c r="AT160" s="103">
        <v>10.978999999999999</v>
      </c>
      <c r="AU160" s="103">
        <v>10.973000000000001</v>
      </c>
      <c r="AV160" s="103">
        <v>10.993</v>
      </c>
      <c r="AW160" s="103">
        <v>10.991</v>
      </c>
      <c r="AX160" s="103">
        <v>10.977</v>
      </c>
      <c r="AY160" s="103">
        <v>10.981</v>
      </c>
      <c r="AZ160" s="103">
        <v>10.975</v>
      </c>
      <c r="BA160" s="103">
        <v>10.983000000000001</v>
      </c>
      <c r="BB160" s="103">
        <v>10.978</v>
      </c>
      <c r="BC160" s="103">
        <v>10.971</v>
      </c>
      <c r="BD160" s="103">
        <v>10.978999999999999</v>
      </c>
      <c r="BE160" s="103">
        <v>10.977</v>
      </c>
      <c r="BF160" s="103">
        <v>10.978999999999999</v>
      </c>
      <c r="BG160" s="103">
        <v>10.974</v>
      </c>
      <c r="BH160" s="103">
        <v>10.97</v>
      </c>
      <c r="BI160" s="103">
        <v>10.972</v>
      </c>
      <c r="BJ160" s="103">
        <v>10.972</v>
      </c>
      <c r="BK160" s="103">
        <v>10.972</v>
      </c>
      <c r="BL160" s="103">
        <v>10.974</v>
      </c>
      <c r="BM160" s="103">
        <v>10.986000000000001</v>
      </c>
      <c r="BN160" s="103">
        <v>10.977</v>
      </c>
      <c r="BO160" s="95">
        <v>10.975</v>
      </c>
      <c r="BP160" s="95">
        <v>10.983000000000001</v>
      </c>
      <c r="BQ160" s="95">
        <v>10.977</v>
      </c>
      <c r="BR160" s="95">
        <v>10.993</v>
      </c>
      <c r="BS160" s="95">
        <v>10.975</v>
      </c>
      <c r="BT160" s="97"/>
      <c r="BU160" s="97"/>
      <c r="BV160" s="96"/>
      <c r="BW160" s="96"/>
      <c r="BX160" s="96"/>
      <c r="BY160" s="98"/>
      <c r="BZ160" s="99"/>
      <c r="CA160" s="99"/>
      <c r="CB160" s="99"/>
      <c r="CC160" s="99"/>
      <c r="CD160" s="100"/>
      <c r="CE160" s="101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3"/>
      <c r="CQ160" s="103"/>
      <c r="CR160" s="103"/>
      <c r="CS160" s="103"/>
      <c r="CT160" s="103"/>
      <c r="CU160" s="103"/>
      <c r="CV160" s="103"/>
      <c r="CW160" s="103"/>
      <c r="CX160" s="103"/>
      <c r="CY160" s="103"/>
      <c r="CZ160" s="103"/>
      <c r="DA160" s="103"/>
      <c r="DB160" s="103"/>
      <c r="DC160" s="103"/>
      <c r="DD160" s="103"/>
      <c r="DE160" s="103"/>
      <c r="DF160" s="103"/>
      <c r="DG160" s="103"/>
      <c r="DH160" s="103"/>
      <c r="DI160" s="103"/>
      <c r="DJ160" s="103"/>
      <c r="DK160" s="103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</row>
    <row r="161" spans="1:139">
      <c r="A161" s="83" t="s">
        <v>239</v>
      </c>
      <c r="B161" s="66" t="s">
        <v>248</v>
      </c>
      <c r="C161" s="79" t="s">
        <v>181</v>
      </c>
      <c r="D161" s="67">
        <v>1</v>
      </c>
      <c r="E161" s="83" t="s">
        <v>120</v>
      </c>
      <c r="F161" s="84">
        <v>1</v>
      </c>
      <c r="G161" s="85" t="s">
        <v>122</v>
      </c>
      <c r="H161" s="86">
        <v>1.33</v>
      </c>
      <c r="I161" s="87" t="s">
        <v>43</v>
      </c>
      <c r="J161" s="88">
        <v>3.5</v>
      </c>
      <c r="K161" s="89">
        <v>0.05</v>
      </c>
      <c r="L161" s="89">
        <v>-0.05</v>
      </c>
      <c r="M161" s="90" t="s">
        <v>10</v>
      </c>
      <c r="N161" s="91" t="s">
        <v>67</v>
      </c>
      <c r="O161" s="92">
        <f t="shared" si="76"/>
        <v>3.55</v>
      </c>
      <c r="P161" s="93">
        <f t="shared" si="77"/>
        <v>3.45</v>
      </c>
      <c r="Q161" s="94"/>
      <c r="R161" s="3">
        <f t="shared" si="90"/>
        <v>3.5059999999999998</v>
      </c>
      <c r="S161" s="3">
        <f t="shared" si="91"/>
        <v>3.4912999999999998</v>
      </c>
      <c r="T161" s="3">
        <f t="shared" si="92"/>
        <v>3.49915625</v>
      </c>
      <c r="U161" s="4">
        <f t="shared" si="93"/>
        <v>3.9347859309726823E-3</v>
      </c>
      <c r="V161" s="5">
        <f t="shared" si="94"/>
        <v>4.2357238637748846</v>
      </c>
      <c r="W161" s="76">
        <f t="shared" si="73"/>
        <v>-1.6875000000000698E-2</v>
      </c>
      <c r="X161" s="76" t="str">
        <f t="shared" si="74"/>
        <v>Level A</v>
      </c>
      <c r="Y161" s="5">
        <f t="shared" si="95"/>
        <v>4.3072017039760739</v>
      </c>
      <c r="Z161" s="5">
        <f t="shared" si="96"/>
        <v>4.164246023573666</v>
      </c>
      <c r="AA161" s="5">
        <f t="shared" si="97"/>
        <v>4.164246023573666</v>
      </c>
      <c r="AB161" s="6">
        <f t="shared" si="98"/>
        <v>1</v>
      </c>
      <c r="AC161" s="29" t="str">
        <f t="shared" si="99"/>
        <v/>
      </c>
      <c r="AD161" s="29" t="str">
        <f t="shared" si="100"/>
        <v/>
      </c>
      <c r="AE161" s="29">
        <f t="shared" si="101"/>
        <v>8.4375000000003197E-4</v>
      </c>
      <c r="AF161" s="29" t="str">
        <f t="shared" si="75"/>
        <v/>
      </c>
      <c r="AG161" s="100"/>
      <c r="AH161" s="101"/>
      <c r="AI161" s="102"/>
      <c r="AJ161" s="102"/>
      <c r="AK161" s="102"/>
      <c r="AL161" s="102"/>
      <c r="AM161" s="102"/>
      <c r="AN161" s="102">
        <v>3.4944000000000002</v>
      </c>
      <c r="AO161" s="102">
        <v>3.5019</v>
      </c>
      <c r="AP161" s="102">
        <v>3.4971999999999999</v>
      </c>
      <c r="AQ161" s="102">
        <v>3.4988999999999999</v>
      </c>
      <c r="AR161" s="102">
        <v>3.5055999999999998</v>
      </c>
      <c r="AS161" s="103">
        <v>3.5059999999999998</v>
      </c>
      <c r="AT161" s="103">
        <v>3.4986000000000002</v>
      </c>
      <c r="AU161" s="103">
        <v>3.4975999999999998</v>
      </c>
      <c r="AV161" s="103">
        <v>3.5053000000000001</v>
      </c>
      <c r="AW161" s="103">
        <v>3.4923999999999999</v>
      </c>
      <c r="AX161" s="103">
        <v>3.5024999999999999</v>
      </c>
      <c r="AY161" s="103">
        <v>3.4998</v>
      </c>
      <c r="AZ161" s="103">
        <v>3.5011999999999999</v>
      </c>
      <c r="BA161" s="103">
        <v>3.4956999999999998</v>
      </c>
      <c r="BB161" s="103">
        <v>3.5055999999999998</v>
      </c>
      <c r="BC161" s="103">
        <v>3.4912999999999998</v>
      </c>
      <c r="BD161" s="103">
        <v>3.4981</v>
      </c>
      <c r="BE161" s="103">
        <v>3.4983</v>
      </c>
      <c r="BF161" s="103">
        <v>3.4996</v>
      </c>
      <c r="BG161" s="103">
        <v>3.4980000000000002</v>
      </c>
      <c r="BH161" s="103">
        <v>3.4979</v>
      </c>
      <c r="BI161" s="103">
        <v>3.4998</v>
      </c>
      <c r="BJ161" s="103">
        <v>3.4948999999999999</v>
      </c>
      <c r="BK161" s="103">
        <v>3.4954000000000001</v>
      </c>
      <c r="BL161" s="103">
        <v>3.5009000000000001</v>
      </c>
      <c r="BM161" s="103">
        <v>3.4981</v>
      </c>
      <c r="BN161" s="103">
        <v>3.5009999999999999</v>
      </c>
      <c r="BO161" s="95">
        <v>3.4935</v>
      </c>
      <c r="BP161" s="95">
        <v>3.5026000000000002</v>
      </c>
      <c r="BQ161" s="95">
        <v>3.4969999999999999</v>
      </c>
      <c r="BR161" s="95">
        <v>3.5059</v>
      </c>
      <c r="BS161" s="95">
        <v>3.4980000000000002</v>
      </c>
      <c r="BT161" s="97"/>
      <c r="BU161" s="97"/>
      <c r="BV161" s="96"/>
      <c r="BW161" s="96"/>
      <c r="BX161" s="96"/>
      <c r="BY161" s="98"/>
      <c r="BZ161" s="99"/>
      <c r="CA161" s="99"/>
      <c r="CB161" s="99"/>
      <c r="CC161" s="99"/>
      <c r="CD161" s="100"/>
      <c r="CE161" s="101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3"/>
      <c r="CQ161" s="103"/>
      <c r="CR161" s="103"/>
      <c r="CS161" s="103"/>
      <c r="CT161" s="103"/>
      <c r="CU161" s="103"/>
      <c r="CV161" s="103"/>
      <c r="CW161" s="103"/>
      <c r="CX161" s="103"/>
      <c r="CY161" s="103"/>
      <c r="CZ161" s="103"/>
      <c r="DA161" s="103"/>
      <c r="DB161" s="103"/>
      <c r="DC161" s="103"/>
      <c r="DD161" s="103"/>
      <c r="DE161" s="103"/>
      <c r="DF161" s="103"/>
      <c r="DG161" s="103"/>
      <c r="DH161" s="103"/>
      <c r="DI161" s="103"/>
      <c r="DJ161" s="103"/>
      <c r="DK161" s="103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</row>
    <row r="162" spans="1:139">
      <c r="A162" s="83" t="s">
        <v>240</v>
      </c>
      <c r="B162" s="66" t="s">
        <v>248</v>
      </c>
      <c r="C162" s="79" t="s">
        <v>181</v>
      </c>
      <c r="D162" s="67">
        <v>1</v>
      </c>
      <c r="E162" s="83" t="s">
        <v>120</v>
      </c>
      <c r="F162" s="84">
        <v>1</v>
      </c>
      <c r="G162" s="85" t="s">
        <v>122</v>
      </c>
      <c r="H162" s="86">
        <v>1.33</v>
      </c>
      <c r="I162" s="87" t="s">
        <v>43</v>
      </c>
      <c r="J162" s="88">
        <v>3.5</v>
      </c>
      <c r="K162" s="89">
        <v>0.05</v>
      </c>
      <c r="L162" s="89">
        <v>-0.05</v>
      </c>
      <c r="M162" s="90" t="s">
        <v>10</v>
      </c>
      <c r="N162" s="91" t="s">
        <v>67</v>
      </c>
      <c r="O162" s="92">
        <f t="shared" si="76"/>
        <v>3.55</v>
      </c>
      <c r="P162" s="93">
        <f t="shared" si="77"/>
        <v>3.45</v>
      </c>
      <c r="Q162" s="94"/>
      <c r="R162" s="3">
        <f t="shared" si="90"/>
        <v>3.5289999999999999</v>
      </c>
      <c r="S162" s="3">
        <f t="shared" si="91"/>
        <v>3.5150000000000001</v>
      </c>
      <c r="T162" s="3">
        <f t="shared" si="92"/>
        <v>3.5216250000000011</v>
      </c>
      <c r="U162" s="4">
        <f t="shared" si="93"/>
        <v>3.6433766684748491E-3</v>
      </c>
      <c r="V162" s="5">
        <f t="shared" si="94"/>
        <v>4.5745110053755402</v>
      </c>
      <c r="W162" s="76">
        <f t="shared" si="73"/>
        <v>0.43250000000002387</v>
      </c>
      <c r="X162" s="76" t="str">
        <f t="shared" si="74"/>
        <v>Level C</v>
      </c>
      <c r="Y162" s="5">
        <f t="shared" si="95"/>
        <v>2.5960349955505002</v>
      </c>
      <c r="Z162" s="5">
        <f t="shared" si="96"/>
        <v>6.5529870152005465</v>
      </c>
      <c r="AA162" s="5">
        <f t="shared" si="97"/>
        <v>2.5960349955505002</v>
      </c>
      <c r="AB162" s="6">
        <f t="shared" si="98"/>
        <v>0.99999999999999645</v>
      </c>
      <c r="AC162" s="29" t="str">
        <f t="shared" si="99"/>
        <v/>
      </c>
      <c r="AD162" s="29" t="str">
        <f t="shared" si="100"/>
        <v/>
      </c>
      <c r="AE162" s="29">
        <f t="shared" si="101"/>
        <v>-2.1625000000001116E-2</v>
      </c>
      <c r="AF162" s="29" t="str">
        <f t="shared" si="75"/>
        <v/>
      </c>
      <c r="AG162" s="100"/>
      <c r="AH162" s="101"/>
      <c r="AI162" s="102"/>
      <c r="AJ162" s="102"/>
      <c r="AK162" s="102"/>
      <c r="AL162" s="102"/>
      <c r="AM162" s="102"/>
      <c r="AN162" s="102">
        <v>3.52</v>
      </c>
      <c r="AO162" s="102">
        <v>3.5230000000000001</v>
      </c>
      <c r="AP162" s="102">
        <v>3.5219999999999998</v>
      </c>
      <c r="AQ162" s="102">
        <v>3.5249999999999999</v>
      </c>
      <c r="AR162" s="102">
        <v>3.5270000000000001</v>
      </c>
      <c r="AS162" s="103">
        <v>3.5249999999999999</v>
      </c>
      <c r="AT162" s="103">
        <v>3.5209999999999999</v>
      </c>
      <c r="AU162" s="103">
        <v>3.524</v>
      </c>
      <c r="AV162" s="103">
        <v>3.52</v>
      </c>
      <c r="AW162" s="103">
        <v>3.5270000000000001</v>
      </c>
      <c r="AX162" s="103">
        <v>3.5150000000000001</v>
      </c>
      <c r="AY162" s="103">
        <v>3.5190000000000001</v>
      </c>
      <c r="AZ162" s="103">
        <v>3.5190000000000001</v>
      </c>
      <c r="BA162" s="103">
        <v>3.52</v>
      </c>
      <c r="BB162" s="103">
        <v>3.5230000000000001</v>
      </c>
      <c r="BC162" s="103">
        <v>3.5289999999999999</v>
      </c>
      <c r="BD162" s="103">
        <v>3.524</v>
      </c>
      <c r="BE162" s="103">
        <v>3.5169999999999999</v>
      </c>
      <c r="BF162" s="103">
        <v>3.5190000000000001</v>
      </c>
      <c r="BG162" s="103">
        <v>3.5219999999999998</v>
      </c>
      <c r="BH162" s="103">
        <v>3.52</v>
      </c>
      <c r="BI162" s="103">
        <v>3.516</v>
      </c>
      <c r="BJ162" s="103">
        <v>3.5150000000000001</v>
      </c>
      <c r="BK162" s="103">
        <v>3.5190000000000001</v>
      </c>
      <c r="BL162" s="103">
        <v>3.5230000000000001</v>
      </c>
      <c r="BM162" s="103">
        <v>3.5150000000000001</v>
      </c>
      <c r="BN162" s="103">
        <v>3.524</v>
      </c>
      <c r="BO162" s="95">
        <v>3.5230000000000001</v>
      </c>
      <c r="BP162" s="95">
        <v>3.524</v>
      </c>
      <c r="BQ162" s="95">
        <v>3.5249999999999999</v>
      </c>
      <c r="BR162" s="95">
        <v>3.5219999999999998</v>
      </c>
      <c r="BS162" s="95">
        <v>3.5249999999999999</v>
      </c>
      <c r="BT162" s="97"/>
      <c r="BU162" s="97"/>
      <c r="BV162" s="96"/>
      <c r="BW162" s="96"/>
      <c r="BX162" s="96"/>
      <c r="BY162" s="98"/>
      <c r="BZ162" s="99"/>
      <c r="CA162" s="99"/>
      <c r="CB162" s="99"/>
      <c r="CC162" s="99"/>
      <c r="CD162" s="100"/>
      <c r="CE162" s="101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3"/>
      <c r="CQ162" s="103"/>
      <c r="CR162" s="103"/>
      <c r="CS162" s="103"/>
      <c r="CT162" s="103"/>
      <c r="CU162" s="103"/>
      <c r="CV162" s="103"/>
      <c r="CW162" s="103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</row>
    <row r="163" spans="1:139">
      <c r="A163" s="83" t="s">
        <v>241</v>
      </c>
      <c r="B163" s="66" t="s">
        <v>248</v>
      </c>
      <c r="C163" s="79" t="s">
        <v>181</v>
      </c>
      <c r="D163" s="67">
        <v>1</v>
      </c>
      <c r="E163" s="83" t="s">
        <v>120</v>
      </c>
      <c r="F163" s="84">
        <v>1</v>
      </c>
      <c r="G163" s="85" t="s">
        <v>122</v>
      </c>
      <c r="H163" s="86">
        <v>1.33</v>
      </c>
      <c r="I163" s="87" t="s">
        <v>43</v>
      </c>
      <c r="J163" s="88">
        <v>9.35</v>
      </c>
      <c r="K163" s="89">
        <v>0.05</v>
      </c>
      <c r="L163" s="89">
        <v>-0.05</v>
      </c>
      <c r="M163" s="90" t="s">
        <v>10</v>
      </c>
      <c r="N163" s="91" t="s">
        <v>67</v>
      </c>
      <c r="O163" s="92">
        <f t="shared" si="76"/>
        <v>9.4</v>
      </c>
      <c r="P163" s="93">
        <f t="shared" si="77"/>
        <v>9.2999999999999989</v>
      </c>
      <c r="Q163" s="94"/>
      <c r="R163" s="3">
        <f t="shared" si="90"/>
        <v>9.3849999999999998</v>
      </c>
      <c r="S163" s="3">
        <f t="shared" si="91"/>
        <v>9.3699999999999992</v>
      </c>
      <c r="T163" s="3">
        <f t="shared" si="92"/>
        <v>9.3784062500000012</v>
      </c>
      <c r="U163" s="4">
        <f t="shared" si="93"/>
        <v>4.2643259498368249E-3</v>
      </c>
      <c r="V163" s="5">
        <f t="shared" si="94"/>
        <v>3.9083941665632809</v>
      </c>
      <c r="W163" s="76">
        <f t="shared" si="73"/>
        <v>0.56812500000002231</v>
      </c>
      <c r="X163" s="76" t="str">
        <f t="shared" si="74"/>
        <v>Level D</v>
      </c>
      <c r="Y163" s="5">
        <f t="shared" si="95"/>
        <v>1.6879377306844534</v>
      </c>
      <c r="Z163" s="5">
        <f t="shared" si="96"/>
        <v>6.1288506024422187</v>
      </c>
      <c r="AA163" s="5">
        <f t="shared" si="97"/>
        <v>1.6879377306844534</v>
      </c>
      <c r="AB163" s="6">
        <f t="shared" si="98"/>
        <v>0.99999979452382015</v>
      </c>
      <c r="AC163" s="29" t="str">
        <f t="shared" si="99"/>
        <v/>
      </c>
      <c r="AD163" s="29" t="str">
        <f t="shared" si="100"/>
        <v/>
      </c>
      <c r="AE163" s="29">
        <f t="shared" si="101"/>
        <v>-2.8406250000001521E-2</v>
      </c>
      <c r="AF163" s="29" t="str">
        <f t="shared" si="75"/>
        <v/>
      </c>
      <c r="AG163" s="100"/>
      <c r="AH163" s="101"/>
      <c r="AI163" s="102"/>
      <c r="AJ163" s="102"/>
      <c r="AK163" s="102"/>
      <c r="AL163" s="102"/>
      <c r="AM163" s="102"/>
      <c r="AN163" s="102">
        <v>9.3780000000000001</v>
      </c>
      <c r="AO163" s="102">
        <v>9.3729999999999993</v>
      </c>
      <c r="AP163" s="102">
        <v>9.3699999999999992</v>
      </c>
      <c r="AQ163" s="102">
        <v>9.3740000000000006</v>
      </c>
      <c r="AR163" s="102">
        <v>9.3789999999999996</v>
      </c>
      <c r="AS163" s="103">
        <v>9.3740000000000006</v>
      </c>
      <c r="AT163" s="103">
        <v>9.3729999999999993</v>
      </c>
      <c r="AU163" s="103">
        <v>9.3819999999999997</v>
      </c>
      <c r="AV163" s="103">
        <v>9.3770000000000007</v>
      </c>
      <c r="AW163" s="103">
        <v>9.3789999999999996</v>
      </c>
      <c r="AX163" s="103">
        <v>9.3780000000000001</v>
      </c>
      <c r="AY163" s="103">
        <v>9.3849999999999998</v>
      </c>
      <c r="AZ163" s="103">
        <v>9.3810000000000002</v>
      </c>
      <c r="BA163" s="103">
        <v>9.375</v>
      </c>
      <c r="BB163" s="103">
        <v>9.3789999999999996</v>
      </c>
      <c r="BC163" s="103">
        <v>9.3719999999999999</v>
      </c>
      <c r="BD163" s="103">
        <v>9.3829999999999991</v>
      </c>
      <c r="BE163" s="103">
        <v>9.3829999999999991</v>
      </c>
      <c r="BF163" s="103">
        <v>9.3789999999999996</v>
      </c>
      <c r="BG163" s="103">
        <v>9.3819999999999997</v>
      </c>
      <c r="BH163" s="103">
        <v>9.3849999999999998</v>
      </c>
      <c r="BI163" s="103">
        <v>9.3849999999999998</v>
      </c>
      <c r="BJ163" s="103">
        <v>9.3780000000000001</v>
      </c>
      <c r="BK163" s="103">
        <v>9.375</v>
      </c>
      <c r="BL163" s="103">
        <v>9.3729999999999993</v>
      </c>
      <c r="BM163" s="103">
        <v>9.3759999999999994</v>
      </c>
      <c r="BN163" s="103">
        <v>9.3800000000000008</v>
      </c>
      <c r="BO163" s="95">
        <v>9.3840000000000003</v>
      </c>
      <c r="BP163" s="95">
        <v>9.3840000000000003</v>
      </c>
      <c r="BQ163" s="95">
        <v>9.3800000000000008</v>
      </c>
      <c r="BR163" s="95">
        <v>9.3789999999999996</v>
      </c>
      <c r="BS163" s="95">
        <v>9.3740000000000006</v>
      </c>
      <c r="BT163" s="97"/>
      <c r="BU163" s="97"/>
      <c r="BV163" s="96"/>
      <c r="BW163" s="96"/>
      <c r="BX163" s="96"/>
      <c r="BY163" s="98"/>
      <c r="BZ163" s="99"/>
      <c r="CA163" s="99"/>
      <c r="CB163" s="99"/>
      <c r="CC163" s="99"/>
      <c r="CD163" s="100"/>
      <c r="CE163" s="101"/>
      <c r="CF163" s="102"/>
      <c r="CG163" s="102"/>
      <c r="CH163" s="102"/>
      <c r="CI163" s="102"/>
      <c r="CJ163" s="102"/>
      <c r="CK163" s="102"/>
      <c r="CL163" s="102"/>
      <c r="CM163" s="102"/>
      <c r="CN163" s="102"/>
      <c r="CO163" s="102"/>
      <c r="CP163" s="103"/>
      <c r="CQ163" s="103"/>
      <c r="CR163" s="103"/>
      <c r="CS163" s="103"/>
      <c r="CT163" s="103"/>
      <c r="CU163" s="103"/>
      <c r="CV163" s="103"/>
      <c r="CW163" s="103"/>
      <c r="CX163" s="103"/>
      <c r="CY163" s="103"/>
      <c r="CZ163" s="103"/>
      <c r="DA163" s="103"/>
      <c r="DB163" s="103"/>
      <c r="DC163" s="103"/>
      <c r="DD163" s="103"/>
      <c r="DE163" s="103"/>
      <c r="DF163" s="103"/>
      <c r="DG163" s="103"/>
      <c r="DH163" s="103"/>
      <c r="DI163" s="103"/>
      <c r="DJ163" s="103"/>
      <c r="DK163" s="103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</row>
    <row r="164" spans="1:139">
      <c r="A164" s="83"/>
      <c r="B164" s="66"/>
      <c r="C164" s="79"/>
      <c r="D164" s="67"/>
      <c r="E164" s="83"/>
      <c r="F164" s="84"/>
      <c r="G164" s="85"/>
      <c r="H164" s="86"/>
      <c r="I164" s="87"/>
      <c r="J164" s="88"/>
      <c r="K164" s="89"/>
      <c r="L164" s="89"/>
      <c r="M164" s="90"/>
      <c r="N164" s="91"/>
      <c r="O164" s="92"/>
      <c r="P164" s="93"/>
      <c r="Q164" s="94"/>
      <c r="R164" s="3" t="str">
        <f t="shared" si="90"/>
        <v/>
      </c>
      <c r="S164" s="3" t="str">
        <f t="shared" si="91"/>
        <v/>
      </c>
      <c r="T164" s="3" t="str">
        <f t="shared" si="92"/>
        <v/>
      </c>
      <c r="U164" s="4" t="str">
        <f t="shared" si="93"/>
        <v/>
      </c>
      <c r="V164" s="5" t="str">
        <f t="shared" si="94"/>
        <v/>
      </c>
      <c r="W164" s="76" t="str">
        <f t="shared" si="73"/>
        <v/>
      </c>
      <c r="X164" s="76" t="str">
        <f t="shared" si="74"/>
        <v/>
      </c>
      <c r="Y164" s="5" t="str">
        <f t="shared" si="95"/>
        <v/>
      </c>
      <c r="Z164" s="5" t="str">
        <f t="shared" si="96"/>
        <v/>
      </c>
      <c r="AA164" s="5" t="str">
        <f t="shared" si="97"/>
        <v/>
      </c>
      <c r="AB164" s="6" t="str">
        <f t="shared" si="98"/>
        <v/>
      </c>
      <c r="AC164" s="29" t="str">
        <f t="shared" si="99"/>
        <v/>
      </c>
      <c r="AD164" s="29" t="str">
        <f t="shared" si="100"/>
        <v/>
      </c>
      <c r="AE164" s="29" t="str">
        <f t="shared" si="101"/>
        <v/>
      </c>
      <c r="AF164" s="29" t="str">
        <f t="shared" si="75"/>
        <v/>
      </c>
      <c r="AG164" s="100"/>
      <c r="AH164" s="101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95"/>
      <c r="BP164" s="95"/>
      <c r="BQ164" s="95"/>
      <c r="BR164" s="95"/>
      <c r="BS164" s="95"/>
      <c r="BT164" s="97"/>
      <c r="BU164" s="97"/>
      <c r="BV164" s="96"/>
      <c r="BW164" s="96"/>
      <c r="BX164" s="96"/>
      <c r="BY164" s="98"/>
      <c r="BZ164" s="99"/>
      <c r="CA164" s="99"/>
      <c r="CB164" s="99"/>
      <c r="CC164" s="99"/>
      <c r="CD164" s="100"/>
      <c r="CE164" s="101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3"/>
      <c r="CQ164" s="103"/>
      <c r="CR164" s="103"/>
      <c r="CS164" s="103"/>
      <c r="CT164" s="103"/>
      <c r="CU164" s="103"/>
      <c r="CV164" s="103"/>
      <c r="CW164" s="103"/>
      <c r="CX164" s="103"/>
      <c r="CY164" s="103"/>
      <c r="CZ164" s="103"/>
      <c r="DA164" s="103"/>
      <c r="DB164" s="103"/>
      <c r="DC164" s="103"/>
      <c r="DD164" s="103"/>
      <c r="DE164" s="103"/>
      <c r="DF164" s="103"/>
      <c r="DG164" s="103"/>
      <c r="DH164" s="103"/>
      <c r="DI164" s="103"/>
      <c r="DJ164" s="103"/>
      <c r="DK164" s="103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</row>
    <row r="165" spans="1:139">
      <c r="A165" s="83"/>
      <c r="B165" s="66"/>
      <c r="C165" s="79"/>
      <c r="D165" s="67"/>
      <c r="E165" s="83"/>
      <c r="F165" s="84"/>
      <c r="G165" s="85"/>
      <c r="H165" s="86"/>
      <c r="I165" s="87"/>
      <c r="J165" s="88"/>
      <c r="K165" s="89"/>
      <c r="L165" s="89"/>
      <c r="M165" s="90"/>
      <c r="N165" s="91"/>
      <c r="O165" s="92"/>
      <c r="P165" s="93"/>
      <c r="Q165" s="94"/>
      <c r="R165" s="3" t="str">
        <f t="shared" si="90"/>
        <v/>
      </c>
      <c r="S165" s="3" t="str">
        <f t="shared" si="91"/>
        <v/>
      </c>
      <c r="T165" s="3" t="str">
        <f t="shared" si="92"/>
        <v/>
      </c>
      <c r="U165" s="4" t="str">
        <f t="shared" si="93"/>
        <v/>
      </c>
      <c r="V165" s="5" t="str">
        <f t="shared" si="94"/>
        <v/>
      </c>
      <c r="W165" s="76" t="str">
        <f t="shared" si="73"/>
        <v/>
      </c>
      <c r="X165" s="76" t="str">
        <f t="shared" si="74"/>
        <v/>
      </c>
      <c r="Y165" s="5" t="str">
        <f t="shared" si="95"/>
        <v/>
      </c>
      <c r="Z165" s="5" t="str">
        <f t="shared" si="96"/>
        <v/>
      </c>
      <c r="AA165" s="5" t="str">
        <f t="shared" si="97"/>
        <v/>
      </c>
      <c r="AB165" s="6" t="str">
        <f t="shared" si="98"/>
        <v/>
      </c>
      <c r="AC165" s="29" t="str">
        <f t="shared" si="99"/>
        <v/>
      </c>
      <c r="AD165" s="29" t="str">
        <f t="shared" si="100"/>
        <v/>
      </c>
      <c r="AE165" s="29" t="str">
        <f t="shared" si="101"/>
        <v/>
      </c>
      <c r="AF165" s="29" t="str">
        <f t="shared" si="75"/>
        <v/>
      </c>
      <c r="AG165" s="100"/>
      <c r="AH165" s="101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103"/>
      <c r="BD165" s="103"/>
      <c r="BE165" s="103"/>
      <c r="BF165" s="103"/>
      <c r="BG165" s="103"/>
      <c r="BH165" s="103"/>
      <c r="BI165" s="103"/>
      <c r="BJ165" s="103"/>
      <c r="BK165" s="103"/>
      <c r="BL165" s="103"/>
      <c r="BM165" s="103"/>
      <c r="BN165" s="103"/>
      <c r="BO165" s="95"/>
      <c r="BP165" s="95"/>
      <c r="BQ165" s="95"/>
      <c r="BR165" s="95"/>
      <c r="BS165" s="95"/>
      <c r="BT165" s="97"/>
      <c r="BU165" s="97"/>
      <c r="BV165" s="96"/>
      <c r="BW165" s="96"/>
      <c r="BX165" s="96"/>
      <c r="BY165" s="98"/>
      <c r="BZ165" s="99"/>
      <c r="CA165" s="99"/>
      <c r="CB165" s="99"/>
      <c r="CC165" s="99"/>
      <c r="CD165" s="100"/>
      <c r="CE165" s="101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3"/>
      <c r="CQ165" s="103"/>
      <c r="CR165" s="103"/>
      <c r="CS165" s="103"/>
      <c r="CT165" s="103"/>
      <c r="CU165" s="103"/>
      <c r="CV165" s="103"/>
      <c r="CW165" s="103"/>
      <c r="CX165" s="103"/>
      <c r="CY165" s="103"/>
      <c r="CZ165" s="103"/>
      <c r="DA165" s="103"/>
      <c r="DB165" s="103"/>
      <c r="DC165" s="103"/>
      <c r="DD165" s="103"/>
      <c r="DE165" s="103"/>
      <c r="DF165" s="103"/>
      <c r="DG165" s="103"/>
      <c r="DH165" s="103"/>
      <c r="DI165" s="103"/>
      <c r="DJ165" s="103"/>
      <c r="DK165" s="103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</row>
    <row r="166" spans="1:139">
      <c r="A166" s="83"/>
      <c r="B166" s="66"/>
      <c r="C166" s="79"/>
      <c r="D166" s="67"/>
      <c r="E166" s="83"/>
      <c r="F166" s="84"/>
      <c r="G166" s="85"/>
      <c r="H166" s="86"/>
      <c r="I166" s="87"/>
      <c r="J166" s="88"/>
      <c r="K166" s="89"/>
      <c r="L166" s="89"/>
      <c r="M166" s="90"/>
      <c r="N166" s="91"/>
      <c r="O166" s="92"/>
      <c r="P166" s="93"/>
      <c r="Q166" s="94"/>
      <c r="R166" s="3" t="str">
        <f t="shared" si="90"/>
        <v/>
      </c>
      <c r="S166" s="3" t="str">
        <f t="shared" si="91"/>
        <v/>
      </c>
      <c r="T166" s="3" t="str">
        <f t="shared" si="92"/>
        <v/>
      </c>
      <c r="U166" s="4" t="str">
        <f t="shared" si="93"/>
        <v/>
      </c>
      <c r="V166" s="5" t="str">
        <f t="shared" si="94"/>
        <v/>
      </c>
      <c r="W166" s="76" t="str">
        <f t="shared" si="73"/>
        <v/>
      </c>
      <c r="X166" s="76" t="str">
        <f t="shared" si="74"/>
        <v/>
      </c>
      <c r="Y166" s="5" t="str">
        <f t="shared" si="95"/>
        <v/>
      </c>
      <c r="Z166" s="5" t="str">
        <f t="shared" si="96"/>
        <v/>
      </c>
      <c r="AA166" s="5" t="str">
        <f t="shared" si="97"/>
        <v/>
      </c>
      <c r="AB166" s="6" t="str">
        <f t="shared" si="98"/>
        <v/>
      </c>
      <c r="AC166" s="29" t="str">
        <f t="shared" si="99"/>
        <v/>
      </c>
      <c r="AD166" s="29" t="str">
        <f t="shared" si="100"/>
        <v/>
      </c>
      <c r="AE166" s="29" t="str">
        <f t="shared" si="101"/>
        <v/>
      </c>
      <c r="AF166" s="29" t="str">
        <f t="shared" si="75"/>
        <v/>
      </c>
      <c r="AG166" s="100"/>
      <c r="AH166" s="101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103"/>
      <c r="BD166" s="103"/>
      <c r="BE166" s="103"/>
      <c r="BF166" s="103"/>
      <c r="BG166" s="103"/>
      <c r="BH166" s="103"/>
      <c r="BI166" s="103"/>
      <c r="BJ166" s="103"/>
      <c r="BK166" s="103"/>
      <c r="BL166" s="103"/>
      <c r="BM166" s="103"/>
      <c r="BN166" s="103"/>
      <c r="BO166" s="95"/>
      <c r="BP166" s="95"/>
      <c r="BQ166" s="95"/>
      <c r="BR166" s="95"/>
      <c r="BS166" s="95"/>
      <c r="BT166" s="97"/>
      <c r="BU166" s="97"/>
      <c r="BV166" s="96"/>
      <c r="BW166" s="96"/>
      <c r="BX166" s="96"/>
      <c r="BY166" s="98"/>
      <c r="BZ166" s="99"/>
      <c r="CA166" s="99"/>
      <c r="CB166" s="99"/>
      <c r="CC166" s="99"/>
      <c r="CD166" s="100"/>
      <c r="CE166" s="101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3"/>
      <c r="CQ166" s="103"/>
      <c r="CR166" s="103"/>
      <c r="CS166" s="103"/>
      <c r="CT166" s="103"/>
      <c r="CU166" s="103"/>
      <c r="CV166" s="103"/>
      <c r="CW166" s="103"/>
      <c r="CX166" s="103"/>
      <c r="CY166" s="103"/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103"/>
      <c r="DJ166" s="103"/>
      <c r="DK166" s="103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</row>
    <row r="167" spans="1:139">
      <c r="A167" s="83"/>
      <c r="B167" s="66"/>
      <c r="C167" s="79"/>
      <c r="D167" s="67"/>
      <c r="E167" s="83"/>
      <c r="F167" s="84"/>
      <c r="G167" s="85"/>
      <c r="H167" s="86"/>
      <c r="I167" s="87"/>
      <c r="J167" s="88"/>
      <c r="K167" s="89"/>
      <c r="L167" s="89"/>
      <c r="M167" s="90"/>
      <c r="N167" s="91"/>
      <c r="O167" s="92"/>
      <c r="P167" s="93"/>
      <c r="Q167" s="94"/>
      <c r="R167" s="3" t="str">
        <f t="shared" si="90"/>
        <v/>
      </c>
      <c r="S167" s="3" t="str">
        <f t="shared" si="91"/>
        <v/>
      </c>
      <c r="T167" s="3" t="str">
        <f t="shared" si="92"/>
        <v/>
      </c>
      <c r="U167" s="4" t="str">
        <f t="shared" si="93"/>
        <v/>
      </c>
      <c r="V167" s="5" t="str">
        <f t="shared" si="94"/>
        <v/>
      </c>
      <c r="W167" s="76" t="str">
        <f t="shared" si="73"/>
        <v/>
      </c>
      <c r="X167" s="76" t="str">
        <f t="shared" si="74"/>
        <v/>
      </c>
      <c r="Y167" s="5" t="str">
        <f t="shared" si="95"/>
        <v/>
      </c>
      <c r="Z167" s="5" t="str">
        <f t="shared" si="96"/>
        <v/>
      </c>
      <c r="AA167" s="5" t="str">
        <f t="shared" si="97"/>
        <v/>
      </c>
      <c r="AB167" s="6" t="str">
        <f t="shared" si="98"/>
        <v/>
      </c>
      <c r="AC167" s="29" t="str">
        <f t="shared" si="99"/>
        <v/>
      </c>
      <c r="AD167" s="29" t="str">
        <f t="shared" si="100"/>
        <v/>
      </c>
      <c r="AE167" s="29" t="str">
        <f t="shared" si="101"/>
        <v/>
      </c>
      <c r="AF167" s="29" t="str">
        <f t="shared" si="75"/>
        <v/>
      </c>
      <c r="AG167" s="100"/>
      <c r="AH167" s="101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103"/>
      <c r="BD167" s="103"/>
      <c r="BE167" s="103"/>
      <c r="BF167" s="103"/>
      <c r="BG167" s="103"/>
      <c r="BH167" s="103"/>
      <c r="BI167" s="103"/>
      <c r="BJ167" s="103"/>
      <c r="BK167" s="103"/>
      <c r="BL167" s="103"/>
      <c r="BM167" s="103"/>
      <c r="BN167" s="103"/>
      <c r="BO167" s="95"/>
      <c r="BP167" s="95"/>
      <c r="BQ167" s="95"/>
      <c r="BR167" s="95"/>
      <c r="BS167" s="95"/>
      <c r="BT167" s="97"/>
      <c r="BU167" s="97"/>
      <c r="BV167" s="96"/>
      <c r="BW167" s="96"/>
      <c r="BX167" s="96"/>
      <c r="BY167" s="98"/>
      <c r="BZ167" s="99"/>
      <c r="CA167" s="99"/>
      <c r="CB167" s="99"/>
      <c r="CC167" s="99"/>
      <c r="CD167" s="100"/>
      <c r="CE167" s="101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3"/>
      <c r="CQ167" s="103"/>
      <c r="CR167" s="103"/>
      <c r="CS167" s="103"/>
      <c r="CT167" s="103"/>
      <c r="CU167" s="103"/>
      <c r="CV167" s="103"/>
      <c r="CW167" s="103"/>
      <c r="CX167" s="103"/>
      <c r="CY167" s="103"/>
      <c r="CZ167" s="103"/>
      <c r="DA167" s="103"/>
      <c r="DB167" s="103"/>
      <c r="DC167" s="103"/>
      <c r="DD167" s="103"/>
      <c r="DE167" s="103"/>
      <c r="DF167" s="103"/>
      <c r="DG167" s="103"/>
      <c r="DH167" s="103"/>
      <c r="DI167" s="103"/>
      <c r="DJ167" s="103"/>
      <c r="DK167" s="103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</row>
    <row r="168" spans="1:139">
      <c r="A168" s="83"/>
      <c r="B168" s="66"/>
      <c r="C168" s="79"/>
      <c r="D168" s="67"/>
      <c r="E168" s="83"/>
      <c r="F168" s="84"/>
      <c r="G168" s="85"/>
      <c r="H168" s="86"/>
      <c r="I168" s="87"/>
      <c r="J168" s="88"/>
      <c r="K168" s="89"/>
      <c r="L168" s="89"/>
      <c r="M168" s="90"/>
      <c r="N168" s="91"/>
      <c r="O168" s="92"/>
      <c r="P168" s="93"/>
      <c r="Q168" s="94"/>
      <c r="R168" s="3" t="str">
        <f t="shared" si="90"/>
        <v/>
      </c>
      <c r="S168" s="3" t="str">
        <f t="shared" si="91"/>
        <v/>
      </c>
      <c r="T168" s="3" t="str">
        <f t="shared" si="92"/>
        <v/>
      </c>
      <c r="U168" s="4" t="str">
        <f t="shared" si="93"/>
        <v/>
      </c>
      <c r="V168" s="5" t="str">
        <f t="shared" si="94"/>
        <v/>
      </c>
      <c r="W168" s="76" t="str">
        <f t="shared" si="73"/>
        <v/>
      </c>
      <c r="X168" s="76" t="str">
        <f t="shared" si="74"/>
        <v/>
      </c>
      <c r="Y168" s="5" t="str">
        <f t="shared" si="95"/>
        <v/>
      </c>
      <c r="Z168" s="5" t="str">
        <f t="shared" si="96"/>
        <v/>
      </c>
      <c r="AA168" s="5" t="str">
        <f t="shared" si="97"/>
        <v/>
      </c>
      <c r="AB168" s="6" t="str">
        <f t="shared" si="98"/>
        <v/>
      </c>
      <c r="AC168" s="29" t="str">
        <f t="shared" si="99"/>
        <v/>
      </c>
      <c r="AD168" s="29" t="str">
        <f t="shared" si="100"/>
        <v/>
      </c>
      <c r="AE168" s="29" t="str">
        <f t="shared" si="101"/>
        <v/>
      </c>
      <c r="AF168" s="29" t="str">
        <f t="shared" si="75"/>
        <v/>
      </c>
      <c r="AG168" s="100"/>
      <c r="AH168" s="101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103"/>
      <c r="BD168" s="103"/>
      <c r="BE168" s="103"/>
      <c r="BF168" s="103"/>
      <c r="BG168" s="103"/>
      <c r="BH168" s="103"/>
      <c r="BI168" s="103"/>
      <c r="BJ168" s="103"/>
      <c r="BK168" s="103"/>
      <c r="BL168" s="103"/>
      <c r="BM168" s="103"/>
      <c r="BN168" s="103"/>
      <c r="BO168" s="95"/>
      <c r="BP168" s="95"/>
      <c r="BQ168" s="95"/>
      <c r="BR168" s="95"/>
      <c r="BS168" s="95"/>
      <c r="BT168" s="97"/>
      <c r="BU168" s="97"/>
      <c r="BV168" s="96"/>
      <c r="BW168" s="96"/>
      <c r="BX168" s="96"/>
      <c r="BY168" s="98"/>
      <c r="BZ168" s="99"/>
      <c r="CA168" s="99"/>
      <c r="CB168" s="99"/>
      <c r="CC168" s="99"/>
      <c r="CD168" s="100"/>
      <c r="CE168" s="101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3"/>
      <c r="CQ168" s="103"/>
      <c r="CR168" s="103"/>
      <c r="CS168" s="103"/>
      <c r="CT168" s="103"/>
      <c r="CU168" s="103"/>
      <c r="CV168" s="103"/>
      <c r="CW168" s="103"/>
      <c r="CX168" s="103"/>
      <c r="CY168" s="103"/>
      <c r="CZ168" s="103"/>
      <c r="DA168" s="103"/>
      <c r="DB168" s="103"/>
      <c r="DC168" s="103"/>
      <c r="DD168" s="103"/>
      <c r="DE168" s="103"/>
      <c r="DF168" s="103"/>
      <c r="DG168" s="103"/>
      <c r="DH168" s="103"/>
      <c r="DI168" s="103"/>
      <c r="DJ168" s="103"/>
      <c r="DK168" s="103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</row>
    <row r="169" spans="1:139">
      <c r="A169" s="83"/>
      <c r="B169" s="66"/>
      <c r="C169" s="79"/>
      <c r="D169" s="67"/>
      <c r="E169" s="83"/>
      <c r="F169" s="84"/>
      <c r="G169" s="85"/>
      <c r="H169" s="86"/>
      <c r="I169" s="87"/>
      <c r="J169" s="88"/>
      <c r="K169" s="89"/>
      <c r="L169" s="89"/>
      <c r="M169" s="90"/>
      <c r="N169" s="91"/>
      <c r="O169" s="92"/>
      <c r="P169" s="93"/>
      <c r="Q169" s="94"/>
      <c r="R169" s="3" t="str">
        <f t="shared" si="90"/>
        <v/>
      </c>
      <c r="S169" s="3" t="str">
        <f t="shared" si="91"/>
        <v/>
      </c>
      <c r="T169" s="3" t="str">
        <f t="shared" si="92"/>
        <v/>
      </c>
      <c r="U169" s="4" t="str">
        <f t="shared" si="93"/>
        <v/>
      </c>
      <c r="V169" s="5" t="str">
        <f t="shared" si="94"/>
        <v/>
      </c>
      <c r="W169" s="76" t="str">
        <f t="shared" si="73"/>
        <v/>
      </c>
      <c r="X169" s="76" t="str">
        <f t="shared" si="74"/>
        <v/>
      </c>
      <c r="Y169" s="5" t="str">
        <f t="shared" si="95"/>
        <v/>
      </c>
      <c r="Z169" s="5" t="str">
        <f t="shared" si="96"/>
        <v/>
      </c>
      <c r="AA169" s="5" t="str">
        <f t="shared" si="97"/>
        <v/>
      </c>
      <c r="AB169" s="6" t="str">
        <f t="shared" si="98"/>
        <v/>
      </c>
      <c r="AC169" s="29" t="str">
        <f t="shared" si="99"/>
        <v/>
      </c>
      <c r="AD169" s="29" t="str">
        <f t="shared" si="100"/>
        <v/>
      </c>
      <c r="AE169" s="29" t="str">
        <f t="shared" si="101"/>
        <v/>
      </c>
      <c r="AF169" s="29" t="str">
        <f t="shared" si="75"/>
        <v/>
      </c>
      <c r="AG169" s="100"/>
      <c r="AH169" s="101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2"/>
      <c r="AS169" s="103"/>
      <c r="AT169" s="103"/>
      <c r="AU169" s="103"/>
      <c r="AV169" s="103"/>
      <c r="AW169" s="103"/>
      <c r="AX169" s="103"/>
      <c r="AY169" s="103"/>
      <c r="AZ169" s="103"/>
      <c r="BA169" s="103"/>
      <c r="BB169" s="103"/>
      <c r="BC169" s="103"/>
      <c r="BD169" s="103"/>
      <c r="BE169" s="103"/>
      <c r="BF169" s="103"/>
      <c r="BG169" s="103"/>
      <c r="BH169" s="103"/>
      <c r="BI169" s="103"/>
      <c r="BJ169" s="103"/>
      <c r="BK169" s="103"/>
      <c r="BL169" s="103"/>
      <c r="BM169" s="103"/>
      <c r="BN169" s="103"/>
      <c r="BO169" s="95"/>
      <c r="BP169" s="95"/>
      <c r="BQ169" s="95"/>
      <c r="BR169" s="95"/>
      <c r="BS169" s="95"/>
      <c r="BT169" s="97"/>
      <c r="BU169" s="97"/>
      <c r="BV169" s="96"/>
      <c r="BW169" s="96"/>
      <c r="BX169" s="96"/>
      <c r="BY169" s="98"/>
      <c r="BZ169" s="99"/>
      <c r="CA169" s="99"/>
      <c r="CB169" s="99"/>
      <c r="CC169" s="99"/>
      <c r="CD169" s="100"/>
      <c r="CE169" s="101"/>
      <c r="CF169" s="102"/>
      <c r="CG169" s="102"/>
      <c r="CH169" s="102"/>
      <c r="CI169" s="102"/>
      <c r="CJ169" s="102"/>
      <c r="CK169" s="102"/>
      <c r="CL169" s="102"/>
      <c r="CM169" s="102"/>
      <c r="CN169" s="102"/>
      <c r="CO169" s="102"/>
      <c r="CP169" s="103"/>
      <c r="CQ169" s="103"/>
      <c r="CR169" s="103"/>
      <c r="CS169" s="103"/>
      <c r="CT169" s="103"/>
      <c r="CU169" s="103"/>
      <c r="CV169" s="103"/>
      <c r="CW169" s="103"/>
      <c r="CX169" s="103"/>
      <c r="CY169" s="103"/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103"/>
      <c r="DJ169" s="103"/>
      <c r="DK169" s="103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</row>
    <row r="170" spans="1:139">
      <c r="A170" s="83"/>
      <c r="B170" s="66"/>
      <c r="C170" s="79"/>
      <c r="D170" s="67"/>
      <c r="E170" s="83"/>
      <c r="F170" s="84"/>
      <c r="G170" s="85"/>
      <c r="H170" s="86"/>
      <c r="I170" s="87"/>
      <c r="J170" s="88"/>
      <c r="K170" s="89"/>
      <c r="L170" s="89"/>
      <c r="M170" s="90"/>
      <c r="N170" s="91"/>
      <c r="O170" s="92"/>
      <c r="P170" s="93"/>
      <c r="Q170" s="94"/>
      <c r="R170" s="3" t="str">
        <f t="shared" si="90"/>
        <v/>
      </c>
      <c r="S170" s="3" t="str">
        <f t="shared" si="91"/>
        <v/>
      </c>
      <c r="T170" s="3" t="str">
        <f t="shared" si="92"/>
        <v/>
      </c>
      <c r="U170" s="4" t="str">
        <f t="shared" si="93"/>
        <v/>
      </c>
      <c r="V170" s="5" t="str">
        <f t="shared" si="94"/>
        <v/>
      </c>
      <c r="W170" s="76" t="str">
        <f t="shared" si="73"/>
        <v/>
      </c>
      <c r="X170" s="76" t="str">
        <f t="shared" si="74"/>
        <v/>
      </c>
      <c r="Y170" s="5" t="str">
        <f t="shared" si="95"/>
        <v/>
      </c>
      <c r="Z170" s="5" t="str">
        <f t="shared" si="96"/>
        <v/>
      </c>
      <c r="AA170" s="5" t="str">
        <f t="shared" si="97"/>
        <v/>
      </c>
      <c r="AB170" s="6" t="str">
        <f t="shared" si="98"/>
        <v/>
      </c>
      <c r="AC170" s="29" t="str">
        <f t="shared" si="99"/>
        <v/>
      </c>
      <c r="AD170" s="29" t="str">
        <f t="shared" si="100"/>
        <v/>
      </c>
      <c r="AE170" s="29" t="str">
        <f t="shared" si="101"/>
        <v/>
      </c>
      <c r="AF170" s="29" t="str">
        <f t="shared" si="75"/>
        <v/>
      </c>
      <c r="AG170" s="100"/>
      <c r="AH170" s="101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3"/>
      <c r="AT170" s="103"/>
      <c r="AU170" s="103"/>
      <c r="AV170" s="103"/>
      <c r="AW170" s="103"/>
      <c r="AX170" s="103"/>
      <c r="AY170" s="103"/>
      <c r="AZ170" s="103"/>
      <c r="BA170" s="103"/>
      <c r="BB170" s="103"/>
      <c r="BC170" s="103"/>
      <c r="BD170" s="103"/>
      <c r="BE170" s="103"/>
      <c r="BF170" s="103"/>
      <c r="BG170" s="103"/>
      <c r="BH170" s="103"/>
      <c r="BI170" s="103"/>
      <c r="BJ170" s="103"/>
      <c r="BK170" s="103"/>
      <c r="BL170" s="103"/>
      <c r="BM170" s="103"/>
      <c r="BN170" s="103"/>
      <c r="BO170" s="95"/>
      <c r="BP170" s="95"/>
      <c r="BQ170" s="95"/>
      <c r="BR170" s="95"/>
      <c r="BS170" s="95"/>
      <c r="BT170" s="97"/>
      <c r="BU170" s="97"/>
      <c r="BV170" s="96"/>
      <c r="BW170" s="96"/>
      <c r="BX170" s="96"/>
      <c r="BY170" s="98"/>
      <c r="BZ170" s="99"/>
      <c r="CA170" s="99"/>
      <c r="CB170" s="99"/>
      <c r="CC170" s="99"/>
      <c r="CD170" s="100"/>
      <c r="CE170" s="101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3"/>
      <c r="CQ170" s="103"/>
      <c r="CR170" s="103"/>
      <c r="CS170" s="103"/>
      <c r="CT170" s="103"/>
      <c r="CU170" s="103"/>
      <c r="CV170" s="103"/>
      <c r="CW170" s="103"/>
      <c r="CX170" s="103"/>
      <c r="CY170" s="103"/>
      <c r="CZ170" s="103"/>
      <c r="DA170" s="103"/>
      <c r="DB170" s="103"/>
      <c r="DC170" s="103"/>
      <c r="DD170" s="103"/>
      <c r="DE170" s="103"/>
      <c r="DF170" s="103"/>
      <c r="DG170" s="103"/>
      <c r="DH170" s="103"/>
      <c r="DI170" s="103"/>
      <c r="DJ170" s="103"/>
      <c r="DK170" s="103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</row>
    <row r="171" spans="1:139">
      <c r="A171" s="83"/>
      <c r="B171" s="66"/>
      <c r="C171" s="79"/>
      <c r="D171" s="67"/>
      <c r="E171" s="83"/>
      <c r="F171" s="84"/>
      <c r="G171" s="85"/>
      <c r="H171" s="86"/>
      <c r="I171" s="87"/>
      <c r="J171" s="88"/>
      <c r="K171" s="89"/>
      <c r="L171" s="89"/>
      <c r="M171" s="90"/>
      <c r="N171" s="91"/>
      <c r="O171" s="92"/>
      <c r="P171" s="93"/>
      <c r="Q171" s="94"/>
      <c r="R171" s="3" t="str">
        <f t="shared" si="90"/>
        <v/>
      </c>
      <c r="S171" s="3" t="str">
        <f t="shared" si="91"/>
        <v/>
      </c>
      <c r="T171" s="3" t="str">
        <f t="shared" si="92"/>
        <v/>
      </c>
      <c r="U171" s="4" t="str">
        <f t="shared" si="93"/>
        <v/>
      </c>
      <c r="V171" s="5" t="str">
        <f t="shared" si="94"/>
        <v/>
      </c>
      <c r="W171" s="76" t="str">
        <f t="shared" si="73"/>
        <v/>
      </c>
      <c r="X171" s="76" t="str">
        <f t="shared" si="74"/>
        <v/>
      </c>
      <c r="Y171" s="5" t="str">
        <f t="shared" si="95"/>
        <v/>
      </c>
      <c r="Z171" s="5" t="str">
        <f t="shared" si="96"/>
        <v/>
      </c>
      <c r="AA171" s="5" t="str">
        <f t="shared" si="97"/>
        <v/>
      </c>
      <c r="AB171" s="6" t="str">
        <f t="shared" si="98"/>
        <v/>
      </c>
      <c r="AC171" s="29" t="str">
        <f t="shared" si="99"/>
        <v/>
      </c>
      <c r="AD171" s="29" t="str">
        <f t="shared" si="100"/>
        <v/>
      </c>
      <c r="AE171" s="29" t="str">
        <f t="shared" si="101"/>
        <v/>
      </c>
      <c r="AF171" s="29" t="str">
        <f t="shared" si="75"/>
        <v/>
      </c>
      <c r="AG171" s="100"/>
      <c r="AH171" s="101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3"/>
      <c r="AT171" s="103"/>
      <c r="AU171" s="103"/>
      <c r="AV171" s="103"/>
      <c r="AW171" s="103"/>
      <c r="AX171" s="103"/>
      <c r="AY171" s="103"/>
      <c r="AZ171" s="103"/>
      <c r="BA171" s="103"/>
      <c r="BB171" s="103"/>
      <c r="BC171" s="103"/>
      <c r="BD171" s="103"/>
      <c r="BE171" s="103"/>
      <c r="BF171" s="103"/>
      <c r="BG171" s="103"/>
      <c r="BH171" s="103"/>
      <c r="BI171" s="103"/>
      <c r="BJ171" s="103"/>
      <c r="BK171" s="103"/>
      <c r="BL171" s="103"/>
      <c r="BM171" s="103"/>
      <c r="BN171" s="103"/>
      <c r="BO171" s="95"/>
      <c r="BP171" s="95"/>
      <c r="BQ171" s="95"/>
      <c r="BR171" s="95"/>
      <c r="BS171" s="95"/>
      <c r="BT171" s="97"/>
      <c r="BU171" s="97"/>
      <c r="BV171" s="96"/>
      <c r="BW171" s="96"/>
      <c r="BX171" s="96"/>
      <c r="BY171" s="98"/>
      <c r="BZ171" s="99"/>
      <c r="CA171" s="99"/>
      <c r="CB171" s="99"/>
      <c r="CC171" s="99"/>
      <c r="CD171" s="100"/>
      <c r="CE171" s="101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3"/>
      <c r="CQ171" s="103"/>
      <c r="CR171" s="103"/>
      <c r="CS171" s="103"/>
      <c r="CT171" s="103"/>
      <c r="CU171" s="103"/>
      <c r="CV171" s="103"/>
      <c r="CW171" s="103"/>
      <c r="CX171" s="103"/>
      <c r="CY171" s="103"/>
      <c r="CZ171" s="103"/>
      <c r="DA171" s="103"/>
      <c r="DB171" s="103"/>
      <c r="DC171" s="103"/>
      <c r="DD171" s="103"/>
      <c r="DE171" s="103"/>
      <c r="DF171" s="103"/>
      <c r="DG171" s="103"/>
      <c r="DH171" s="103"/>
      <c r="DI171" s="103"/>
      <c r="DJ171" s="103"/>
      <c r="DK171" s="103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</row>
    <row r="172" spans="1:139">
      <c r="A172" s="83"/>
      <c r="B172" s="66"/>
      <c r="C172" s="79"/>
      <c r="D172" s="67"/>
      <c r="E172" s="83"/>
      <c r="F172" s="84"/>
      <c r="G172" s="85"/>
      <c r="H172" s="86"/>
      <c r="I172" s="87"/>
      <c r="J172" s="88"/>
      <c r="K172" s="89"/>
      <c r="L172" s="89"/>
      <c r="M172" s="90"/>
      <c r="N172" s="91"/>
      <c r="O172" s="92"/>
      <c r="P172" s="93"/>
      <c r="Q172" s="94"/>
      <c r="R172" s="3" t="str">
        <f t="shared" si="90"/>
        <v/>
      </c>
      <c r="S172" s="3" t="str">
        <f t="shared" si="91"/>
        <v/>
      </c>
      <c r="T172" s="3" t="str">
        <f t="shared" si="92"/>
        <v/>
      </c>
      <c r="U172" s="4" t="str">
        <f t="shared" si="93"/>
        <v/>
      </c>
      <c r="V172" s="5" t="str">
        <f t="shared" si="94"/>
        <v/>
      </c>
      <c r="W172" s="76" t="str">
        <f t="shared" si="73"/>
        <v/>
      </c>
      <c r="X172" s="76" t="str">
        <f t="shared" si="74"/>
        <v/>
      </c>
      <c r="Y172" s="5" t="str">
        <f t="shared" si="95"/>
        <v/>
      </c>
      <c r="Z172" s="5" t="str">
        <f t="shared" si="96"/>
        <v/>
      </c>
      <c r="AA172" s="5" t="str">
        <f t="shared" si="97"/>
        <v/>
      </c>
      <c r="AB172" s="6" t="str">
        <f t="shared" si="98"/>
        <v/>
      </c>
      <c r="AC172" s="29" t="str">
        <f t="shared" si="99"/>
        <v/>
      </c>
      <c r="AD172" s="29" t="str">
        <f t="shared" si="100"/>
        <v/>
      </c>
      <c r="AE172" s="29" t="str">
        <f t="shared" si="101"/>
        <v/>
      </c>
      <c r="AF172" s="29" t="str">
        <f t="shared" si="75"/>
        <v/>
      </c>
      <c r="AG172" s="100"/>
      <c r="AH172" s="101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3"/>
      <c r="AT172" s="103"/>
      <c r="AU172" s="103"/>
      <c r="AV172" s="103"/>
      <c r="AW172" s="103"/>
      <c r="AX172" s="103"/>
      <c r="AY172" s="103"/>
      <c r="AZ172" s="103"/>
      <c r="BA172" s="103"/>
      <c r="BB172" s="103"/>
      <c r="BC172" s="103"/>
      <c r="BD172" s="103"/>
      <c r="BE172" s="103"/>
      <c r="BF172" s="103"/>
      <c r="BG172" s="103"/>
      <c r="BH172" s="103"/>
      <c r="BI172" s="103"/>
      <c r="BJ172" s="103"/>
      <c r="BK172" s="103"/>
      <c r="BL172" s="103"/>
      <c r="BM172" s="103"/>
      <c r="BN172" s="103"/>
      <c r="BO172" s="95"/>
      <c r="BP172" s="95"/>
      <c r="BQ172" s="95"/>
      <c r="BR172" s="95"/>
      <c r="BS172" s="95"/>
      <c r="BT172" s="97"/>
      <c r="BU172" s="97"/>
      <c r="BV172" s="96"/>
      <c r="BW172" s="96"/>
      <c r="BX172" s="96"/>
      <c r="BY172" s="98"/>
      <c r="BZ172" s="99"/>
      <c r="CA172" s="99"/>
      <c r="CB172" s="99"/>
      <c r="CC172" s="99"/>
      <c r="CD172" s="100"/>
      <c r="CE172" s="101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3"/>
      <c r="CQ172" s="103"/>
      <c r="CR172" s="103"/>
      <c r="CS172" s="103"/>
      <c r="CT172" s="103"/>
      <c r="CU172" s="103"/>
      <c r="CV172" s="103"/>
      <c r="CW172" s="103"/>
      <c r="CX172" s="103"/>
      <c r="CY172" s="103"/>
      <c r="CZ172" s="103"/>
      <c r="DA172" s="103"/>
      <c r="DB172" s="103"/>
      <c r="DC172" s="103"/>
      <c r="DD172" s="103"/>
      <c r="DE172" s="103"/>
      <c r="DF172" s="103"/>
      <c r="DG172" s="103"/>
      <c r="DH172" s="103"/>
      <c r="DI172" s="103"/>
      <c r="DJ172" s="103"/>
      <c r="DK172" s="103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</row>
    <row r="173" spans="1:139">
      <c r="A173" s="83"/>
      <c r="B173" s="66"/>
      <c r="C173" s="79"/>
      <c r="D173" s="67"/>
      <c r="E173" s="83"/>
      <c r="F173" s="84"/>
      <c r="G173" s="85"/>
      <c r="H173" s="86"/>
      <c r="I173" s="87"/>
      <c r="J173" s="88"/>
      <c r="K173" s="89"/>
      <c r="L173" s="89"/>
      <c r="M173" s="90"/>
      <c r="N173" s="91"/>
      <c r="O173" s="92"/>
      <c r="P173" s="93"/>
      <c r="Q173" s="94"/>
      <c r="R173" s="3" t="str">
        <f t="shared" si="90"/>
        <v/>
      </c>
      <c r="S173" s="3" t="str">
        <f t="shared" si="91"/>
        <v/>
      </c>
      <c r="T173" s="3" t="str">
        <f t="shared" si="92"/>
        <v/>
      </c>
      <c r="U173" s="4" t="str">
        <f t="shared" si="93"/>
        <v/>
      </c>
      <c r="V173" s="5" t="str">
        <f t="shared" si="94"/>
        <v/>
      </c>
      <c r="W173" s="76" t="str">
        <f t="shared" ref="W173:W219" si="102">IF(OR($AN173="",ISNUMBER($AN173)=FALSE),"",IF(AND($I173="Tolerance",$J173&lt;&gt;""),($T173-$J173)/(($O173-$P173)/2),IF(AND($I173="GD&amp;T",$K173&lt;&gt;""),$T173/$K173,"")))</f>
        <v/>
      </c>
      <c r="X173" s="76" t="str">
        <f t="shared" ref="X173:X219" si="103">IF($W173="","",IF(ABS($W173)&lt;=0.125, "Level A",IF(AND(ABS($W173)&gt;0.125,ABS($W173)&lt;=0.25), "Level B",IF(AND(ABS($W173)&gt;0.25,ABS($W173)&lt;=0.5), "Level C", IF(ABS($W173)&gt;0.5, "Level D")))))</f>
        <v/>
      </c>
      <c r="Y173" s="5" t="str">
        <f t="shared" si="95"/>
        <v/>
      </c>
      <c r="Z173" s="5" t="str">
        <f t="shared" si="96"/>
        <v/>
      </c>
      <c r="AA173" s="5" t="str">
        <f t="shared" si="97"/>
        <v/>
      </c>
      <c r="AB173" s="6" t="str">
        <f t="shared" si="98"/>
        <v/>
      </c>
      <c r="AC173" s="29" t="str">
        <f t="shared" si="99"/>
        <v/>
      </c>
      <c r="AD173" s="29" t="str">
        <f t="shared" si="100"/>
        <v/>
      </c>
      <c r="AE173" s="29" t="str">
        <f t="shared" si="101"/>
        <v/>
      </c>
      <c r="AF173" s="29" t="str">
        <f t="shared" ref="AF173:AF219" si="104">IF(OR($V173&gt;$AF$9,$U173=""),"",$AF$9*6*$U173)</f>
        <v/>
      </c>
      <c r="AG173" s="100"/>
      <c r="AH173" s="101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3"/>
      <c r="AT173" s="103"/>
      <c r="AU173" s="103"/>
      <c r="AV173" s="103"/>
      <c r="AW173" s="103"/>
      <c r="AX173" s="103"/>
      <c r="AY173" s="103"/>
      <c r="AZ173" s="103"/>
      <c r="BA173" s="103"/>
      <c r="BB173" s="103"/>
      <c r="BC173" s="103"/>
      <c r="BD173" s="103"/>
      <c r="BE173" s="103"/>
      <c r="BF173" s="103"/>
      <c r="BG173" s="103"/>
      <c r="BH173" s="103"/>
      <c r="BI173" s="103"/>
      <c r="BJ173" s="103"/>
      <c r="BK173" s="103"/>
      <c r="BL173" s="103"/>
      <c r="BM173" s="103"/>
      <c r="BN173" s="103"/>
      <c r="BO173" s="95"/>
      <c r="BP173" s="95"/>
      <c r="BQ173" s="95"/>
      <c r="BR173" s="95"/>
      <c r="BS173" s="95"/>
      <c r="BT173" s="97"/>
      <c r="BU173" s="97"/>
      <c r="BV173" s="96"/>
      <c r="BW173" s="96"/>
      <c r="BX173" s="96"/>
      <c r="BY173" s="98"/>
      <c r="BZ173" s="99"/>
      <c r="CA173" s="99"/>
      <c r="CB173" s="99"/>
      <c r="CC173" s="99"/>
      <c r="CD173" s="100"/>
      <c r="CE173" s="101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3"/>
      <c r="CQ173" s="103"/>
      <c r="CR173" s="103"/>
      <c r="CS173" s="103"/>
      <c r="CT173" s="103"/>
      <c r="CU173" s="103"/>
      <c r="CV173" s="103"/>
      <c r="CW173" s="103"/>
      <c r="CX173" s="103"/>
      <c r="CY173" s="103"/>
      <c r="CZ173" s="103"/>
      <c r="DA173" s="103"/>
      <c r="DB173" s="103"/>
      <c r="DC173" s="103"/>
      <c r="DD173" s="103"/>
      <c r="DE173" s="103"/>
      <c r="DF173" s="103"/>
      <c r="DG173" s="103"/>
      <c r="DH173" s="103"/>
      <c r="DI173" s="103"/>
      <c r="DJ173" s="103"/>
      <c r="DK173" s="103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</row>
    <row r="174" spans="1:139">
      <c r="A174" s="83"/>
      <c r="B174" s="66"/>
      <c r="C174" s="79"/>
      <c r="D174" s="67"/>
      <c r="E174" s="83"/>
      <c r="F174" s="84"/>
      <c r="G174" s="85"/>
      <c r="H174" s="86"/>
      <c r="I174" s="87"/>
      <c r="J174" s="88"/>
      <c r="K174" s="89"/>
      <c r="L174" s="89"/>
      <c r="M174" s="90"/>
      <c r="N174" s="91"/>
      <c r="O174" s="92"/>
      <c r="P174" s="93"/>
      <c r="Q174" s="94"/>
      <c r="R174" s="3" t="str">
        <f t="shared" si="90"/>
        <v/>
      </c>
      <c r="S174" s="3" t="str">
        <f t="shared" si="91"/>
        <v/>
      </c>
      <c r="T174" s="3" t="str">
        <f t="shared" si="92"/>
        <v/>
      </c>
      <c r="U174" s="4" t="str">
        <f t="shared" si="93"/>
        <v/>
      </c>
      <c r="V174" s="5" t="str">
        <f t="shared" si="94"/>
        <v/>
      </c>
      <c r="W174" s="76" t="str">
        <f t="shared" si="102"/>
        <v/>
      </c>
      <c r="X174" s="76" t="str">
        <f t="shared" si="103"/>
        <v/>
      </c>
      <c r="Y174" s="5" t="str">
        <f t="shared" si="95"/>
        <v/>
      </c>
      <c r="Z174" s="5" t="str">
        <f t="shared" si="96"/>
        <v/>
      </c>
      <c r="AA174" s="5" t="str">
        <f t="shared" si="97"/>
        <v/>
      </c>
      <c r="AB174" s="6" t="str">
        <f t="shared" si="98"/>
        <v/>
      </c>
      <c r="AC174" s="29" t="str">
        <f t="shared" si="99"/>
        <v/>
      </c>
      <c r="AD174" s="29" t="str">
        <f t="shared" si="100"/>
        <v/>
      </c>
      <c r="AE174" s="29" t="str">
        <f t="shared" si="101"/>
        <v/>
      </c>
      <c r="AF174" s="29" t="str">
        <f t="shared" si="104"/>
        <v/>
      </c>
      <c r="AG174" s="100"/>
      <c r="AH174" s="101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3"/>
      <c r="AT174" s="103"/>
      <c r="AU174" s="103"/>
      <c r="AV174" s="103"/>
      <c r="AW174" s="103"/>
      <c r="AX174" s="103"/>
      <c r="AY174" s="103"/>
      <c r="AZ174" s="103"/>
      <c r="BA174" s="103"/>
      <c r="BB174" s="103"/>
      <c r="BC174" s="103"/>
      <c r="BD174" s="103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95"/>
      <c r="BP174" s="95"/>
      <c r="BQ174" s="95"/>
      <c r="BR174" s="95"/>
      <c r="BS174" s="95"/>
      <c r="BT174" s="97"/>
      <c r="BU174" s="97"/>
      <c r="BV174" s="96"/>
      <c r="BW174" s="96"/>
      <c r="BX174" s="96"/>
      <c r="BY174" s="98"/>
      <c r="BZ174" s="99"/>
      <c r="CA174" s="99"/>
      <c r="CB174" s="99"/>
      <c r="CC174" s="99"/>
      <c r="CD174" s="100"/>
      <c r="CE174" s="101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3"/>
      <c r="CQ174" s="103"/>
      <c r="CR174" s="103"/>
      <c r="CS174" s="103"/>
      <c r="CT174" s="103"/>
      <c r="CU174" s="103"/>
      <c r="CV174" s="103"/>
      <c r="CW174" s="103"/>
      <c r="CX174" s="103"/>
      <c r="CY174" s="103"/>
      <c r="CZ174" s="103"/>
      <c r="DA174" s="103"/>
      <c r="DB174" s="103"/>
      <c r="DC174" s="103"/>
      <c r="DD174" s="103"/>
      <c r="DE174" s="103"/>
      <c r="DF174" s="103"/>
      <c r="DG174" s="103"/>
      <c r="DH174" s="103"/>
      <c r="DI174" s="103"/>
      <c r="DJ174" s="103"/>
      <c r="DK174" s="103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</row>
    <row r="175" spans="1:139">
      <c r="A175" s="83"/>
      <c r="B175" s="66"/>
      <c r="C175" s="79"/>
      <c r="D175" s="67"/>
      <c r="E175" s="83"/>
      <c r="F175" s="84"/>
      <c r="G175" s="85"/>
      <c r="H175" s="86"/>
      <c r="I175" s="87"/>
      <c r="J175" s="88"/>
      <c r="K175" s="89"/>
      <c r="L175" s="89"/>
      <c r="M175" s="90"/>
      <c r="N175" s="91"/>
      <c r="O175" s="92"/>
      <c r="P175" s="93"/>
      <c r="Q175" s="94"/>
      <c r="R175" s="3" t="str">
        <f t="shared" si="90"/>
        <v/>
      </c>
      <c r="S175" s="3" t="str">
        <f t="shared" si="91"/>
        <v/>
      </c>
      <c r="T175" s="3" t="str">
        <f t="shared" si="92"/>
        <v/>
      </c>
      <c r="U175" s="4" t="str">
        <f t="shared" si="93"/>
        <v/>
      </c>
      <c r="V175" s="5" t="str">
        <f t="shared" si="94"/>
        <v/>
      </c>
      <c r="W175" s="76" t="str">
        <f t="shared" si="102"/>
        <v/>
      </c>
      <c r="X175" s="76" t="str">
        <f t="shared" si="103"/>
        <v/>
      </c>
      <c r="Y175" s="5" t="str">
        <f t="shared" si="95"/>
        <v/>
      </c>
      <c r="Z175" s="5" t="str">
        <f t="shared" si="96"/>
        <v/>
      </c>
      <c r="AA175" s="5" t="str">
        <f t="shared" si="97"/>
        <v/>
      </c>
      <c r="AB175" s="6" t="str">
        <f t="shared" si="98"/>
        <v/>
      </c>
      <c r="AC175" s="29" t="str">
        <f t="shared" si="99"/>
        <v/>
      </c>
      <c r="AD175" s="29" t="str">
        <f t="shared" si="100"/>
        <v/>
      </c>
      <c r="AE175" s="29" t="str">
        <f t="shared" si="101"/>
        <v/>
      </c>
      <c r="AF175" s="29" t="str">
        <f t="shared" si="104"/>
        <v/>
      </c>
      <c r="AG175" s="100"/>
      <c r="AH175" s="101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3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95"/>
      <c r="BP175" s="95"/>
      <c r="BQ175" s="95"/>
      <c r="BR175" s="95"/>
      <c r="BS175" s="95"/>
      <c r="BT175" s="97"/>
      <c r="BU175" s="97"/>
      <c r="BV175" s="96"/>
      <c r="BW175" s="96"/>
      <c r="BX175" s="96"/>
      <c r="BY175" s="98"/>
      <c r="BZ175" s="99"/>
      <c r="CA175" s="99"/>
      <c r="CB175" s="99"/>
      <c r="CC175" s="99"/>
      <c r="CD175" s="100"/>
      <c r="CE175" s="101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3"/>
      <c r="CQ175" s="103"/>
      <c r="CR175" s="103"/>
      <c r="CS175" s="103"/>
      <c r="CT175" s="103"/>
      <c r="CU175" s="103"/>
      <c r="CV175" s="103"/>
      <c r="CW175" s="103"/>
      <c r="CX175" s="103"/>
      <c r="CY175" s="103"/>
      <c r="CZ175" s="103"/>
      <c r="DA175" s="103"/>
      <c r="DB175" s="103"/>
      <c r="DC175" s="103"/>
      <c r="DD175" s="103"/>
      <c r="DE175" s="103"/>
      <c r="DF175" s="103"/>
      <c r="DG175" s="103"/>
      <c r="DH175" s="103"/>
      <c r="DI175" s="103"/>
      <c r="DJ175" s="103"/>
      <c r="DK175" s="103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</row>
    <row r="176" spans="1:139">
      <c r="A176" s="83"/>
      <c r="B176" s="66"/>
      <c r="C176" s="79"/>
      <c r="D176" s="67"/>
      <c r="E176" s="83"/>
      <c r="F176" s="84"/>
      <c r="G176" s="85"/>
      <c r="H176" s="86"/>
      <c r="I176" s="87"/>
      <c r="J176" s="88"/>
      <c r="K176" s="89"/>
      <c r="L176" s="89"/>
      <c r="M176" s="90"/>
      <c r="N176" s="91"/>
      <c r="O176" s="92"/>
      <c r="P176" s="93"/>
      <c r="Q176" s="94"/>
      <c r="R176" s="3" t="str">
        <f t="shared" si="90"/>
        <v/>
      </c>
      <c r="S176" s="3" t="str">
        <f t="shared" si="91"/>
        <v/>
      </c>
      <c r="T176" s="3" t="str">
        <f t="shared" si="92"/>
        <v/>
      </c>
      <c r="U176" s="4" t="str">
        <f t="shared" si="93"/>
        <v/>
      </c>
      <c r="V176" s="5" t="str">
        <f t="shared" si="94"/>
        <v/>
      </c>
      <c r="W176" s="76" t="str">
        <f t="shared" si="102"/>
        <v/>
      </c>
      <c r="X176" s="76" t="str">
        <f t="shared" si="103"/>
        <v/>
      </c>
      <c r="Y176" s="5" t="str">
        <f t="shared" si="95"/>
        <v/>
      </c>
      <c r="Z176" s="5" t="str">
        <f t="shared" si="96"/>
        <v/>
      </c>
      <c r="AA176" s="5" t="str">
        <f t="shared" si="97"/>
        <v/>
      </c>
      <c r="AB176" s="6" t="str">
        <f t="shared" si="98"/>
        <v/>
      </c>
      <c r="AC176" s="29" t="str">
        <f t="shared" si="99"/>
        <v/>
      </c>
      <c r="AD176" s="29" t="str">
        <f t="shared" si="100"/>
        <v/>
      </c>
      <c r="AE176" s="29" t="str">
        <f t="shared" si="101"/>
        <v/>
      </c>
      <c r="AF176" s="29" t="str">
        <f t="shared" si="104"/>
        <v/>
      </c>
      <c r="AG176" s="100"/>
      <c r="AH176" s="101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3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95"/>
      <c r="BP176" s="95"/>
      <c r="BQ176" s="95"/>
      <c r="BR176" s="95"/>
      <c r="BS176" s="95"/>
      <c r="BT176" s="97"/>
      <c r="BU176" s="97"/>
      <c r="BV176" s="96"/>
      <c r="BW176" s="96"/>
      <c r="BX176" s="96"/>
      <c r="BY176" s="98"/>
      <c r="BZ176" s="99"/>
      <c r="CA176" s="99"/>
      <c r="CB176" s="99"/>
      <c r="CC176" s="99"/>
      <c r="CD176" s="100"/>
      <c r="CE176" s="101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3"/>
      <c r="CQ176" s="103"/>
      <c r="CR176" s="103"/>
      <c r="CS176" s="103"/>
      <c r="CT176" s="103"/>
      <c r="CU176" s="103"/>
      <c r="CV176" s="103"/>
      <c r="CW176" s="103"/>
      <c r="CX176" s="103"/>
      <c r="CY176" s="103"/>
      <c r="CZ176" s="103"/>
      <c r="DA176" s="103"/>
      <c r="DB176" s="103"/>
      <c r="DC176" s="103"/>
      <c r="DD176" s="103"/>
      <c r="DE176" s="103"/>
      <c r="DF176" s="103"/>
      <c r="DG176" s="103"/>
      <c r="DH176" s="103"/>
      <c r="DI176" s="103"/>
      <c r="DJ176" s="103"/>
      <c r="DK176" s="103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</row>
    <row r="177" spans="1:139">
      <c r="A177" s="83"/>
      <c r="B177" s="66"/>
      <c r="C177" s="79"/>
      <c r="D177" s="67"/>
      <c r="E177" s="83"/>
      <c r="F177" s="84"/>
      <c r="G177" s="85"/>
      <c r="H177" s="86"/>
      <c r="I177" s="87"/>
      <c r="J177" s="88"/>
      <c r="K177" s="89"/>
      <c r="L177" s="89"/>
      <c r="M177" s="90"/>
      <c r="N177" s="91"/>
      <c r="O177" s="92"/>
      <c r="P177" s="93"/>
      <c r="Q177" s="94"/>
      <c r="R177" s="3" t="str">
        <f t="shared" si="90"/>
        <v/>
      </c>
      <c r="S177" s="3" t="str">
        <f t="shared" si="91"/>
        <v/>
      </c>
      <c r="T177" s="3" t="str">
        <f t="shared" si="92"/>
        <v/>
      </c>
      <c r="U177" s="4" t="str">
        <f t="shared" si="93"/>
        <v/>
      </c>
      <c r="V177" s="5" t="str">
        <f t="shared" si="94"/>
        <v/>
      </c>
      <c r="W177" s="76" t="str">
        <f t="shared" si="102"/>
        <v/>
      </c>
      <c r="X177" s="76" t="str">
        <f t="shared" si="103"/>
        <v/>
      </c>
      <c r="Y177" s="5" t="str">
        <f t="shared" si="95"/>
        <v/>
      </c>
      <c r="Z177" s="5" t="str">
        <f t="shared" si="96"/>
        <v/>
      </c>
      <c r="AA177" s="5" t="str">
        <f t="shared" si="97"/>
        <v/>
      </c>
      <c r="AB177" s="6" t="str">
        <f t="shared" si="98"/>
        <v/>
      </c>
      <c r="AC177" s="29" t="str">
        <f t="shared" si="99"/>
        <v/>
      </c>
      <c r="AD177" s="29" t="str">
        <f t="shared" si="100"/>
        <v/>
      </c>
      <c r="AE177" s="29" t="str">
        <f t="shared" si="101"/>
        <v/>
      </c>
      <c r="AF177" s="29" t="str">
        <f t="shared" si="104"/>
        <v/>
      </c>
      <c r="AG177" s="100"/>
      <c r="AH177" s="101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3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95"/>
      <c r="BP177" s="95"/>
      <c r="BQ177" s="95"/>
      <c r="BR177" s="95"/>
      <c r="BS177" s="95"/>
      <c r="BT177" s="97"/>
      <c r="BU177" s="97"/>
      <c r="BV177" s="96"/>
      <c r="BW177" s="96"/>
      <c r="BX177" s="96"/>
      <c r="BY177" s="98"/>
      <c r="BZ177" s="99"/>
      <c r="CA177" s="99"/>
      <c r="CB177" s="99"/>
      <c r="CC177" s="99"/>
      <c r="CD177" s="100"/>
      <c r="CE177" s="101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3"/>
      <c r="CQ177" s="103"/>
      <c r="CR177" s="103"/>
      <c r="CS177" s="103"/>
      <c r="CT177" s="103"/>
      <c r="CU177" s="103"/>
      <c r="CV177" s="103"/>
      <c r="CW177" s="103"/>
      <c r="CX177" s="103"/>
      <c r="CY177" s="103"/>
      <c r="CZ177" s="103"/>
      <c r="DA177" s="103"/>
      <c r="DB177" s="103"/>
      <c r="DC177" s="103"/>
      <c r="DD177" s="103"/>
      <c r="DE177" s="103"/>
      <c r="DF177" s="103"/>
      <c r="DG177" s="103"/>
      <c r="DH177" s="103"/>
      <c r="DI177" s="103"/>
      <c r="DJ177" s="103"/>
      <c r="DK177" s="103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</row>
    <row r="178" spans="1:139">
      <c r="A178" s="83"/>
      <c r="B178" s="66"/>
      <c r="C178" s="79"/>
      <c r="D178" s="67"/>
      <c r="E178" s="83"/>
      <c r="F178" s="84"/>
      <c r="G178" s="85"/>
      <c r="H178" s="86"/>
      <c r="I178" s="87"/>
      <c r="J178" s="88"/>
      <c r="K178" s="89"/>
      <c r="L178" s="89"/>
      <c r="M178" s="90"/>
      <c r="N178" s="91"/>
      <c r="O178" s="92"/>
      <c r="P178" s="93"/>
      <c r="Q178" s="94"/>
      <c r="R178" s="3" t="str">
        <f t="shared" si="90"/>
        <v/>
      </c>
      <c r="S178" s="3" t="str">
        <f t="shared" si="91"/>
        <v/>
      </c>
      <c r="T178" s="3" t="str">
        <f t="shared" si="92"/>
        <v/>
      </c>
      <c r="U178" s="4" t="str">
        <f t="shared" si="93"/>
        <v/>
      </c>
      <c r="V178" s="5" t="str">
        <f t="shared" si="94"/>
        <v/>
      </c>
      <c r="W178" s="76" t="str">
        <f t="shared" si="102"/>
        <v/>
      </c>
      <c r="X178" s="76" t="str">
        <f t="shared" si="103"/>
        <v/>
      </c>
      <c r="Y178" s="5" t="str">
        <f t="shared" si="95"/>
        <v/>
      </c>
      <c r="Z178" s="5" t="str">
        <f t="shared" si="96"/>
        <v/>
      </c>
      <c r="AA178" s="5" t="str">
        <f t="shared" si="97"/>
        <v/>
      </c>
      <c r="AB178" s="6" t="str">
        <f t="shared" si="98"/>
        <v/>
      </c>
      <c r="AC178" s="29" t="str">
        <f t="shared" si="99"/>
        <v/>
      </c>
      <c r="AD178" s="29" t="str">
        <f t="shared" si="100"/>
        <v/>
      </c>
      <c r="AE178" s="29" t="str">
        <f t="shared" si="101"/>
        <v/>
      </c>
      <c r="AF178" s="29" t="str">
        <f t="shared" si="104"/>
        <v/>
      </c>
      <c r="AG178" s="100"/>
      <c r="AH178" s="101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3"/>
      <c r="AT178" s="103"/>
      <c r="AU178" s="103"/>
      <c r="AV178" s="103"/>
      <c r="AW178" s="103"/>
      <c r="AX178" s="103"/>
      <c r="AY178" s="103"/>
      <c r="AZ178" s="103"/>
      <c r="BA178" s="103"/>
      <c r="BB178" s="103"/>
      <c r="BC178" s="103"/>
      <c r="BD178" s="103"/>
      <c r="BE178" s="103"/>
      <c r="BF178" s="103"/>
      <c r="BG178" s="103"/>
      <c r="BH178" s="103"/>
      <c r="BI178" s="103"/>
      <c r="BJ178" s="103"/>
      <c r="BK178" s="103"/>
      <c r="BL178" s="103"/>
      <c r="BM178" s="103"/>
      <c r="BN178" s="103"/>
      <c r="BO178" s="95"/>
      <c r="BP178" s="95"/>
      <c r="BQ178" s="95"/>
      <c r="BR178" s="95"/>
      <c r="BS178" s="95"/>
      <c r="BT178" s="97"/>
      <c r="BU178" s="97"/>
      <c r="BV178" s="96"/>
      <c r="BW178" s="96"/>
      <c r="BX178" s="96"/>
      <c r="BY178" s="98"/>
      <c r="BZ178" s="99"/>
      <c r="CA178" s="99"/>
      <c r="CB178" s="99"/>
      <c r="CC178" s="99"/>
      <c r="CD178" s="100"/>
      <c r="CE178" s="101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3"/>
      <c r="CQ178" s="103"/>
      <c r="CR178" s="103"/>
      <c r="CS178" s="103"/>
      <c r="CT178" s="103"/>
      <c r="CU178" s="103"/>
      <c r="CV178" s="103"/>
      <c r="CW178" s="103"/>
      <c r="CX178" s="103"/>
      <c r="CY178" s="103"/>
      <c r="CZ178" s="103"/>
      <c r="DA178" s="103"/>
      <c r="DB178" s="103"/>
      <c r="DC178" s="103"/>
      <c r="DD178" s="103"/>
      <c r="DE178" s="103"/>
      <c r="DF178" s="103"/>
      <c r="DG178" s="103"/>
      <c r="DH178" s="103"/>
      <c r="DI178" s="103"/>
      <c r="DJ178" s="103"/>
      <c r="DK178" s="103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</row>
    <row r="179" spans="1:139">
      <c r="A179" s="83"/>
      <c r="B179" s="66"/>
      <c r="C179" s="79"/>
      <c r="D179" s="67"/>
      <c r="E179" s="83"/>
      <c r="F179" s="84"/>
      <c r="G179" s="85"/>
      <c r="H179" s="86"/>
      <c r="I179" s="87"/>
      <c r="J179" s="88"/>
      <c r="K179" s="89"/>
      <c r="L179" s="89"/>
      <c r="M179" s="90"/>
      <c r="N179" s="91"/>
      <c r="O179" s="92"/>
      <c r="P179" s="93"/>
      <c r="Q179" s="94"/>
      <c r="R179" s="3" t="str">
        <f t="shared" si="90"/>
        <v/>
      </c>
      <c r="S179" s="3" t="str">
        <f t="shared" si="91"/>
        <v/>
      </c>
      <c r="T179" s="3" t="str">
        <f t="shared" si="92"/>
        <v/>
      </c>
      <c r="U179" s="4" t="str">
        <f t="shared" si="93"/>
        <v/>
      </c>
      <c r="V179" s="5" t="str">
        <f t="shared" si="94"/>
        <v/>
      </c>
      <c r="W179" s="76" t="str">
        <f t="shared" si="102"/>
        <v/>
      </c>
      <c r="X179" s="76" t="str">
        <f t="shared" si="103"/>
        <v/>
      </c>
      <c r="Y179" s="5" t="str">
        <f t="shared" si="95"/>
        <v/>
      </c>
      <c r="Z179" s="5" t="str">
        <f t="shared" si="96"/>
        <v/>
      </c>
      <c r="AA179" s="5" t="str">
        <f t="shared" si="97"/>
        <v/>
      </c>
      <c r="AB179" s="6" t="str">
        <f t="shared" si="98"/>
        <v/>
      </c>
      <c r="AC179" s="29" t="str">
        <f t="shared" si="99"/>
        <v/>
      </c>
      <c r="AD179" s="29" t="str">
        <f t="shared" si="100"/>
        <v/>
      </c>
      <c r="AE179" s="29" t="str">
        <f t="shared" si="101"/>
        <v/>
      </c>
      <c r="AF179" s="29" t="str">
        <f t="shared" si="104"/>
        <v/>
      </c>
      <c r="AG179" s="100"/>
      <c r="AH179" s="101"/>
      <c r="AI179" s="102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3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95"/>
      <c r="BP179" s="95"/>
      <c r="BQ179" s="95"/>
      <c r="BR179" s="95"/>
      <c r="BS179" s="95"/>
      <c r="BT179" s="97"/>
      <c r="BU179" s="97"/>
      <c r="BV179" s="96"/>
      <c r="BW179" s="96"/>
      <c r="BX179" s="96"/>
      <c r="BY179" s="98"/>
      <c r="BZ179" s="99"/>
      <c r="CA179" s="99"/>
      <c r="CB179" s="99"/>
      <c r="CC179" s="99"/>
      <c r="CD179" s="100"/>
      <c r="CE179" s="101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3"/>
      <c r="CQ179" s="103"/>
      <c r="CR179" s="103"/>
      <c r="CS179" s="103"/>
      <c r="CT179" s="103"/>
      <c r="CU179" s="103"/>
      <c r="CV179" s="103"/>
      <c r="CW179" s="103"/>
      <c r="CX179" s="103"/>
      <c r="CY179" s="103"/>
      <c r="CZ179" s="103"/>
      <c r="DA179" s="103"/>
      <c r="DB179" s="103"/>
      <c r="DC179" s="103"/>
      <c r="DD179" s="103"/>
      <c r="DE179" s="103"/>
      <c r="DF179" s="103"/>
      <c r="DG179" s="103"/>
      <c r="DH179" s="103"/>
      <c r="DI179" s="103"/>
      <c r="DJ179" s="103"/>
      <c r="DK179" s="103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</row>
    <row r="180" spans="1:139">
      <c r="A180" s="83"/>
      <c r="B180" s="66"/>
      <c r="C180" s="79"/>
      <c r="D180" s="67"/>
      <c r="E180" s="83"/>
      <c r="F180" s="84"/>
      <c r="G180" s="85"/>
      <c r="H180" s="86"/>
      <c r="I180" s="87"/>
      <c r="J180" s="88"/>
      <c r="K180" s="89"/>
      <c r="L180" s="89"/>
      <c r="M180" s="90"/>
      <c r="N180" s="91"/>
      <c r="O180" s="92"/>
      <c r="P180" s="93"/>
      <c r="Q180" s="94"/>
      <c r="R180" s="3" t="str">
        <f t="shared" si="90"/>
        <v/>
      </c>
      <c r="S180" s="3" t="str">
        <f t="shared" si="91"/>
        <v/>
      </c>
      <c r="T180" s="3" t="str">
        <f t="shared" si="92"/>
        <v/>
      </c>
      <c r="U180" s="4" t="str">
        <f t="shared" si="93"/>
        <v/>
      </c>
      <c r="V180" s="5" t="str">
        <f t="shared" si="94"/>
        <v/>
      </c>
      <c r="W180" s="76" t="str">
        <f t="shared" si="102"/>
        <v/>
      </c>
      <c r="X180" s="76" t="str">
        <f t="shared" si="103"/>
        <v/>
      </c>
      <c r="Y180" s="5" t="str">
        <f t="shared" si="95"/>
        <v/>
      </c>
      <c r="Z180" s="5" t="str">
        <f t="shared" si="96"/>
        <v/>
      </c>
      <c r="AA180" s="5" t="str">
        <f t="shared" si="97"/>
        <v/>
      </c>
      <c r="AB180" s="6" t="str">
        <f t="shared" si="98"/>
        <v/>
      </c>
      <c r="AC180" s="29" t="str">
        <f t="shared" si="99"/>
        <v/>
      </c>
      <c r="AD180" s="29" t="str">
        <f t="shared" si="100"/>
        <v/>
      </c>
      <c r="AE180" s="29" t="str">
        <f t="shared" si="101"/>
        <v/>
      </c>
      <c r="AF180" s="29" t="str">
        <f t="shared" si="104"/>
        <v/>
      </c>
      <c r="AG180" s="100"/>
      <c r="AH180" s="101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3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95"/>
      <c r="BP180" s="95"/>
      <c r="BQ180" s="95"/>
      <c r="BR180" s="95"/>
      <c r="BS180" s="95"/>
      <c r="BT180" s="97"/>
      <c r="BU180" s="97"/>
      <c r="BV180" s="96"/>
      <c r="BW180" s="96"/>
      <c r="BX180" s="96"/>
      <c r="BY180" s="98"/>
      <c r="BZ180" s="99"/>
      <c r="CA180" s="99"/>
      <c r="CB180" s="99"/>
      <c r="CC180" s="99"/>
      <c r="CD180" s="100"/>
      <c r="CE180" s="101"/>
      <c r="CF180" s="102"/>
      <c r="CG180" s="102"/>
      <c r="CH180" s="102"/>
      <c r="CI180" s="102"/>
      <c r="CJ180" s="102"/>
      <c r="CK180" s="102"/>
      <c r="CL180" s="102"/>
      <c r="CM180" s="102"/>
      <c r="CN180" s="102"/>
      <c r="CO180" s="102"/>
      <c r="CP180" s="103"/>
      <c r="CQ180" s="103"/>
      <c r="CR180" s="103"/>
      <c r="CS180" s="103"/>
      <c r="CT180" s="103"/>
      <c r="CU180" s="103"/>
      <c r="CV180" s="103"/>
      <c r="CW180" s="103"/>
      <c r="CX180" s="103"/>
      <c r="CY180" s="103"/>
      <c r="CZ180" s="103"/>
      <c r="DA180" s="103"/>
      <c r="DB180" s="103"/>
      <c r="DC180" s="103"/>
      <c r="DD180" s="103"/>
      <c r="DE180" s="103"/>
      <c r="DF180" s="103"/>
      <c r="DG180" s="103"/>
      <c r="DH180" s="103"/>
      <c r="DI180" s="103"/>
      <c r="DJ180" s="103"/>
      <c r="DK180" s="103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</row>
    <row r="181" spans="1:139">
      <c r="A181" s="83"/>
      <c r="B181" s="66"/>
      <c r="C181" s="79"/>
      <c r="D181" s="67"/>
      <c r="E181" s="83"/>
      <c r="F181" s="84"/>
      <c r="G181" s="85"/>
      <c r="H181" s="86"/>
      <c r="I181" s="87"/>
      <c r="J181" s="88"/>
      <c r="K181" s="89"/>
      <c r="L181" s="89"/>
      <c r="M181" s="90"/>
      <c r="N181" s="91"/>
      <c r="O181" s="92"/>
      <c r="P181" s="93"/>
      <c r="Q181" s="94"/>
      <c r="R181" s="3" t="str">
        <f t="shared" si="90"/>
        <v/>
      </c>
      <c r="S181" s="3" t="str">
        <f t="shared" si="91"/>
        <v/>
      </c>
      <c r="T181" s="3" t="str">
        <f t="shared" si="92"/>
        <v/>
      </c>
      <c r="U181" s="4" t="str">
        <f t="shared" si="93"/>
        <v/>
      </c>
      <c r="V181" s="5" t="str">
        <f t="shared" si="94"/>
        <v/>
      </c>
      <c r="W181" s="76" t="str">
        <f t="shared" si="102"/>
        <v/>
      </c>
      <c r="X181" s="76" t="str">
        <f t="shared" si="103"/>
        <v/>
      </c>
      <c r="Y181" s="5" t="str">
        <f t="shared" si="95"/>
        <v/>
      </c>
      <c r="Z181" s="5" t="str">
        <f t="shared" si="96"/>
        <v/>
      </c>
      <c r="AA181" s="5" t="str">
        <f t="shared" si="97"/>
        <v/>
      </c>
      <c r="AB181" s="6" t="str">
        <f t="shared" si="98"/>
        <v/>
      </c>
      <c r="AC181" s="29" t="str">
        <f t="shared" si="99"/>
        <v/>
      </c>
      <c r="AD181" s="29" t="str">
        <f t="shared" si="100"/>
        <v/>
      </c>
      <c r="AE181" s="29" t="str">
        <f t="shared" si="101"/>
        <v/>
      </c>
      <c r="AF181" s="29" t="str">
        <f t="shared" si="104"/>
        <v/>
      </c>
      <c r="AG181" s="100"/>
      <c r="AH181" s="101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95"/>
      <c r="BP181" s="95"/>
      <c r="BQ181" s="95"/>
      <c r="BR181" s="95"/>
      <c r="BS181" s="95"/>
      <c r="BT181" s="97"/>
      <c r="BU181" s="97"/>
      <c r="BV181" s="96"/>
      <c r="BW181" s="96"/>
      <c r="BX181" s="96"/>
      <c r="BY181" s="98"/>
      <c r="BZ181" s="99"/>
      <c r="CA181" s="99"/>
      <c r="CB181" s="99"/>
      <c r="CC181" s="99"/>
      <c r="CD181" s="100"/>
      <c r="CE181" s="101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3"/>
      <c r="CQ181" s="103"/>
      <c r="CR181" s="103"/>
      <c r="CS181" s="103"/>
      <c r="CT181" s="103"/>
      <c r="CU181" s="103"/>
      <c r="CV181" s="103"/>
      <c r="CW181" s="103"/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</row>
    <row r="182" spans="1:139">
      <c r="A182" s="83"/>
      <c r="B182" s="66"/>
      <c r="C182" s="79"/>
      <c r="D182" s="67"/>
      <c r="E182" s="83"/>
      <c r="F182" s="84"/>
      <c r="G182" s="85"/>
      <c r="H182" s="86"/>
      <c r="I182" s="87"/>
      <c r="J182" s="88"/>
      <c r="K182" s="89"/>
      <c r="L182" s="89"/>
      <c r="M182" s="90"/>
      <c r="N182" s="91"/>
      <c r="O182" s="92"/>
      <c r="P182" s="93"/>
      <c r="Q182" s="94"/>
      <c r="R182" s="3" t="str">
        <f t="shared" ref="R182:R219" si="105">IF(OR($AN182="",ISNUMBER($AN182)=FALSE),"",MAX(AN182:EI182))</f>
        <v/>
      </c>
      <c r="S182" s="3" t="str">
        <f t="shared" ref="S182:S219" si="106">IF(OR($AN182="",ISNUMBER($AN182)=FALSE),"",MIN(AN182:EI182))</f>
        <v/>
      </c>
      <c r="T182" s="3" t="str">
        <f t="shared" ref="T182:T219" si="107">IF(OR($AN182="",ISNUMBER($AN182)=FALSE),"",AVERAGE(AN182:EI182))</f>
        <v/>
      </c>
      <c r="U182" s="4" t="str">
        <f t="shared" ref="U182:U219" si="108">IF(OR($AN182="",ISNUMBER($AN182)=FALSE),"",STDEV(AN182:EI182))</f>
        <v/>
      </c>
      <c r="V182" s="5" t="str">
        <f t="shared" ref="V182:V219" si="109">IF(OR($AN182="",ISNUMBER($AN182)=FALSE),"",IF(AND(J182=0,L182=0),Y182,IF(AND(J182="",K182=""),Z182,(K182+ABS(L182))/(6*U182))))</f>
        <v/>
      </c>
      <c r="W182" s="76" t="str">
        <f t="shared" si="102"/>
        <v/>
      </c>
      <c r="X182" s="76" t="str">
        <f t="shared" si="103"/>
        <v/>
      </c>
      <c r="Y182" s="5" t="str">
        <f t="shared" ref="Y182:Y219" si="110">IF(OR($AN182="",ISNUMBER($AN182)=FALSE),"",IF(K182="","",(O182-T182)/(3*U182)))</f>
        <v/>
      </c>
      <c r="Z182" s="5" t="str">
        <f t="shared" ref="Z182:Z219" si="111">IF(OR($AN182="",ISNUMBER($AN182)=FALSE),"",IF(L182="","",(T182-P182)/(3*U182)))</f>
        <v/>
      </c>
      <c r="AA182" s="5" t="str">
        <f t="shared" ref="AA182:AA219" si="112">IF(OR($AN182="",ISNUMBER($AN182)=FALSE),"",IF(AND(J182=0,L182=0),((K182)-(T182))/(3*U182),MIN(Y182:Z182)))</f>
        <v/>
      </c>
      <c r="AB182" s="6" t="str">
        <f t="shared" ref="AB182:AB219" si="113">IF(OR($AN182="",ISNUMBER($AN182)=FALSE),"",IF(AND(J182=0,L182=0),NORMSDIST(3*AA182),NORMSDIST(3*AA182)+NORMSDIST(6*V182-3*AA182)-1))</f>
        <v/>
      </c>
      <c r="AC182" s="29" t="str">
        <f t="shared" ref="AC182:AC219" si="114">IF($T182="","",IF(I182="Tolerance",IF(($H182*3*U182+T182)-J182&lt;K182,"",($H182*3*U182+T182)-J182),IF(OR(I182="GD&amp;T",I182="MAX"),IF(($H182*3*U182+T182)&lt;K182,"",($H182*3*U182+T182)),"")))</f>
        <v/>
      </c>
      <c r="AD182" s="29" t="str">
        <f t="shared" ref="AD182:AD219" si="115">IF(T182="","",IF(I182="Tolerance",IF(-(($H182*3*U182)-T182)-J182&gt;L182,"",-(($H182*3*U182)-T182)-J182),IF(I182="MIN",IF(-(($H182*3*U182)-T182)&gt;L182,"",-(($H182*3*U182)-T182)),"")))</f>
        <v/>
      </c>
      <c r="AE182" s="29" t="str">
        <f t="shared" ref="AE182:AE219" si="116">IF(OR(J182="",T182=""),"",(O182+P182)/2-T182)</f>
        <v/>
      </c>
      <c r="AF182" s="29" t="str">
        <f t="shared" si="104"/>
        <v/>
      </c>
      <c r="AG182" s="100"/>
      <c r="AH182" s="101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95"/>
      <c r="BP182" s="95"/>
      <c r="BQ182" s="95"/>
      <c r="BR182" s="95"/>
      <c r="BS182" s="95"/>
      <c r="BT182" s="97"/>
      <c r="BU182" s="97"/>
      <c r="BV182" s="96"/>
      <c r="BW182" s="96"/>
      <c r="BX182" s="96"/>
      <c r="BY182" s="98"/>
      <c r="BZ182" s="99"/>
      <c r="CA182" s="99"/>
      <c r="CB182" s="99"/>
      <c r="CC182" s="99"/>
      <c r="CD182" s="100"/>
      <c r="CE182" s="101"/>
      <c r="CF182" s="102"/>
      <c r="CG182" s="102"/>
      <c r="CH182" s="102"/>
      <c r="CI182" s="102"/>
      <c r="CJ182" s="102"/>
      <c r="CK182" s="102"/>
      <c r="CL182" s="102"/>
      <c r="CM182" s="102"/>
      <c r="CN182" s="102"/>
      <c r="CO182" s="102"/>
      <c r="CP182" s="103"/>
      <c r="CQ182" s="103"/>
      <c r="CR182" s="103"/>
      <c r="CS182" s="103"/>
      <c r="CT182" s="103"/>
      <c r="CU182" s="103"/>
      <c r="CV182" s="103"/>
      <c r="CW182" s="103"/>
      <c r="CX182" s="103"/>
      <c r="CY182" s="103"/>
      <c r="CZ182" s="103"/>
      <c r="DA182" s="103"/>
      <c r="DB182" s="103"/>
      <c r="DC182" s="103"/>
      <c r="DD182" s="103"/>
      <c r="DE182" s="103"/>
      <c r="DF182" s="103"/>
      <c r="DG182" s="103"/>
      <c r="DH182" s="103"/>
      <c r="DI182" s="103"/>
      <c r="DJ182" s="103"/>
      <c r="DK182" s="103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</row>
    <row r="183" spans="1:139">
      <c r="A183" s="83"/>
      <c r="B183" s="66"/>
      <c r="C183" s="79"/>
      <c r="D183" s="67"/>
      <c r="E183" s="83"/>
      <c r="F183" s="84"/>
      <c r="G183" s="85"/>
      <c r="H183" s="86"/>
      <c r="I183" s="87"/>
      <c r="J183" s="88"/>
      <c r="K183" s="89"/>
      <c r="L183" s="89"/>
      <c r="M183" s="90"/>
      <c r="N183" s="91"/>
      <c r="O183" s="92"/>
      <c r="P183" s="93"/>
      <c r="Q183" s="94"/>
      <c r="R183" s="3" t="str">
        <f t="shared" si="105"/>
        <v/>
      </c>
      <c r="S183" s="3" t="str">
        <f t="shared" si="106"/>
        <v/>
      </c>
      <c r="T183" s="3" t="str">
        <f t="shared" si="107"/>
        <v/>
      </c>
      <c r="U183" s="4" t="str">
        <f t="shared" si="108"/>
        <v/>
      </c>
      <c r="V183" s="5" t="str">
        <f t="shared" si="109"/>
        <v/>
      </c>
      <c r="W183" s="76" t="str">
        <f t="shared" si="102"/>
        <v/>
      </c>
      <c r="X183" s="76" t="str">
        <f t="shared" si="103"/>
        <v/>
      </c>
      <c r="Y183" s="5" t="str">
        <f t="shared" si="110"/>
        <v/>
      </c>
      <c r="Z183" s="5" t="str">
        <f t="shared" si="111"/>
        <v/>
      </c>
      <c r="AA183" s="5" t="str">
        <f t="shared" si="112"/>
        <v/>
      </c>
      <c r="AB183" s="6" t="str">
        <f t="shared" si="113"/>
        <v/>
      </c>
      <c r="AC183" s="29" t="str">
        <f t="shared" si="114"/>
        <v/>
      </c>
      <c r="AD183" s="29" t="str">
        <f t="shared" si="115"/>
        <v/>
      </c>
      <c r="AE183" s="29" t="str">
        <f t="shared" si="116"/>
        <v/>
      </c>
      <c r="AF183" s="29" t="str">
        <f t="shared" si="104"/>
        <v/>
      </c>
      <c r="AG183" s="100"/>
      <c r="AH183" s="101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95"/>
      <c r="BP183" s="95"/>
      <c r="BQ183" s="95"/>
      <c r="BR183" s="95"/>
      <c r="BS183" s="95"/>
      <c r="BT183" s="97"/>
      <c r="BU183" s="97"/>
      <c r="BV183" s="96"/>
      <c r="BW183" s="96"/>
      <c r="BX183" s="96"/>
      <c r="BY183" s="98"/>
      <c r="BZ183" s="99"/>
      <c r="CA183" s="99"/>
      <c r="CB183" s="99"/>
      <c r="CC183" s="99"/>
      <c r="CD183" s="100"/>
      <c r="CE183" s="101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3"/>
      <c r="CQ183" s="103"/>
      <c r="CR183" s="103"/>
      <c r="CS183" s="103"/>
      <c r="CT183" s="103"/>
      <c r="CU183" s="103"/>
      <c r="CV183" s="103"/>
      <c r="CW183" s="103"/>
      <c r="CX183" s="103"/>
      <c r="CY183" s="103"/>
      <c r="CZ183" s="103"/>
      <c r="DA183" s="103"/>
      <c r="DB183" s="103"/>
      <c r="DC183" s="103"/>
      <c r="DD183" s="103"/>
      <c r="DE183" s="103"/>
      <c r="DF183" s="103"/>
      <c r="DG183" s="103"/>
      <c r="DH183" s="103"/>
      <c r="DI183" s="103"/>
      <c r="DJ183" s="103"/>
      <c r="DK183" s="103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</row>
    <row r="184" spans="1:139">
      <c r="A184" s="83"/>
      <c r="B184" s="66"/>
      <c r="C184" s="79"/>
      <c r="D184" s="67"/>
      <c r="E184" s="83"/>
      <c r="F184" s="84"/>
      <c r="G184" s="85"/>
      <c r="H184" s="86"/>
      <c r="I184" s="87"/>
      <c r="J184" s="88"/>
      <c r="K184" s="89"/>
      <c r="L184" s="89"/>
      <c r="M184" s="90"/>
      <c r="N184" s="91"/>
      <c r="O184" s="92"/>
      <c r="P184" s="93"/>
      <c r="Q184" s="94"/>
      <c r="R184" s="3" t="str">
        <f t="shared" si="105"/>
        <v/>
      </c>
      <c r="S184" s="3" t="str">
        <f t="shared" si="106"/>
        <v/>
      </c>
      <c r="T184" s="3" t="str">
        <f t="shared" si="107"/>
        <v/>
      </c>
      <c r="U184" s="4" t="str">
        <f t="shared" si="108"/>
        <v/>
      </c>
      <c r="V184" s="5" t="str">
        <f t="shared" si="109"/>
        <v/>
      </c>
      <c r="W184" s="76" t="str">
        <f t="shared" si="102"/>
        <v/>
      </c>
      <c r="X184" s="76" t="str">
        <f t="shared" si="103"/>
        <v/>
      </c>
      <c r="Y184" s="5" t="str">
        <f t="shared" si="110"/>
        <v/>
      </c>
      <c r="Z184" s="5" t="str">
        <f t="shared" si="111"/>
        <v/>
      </c>
      <c r="AA184" s="5" t="str">
        <f t="shared" si="112"/>
        <v/>
      </c>
      <c r="AB184" s="6" t="str">
        <f t="shared" si="113"/>
        <v/>
      </c>
      <c r="AC184" s="29" t="str">
        <f t="shared" si="114"/>
        <v/>
      </c>
      <c r="AD184" s="29" t="str">
        <f t="shared" si="115"/>
        <v/>
      </c>
      <c r="AE184" s="29" t="str">
        <f t="shared" si="116"/>
        <v/>
      </c>
      <c r="AF184" s="29" t="str">
        <f t="shared" si="104"/>
        <v/>
      </c>
      <c r="AG184" s="100"/>
      <c r="AH184" s="101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95"/>
      <c r="BP184" s="95"/>
      <c r="BQ184" s="95"/>
      <c r="BR184" s="95"/>
      <c r="BS184" s="95"/>
      <c r="BT184" s="97"/>
      <c r="BU184" s="97"/>
      <c r="BV184" s="96"/>
      <c r="BW184" s="96"/>
      <c r="BX184" s="96"/>
      <c r="BY184" s="98"/>
      <c r="BZ184" s="99"/>
      <c r="CA184" s="99"/>
      <c r="CB184" s="99"/>
      <c r="CC184" s="99"/>
      <c r="CD184" s="100"/>
      <c r="CE184" s="101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3"/>
      <c r="CQ184" s="103"/>
      <c r="CR184" s="103"/>
      <c r="CS184" s="103"/>
      <c r="CT184" s="103"/>
      <c r="CU184" s="103"/>
      <c r="CV184" s="103"/>
      <c r="CW184" s="103"/>
      <c r="CX184" s="103"/>
      <c r="CY184" s="103"/>
      <c r="CZ184" s="103"/>
      <c r="DA184" s="103"/>
      <c r="DB184" s="103"/>
      <c r="DC184" s="103"/>
      <c r="DD184" s="103"/>
      <c r="DE184" s="103"/>
      <c r="DF184" s="103"/>
      <c r="DG184" s="103"/>
      <c r="DH184" s="103"/>
      <c r="DI184" s="103"/>
      <c r="DJ184" s="103"/>
      <c r="DK184" s="103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</row>
    <row r="185" spans="1:139">
      <c r="A185" s="83"/>
      <c r="B185" s="66"/>
      <c r="C185" s="79"/>
      <c r="D185" s="67"/>
      <c r="E185" s="83"/>
      <c r="F185" s="84"/>
      <c r="G185" s="85"/>
      <c r="H185" s="86"/>
      <c r="I185" s="87"/>
      <c r="J185" s="88"/>
      <c r="K185" s="89"/>
      <c r="L185" s="89"/>
      <c r="M185" s="90"/>
      <c r="N185" s="91"/>
      <c r="O185" s="92"/>
      <c r="P185" s="93"/>
      <c r="Q185" s="94"/>
      <c r="R185" s="3" t="str">
        <f t="shared" si="105"/>
        <v/>
      </c>
      <c r="S185" s="3" t="str">
        <f t="shared" si="106"/>
        <v/>
      </c>
      <c r="T185" s="3" t="str">
        <f t="shared" si="107"/>
        <v/>
      </c>
      <c r="U185" s="4" t="str">
        <f t="shared" si="108"/>
        <v/>
      </c>
      <c r="V185" s="5" t="str">
        <f t="shared" si="109"/>
        <v/>
      </c>
      <c r="W185" s="76" t="str">
        <f t="shared" si="102"/>
        <v/>
      </c>
      <c r="X185" s="76" t="str">
        <f t="shared" si="103"/>
        <v/>
      </c>
      <c r="Y185" s="5" t="str">
        <f t="shared" si="110"/>
        <v/>
      </c>
      <c r="Z185" s="5" t="str">
        <f t="shared" si="111"/>
        <v/>
      </c>
      <c r="AA185" s="5" t="str">
        <f t="shared" si="112"/>
        <v/>
      </c>
      <c r="AB185" s="6" t="str">
        <f t="shared" si="113"/>
        <v/>
      </c>
      <c r="AC185" s="29" t="str">
        <f t="shared" si="114"/>
        <v/>
      </c>
      <c r="AD185" s="29" t="str">
        <f t="shared" si="115"/>
        <v/>
      </c>
      <c r="AE185" s="29" t="str">
        <f t="shared" si="116"/>
        <v/>
      </c>
      <c r="AF185" s="29" t="str">
        <f t="shared" si="104"/>
        <v/>
      </c>
      <c r="AG185" s="100"/>
      <c r="AH185" s="101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95"/>
      <c r="BP185" s="95"/>
      <c r="BQ185" s="95"/>
      <c r="BR185" s="95"/>
      <c r="BS185" s="95"/>
      <c r="BT185" s="97"/>
      <c r="BU185" s="97"/>
      <c r="BV185" s="96"/>
      <c r="BW185" s="96"/>
      <c r="BX185" s="96"/>
      <c r="BY185" s="98"/>
      <c r="BZ185" s="99"/>
      <c r="CA185" s="99"/>
      <c r="CB185" s="99"/>
      <c r="CC185" s="99"/>
      <c r="CD185" s="100"/>
      <c r="CE185" s="101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3"/>
      <c r="CQ185" s="103"/>
      <c r="CR185" s="103"/>
      <c r="CS185" s="103"/>
      <c r="CT185" s="103"/>
      <c r="CU185" s="103"/>
      <c r="CV185" s="103"/>
      <c r="CW185" s="103"/>
      <c r="CX185" s="103"/>
      <c r="CY185" s="103"/>
      <c r="CZ185" s="103"/>
      <c r="DA185" s="103"/>
      <c r="DB185" s="103"/>
      <c r="DC185" s="103"/>
      <c r="DD185" s="103"/>
      <c r="DE185" s="103"/>
      <c r="DF185" s="103"/>
      <c r="DG185" s="103"/>
      <c r="DH185" s="103"/>
      <c r="DI185" s="103"/>
      <c r="DJ185" s="103"/>
      <c r="DK185" s="103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</row>
    <row r="186" spans="1:139">
      <c r="A186" s="83"/>
      <c r="B186" s="66"/>
      <c r="C186" s="79"/>
      <c r="D186" s="67"/>
      <c r="E186" s="83"/>
      <c r="F186" s="84"/>
      <c r="G186" s="85"/>
      <c r="H186" s="86"/>
      <c r="I186" s="87"/>
      <c r="J186" s="88"/>
      <c r="K186" s="89"/>
      <c r="L186" s="89"/>
      <c r="M186" s="90"/>
      <c r="N186" s="91"/>
      <c r="O186" s="92"/>
      <c r="P186" s="93"/>
      <c r="Q186" s="94"/>
      <c r="R186" s="3" t="str">
        <f t="shared" si="105"/>
        <v/>
      </c>
      <c r="S186" s="3" t="str">
        <f t="shared" si="106"/>
        <v/>
      </c>
      <c r="T186" s="3" t="str">
        <f t="shared" si="107"/>
        <v/>
      </c>
      <c r="U186" s="4" t="str">
        <f t="shared" si="108"/>
        <v/>
      </c>
      <c r="V186" s="5" t="str">
        <f t="shared" si="109"/>
        <v/>
      </c>
      <c r="W186" s="76" t="str">
        <f t="shared" si="102"/>
        <v/>
      </c>
      <c r="X186" s="76" t="str">
        <f t="shared" si="103"/>
        <v/>
      </c>
      <c r="Y186" s="5" t="str">
        <f t="shared" si="110"/>
        <v/>
      </c>
      <c r="Z186" s="5" t="str">
        <f t="shared" si="111"/>
        <v/>
      </c>
      <c r="AA186" s="5" t="str">
        <f t="shared" si="112"/>
        <v/>
      </c>
      <c r="AB186" s="6" t="str">
        <f t="shared" si="113"/>
        <v/>
      </c>
      <c r="AC186" s="29" t="str">
        <f t="shared" si="114"/>
        <v/>
      </c>
      <c r="AD186" s="29" t="str">
        <f t="shared" si="115"/>
        <v/>
      </c>
      <c r="AE186" s="29" t="str">
        <f t="shared" si="116"/>
        <v/>
      </c>
      <c r="AF186" s="29" t="str">
        <f t="shared" si="104"/>
        <v/>
      </c>
      <c r="AG186" s="100"/>
      <c r="AH186" s="101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95"/>
      <c r="BP186" s="95"/>
      <c r="BQ186" s="95"/>
      <c r="BR186" s="95"/>
      <c r="BS186" s="95"/>
      <c r="BT186" s="97"/>
      <c r="BU186" s="97"/>
      <c r="BV186" s="96"/>
      <c r="BW186" s="96"/>
      <c r="BX186" s="96"/>
      <c r="BY186" s="98"/>
      <c r="BZ186" s="99"/>
      <c r="CA186" s="99"/>
      <c r="CB186" s="99"/>
      <c r="CC186" s="99"/>
      <c r="CD186" s="100"/>
      <c r="CE186" s="101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3"/>
      <c r="CQ186" s="103"/>
      <c r="CR186" s="103"/>
      <c r="CS186" s="103"/>
      <c r="CT186" s="103"/>
      <c r="CU186" s="103"/>
      <c r="CV186" s="103"/>
      <c r="CW186" s="103"/>
      <c r="CX186" s="103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</row>
    <row r="187" spans="1:139">
      <c r="A187" s="83"/>
      <c r="B187" s="66"/>
      <c r="C187" s="79"/>
      <c r="D187" s="67"/>
      <c r="E187" s="83"/>
      <c r="F187" s="84"/>
      <c r="G187" s="85"/>
      <c r="H187" s="86"/>
      <c r="I187" s="87"/>
      <c r="J187" s="88"/>
      <c r="K187" s="89"/>
      <c r="L187" s="89"/>
      <c r="M187" s="90"/>
      <c r="N187" s="91"/>
      <c r="O187" s="92"/>
      <c r="P187" s="93"/>
      <c r="Q187" s="94"/>
      <c r="R187" s="3" t="str">
        <f t="shared" si="105"/>
        <v/>
      </c>
      <c r="S187" s="3" t="str">
        <f t="shared" si="106"/>
        <v/>
      </c>
      <c r="T187" s="3" t="str">
        <f t="shared" si="107"/>
        <v/>
      </c>
      <c r="U187" s="4" t="str">
        <f t="shared" si="108"/>
        <v/>
      </c>
      <c r="V187" s="5" t="str">
        <f t="shared" si="109"/>
        <v/>
      </c>
      <c r="W187" s="76" t="str">
        <f t="shared" si="102"/>
        <v/>
      </c>
      <c r="X187" s="76" t="str">
        <f t="shared" si="103"/>
        <v/>
      </c>
      <c r="Y187" s="5" t="str">
        <f t="shared" si="110"/>
        <v/>
      </c>
      <c r="Z187" s="5" t="str">
        <f t="shared" si="111"/>
        <v/>
      </c>
      <c r="AA187" s="5" t="str">
        <f t="shared" si="112"/>
        <v/>
      </c>
      <c r="AB187" s="6" t="str">
        <f t="shared" si="113"/>
        <v/>
      </c>
      <c r="AC187" s="29" t="str">
        <f t="shared" si="114"/>
        <v/>
      </c>
      <c r="AD187" s="29" t="str">
        <f t="shared" si="115"/>
        <v/>
      </c>
      <c r="AE187" s="29" t="str">
        <f t="shared" si="116"/>
        <v/>
      </c>
      <c r="AF187" s="29" t="str">
        <f t="shared" si="104"/>
        <v/>
      </c>
      <c r="AG187" s="100"/>
      <c r="AH187" s="101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95"/>
      <c r="BP187" s="95"/>
      <c r="BQ187" s="95"/>
      <c r="BR187" s="95"/>
      <c r="BS187" s="95"/>
      <c r="BT187" s="97"/>
      <c r="BU187" s="97"/>
      <c r="BV187" s="96"/>
      <c r="BW187" s="96"/>
      <c r="BX187" s="96"/>
      <c r="BY187" s="98"/>
      <c r="BZ187" s="99"/>
      <c r="CA187" s="99"/>
      <c r="CB187" s="99"/>
      <c r="CC187" s="99"/>
      <c r="CD187" s="100"/>
      <c r="CE187" s="101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3"/>
      <c r="CQ187" s="103"/>
      <c r="CR187" s="103"/>
      <c r="CS187" s="103"/>
      <c r="CT187" s="103"/>
      <c r="CU187" s="103"/>
      <c r="CV187" s="103"/>
      <c r="CW187" s="103"/>
      <c r="CX187" s="103"/>
      <c r="CY187" s="103"/>
      <c r="CZ187" s="103"/>
      <c r="DA187" s="103"/>
      <c r="DB187" s="103"/>
      <c r="DC187" s="103"/>
      <c r="DD187" s="103"/>
      <c r="DE187" s="103"/>
      <c r="DF187" s="103"/>
      <c r="DG187" s="103"/>
      <c r="DH187" s="103"/>
      <c r="DI187" s="103"/>
      <c r="DJ187" s="103"/>
      <c r="DK187" s="103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</row>
    <row r="188" spans="1:139">
      <c r="A188" s="83"/>
      <c r="B188" s="66"/>
      <c r="C188" s="79"/>
      <c r="D188" s="67"/>
      <c r="E188" s="83"/>
      <c r="F188" s="84"/>
      <c r="G188" s="85"/>
      <c r="H188" s="86"/>
      <c r="I188" s="87"/>
      <c r="J188" s="88"/>
      <c r="K188" s="89"/>
      <c r="L188" s="89"/>
      <c r="M188" s="90"/>
      <c r="N188" s="91"/>
      <c r="O188" s="92"/>
      <c r="P188" s="93"/>
      <c r="Q188" s="94"/>
      <c r="R188" s="3" t="str">
        <f t="shared" si="105"/>
        <v/>
      </c>
      <c r="S188" s="3" t="str">
        <f t="shared" si="106"/>
        <v/>
      </c>
      <c r="T188" s="3" t="str">
        <f t="shared" si="107"/>
        <v/>
      </c>
      <c r="U188" s="4" t="str">
        <f t="shared" si="108"/>
        <v/>
      </c>
      <c r="V188" s="5" t="str">
        <f t="shared" si="109"/>
        <v/>
      </c>
      <c r="W188" s="76" t="str">
        <f t="shared" si="102"/>
        <v/>
      </c>
      <c r="X188" s="76" t="str">
        <f t="shared" si="103"/>
        <v/>
      </c>
      <c r="Y188" s="5" t="str">
        <f t="shared" si="110"/>
        <v/>
      </c>
      <c r="Z188" s="5" t="str">
        <f t="shared" si="111"/>
        <v/>
      </c>
      <c r="AA188" s="5" t="str">
        <f t="shared" si="112"/>
        <v/>
      </c>
      <c r="AB188" s="6" t="str">
        <f t="shared" si="113"/>
        <v/>
      </c>
      <c r="AC188" s="29" t="str">
        <f t="shared" si="114"/>
        <v/>
      </c>
      <c r="AD188" s="29" t="str">
        <f t="shared" si="115"/>
        <v/>
      </c>
      <c r="AE188" s="29" t="str">
        <f t="shared" si="116"/>
        <v/>
      </c>
      <c r="AF188" s="29" t="str">
        <f t="shared" si="104"/>
        <v/>
      </c>
      <c r="AG188" s="100"/>
      <c r="AH188" s="101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95"/>
      <c r="BP188" s="95"/>
      <c r="BQ188" s="95"/>
      <c r="BR188" s="95"/>
      <c r="BS188" s="95"/>
      <c r="BT188" s="97"/>
      <c r="BU188" s="97"/>
      <c r="BV188" s="96"/>
      <c r="BW188" s="96"/>
      <c r="BX188" s="96"/>
      <c r="BY188" s="98"/>
      <c r="BZ188" s="99"/>
      <c r="CA188" s="99"/>
      <c r="CB188" s="99"/>
      <c r="CC188" s="99"/>
      <c r="CD188" s="100"/>
      <c r="CE188" s="101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3"/>
      <c r="CQ188" s="103"/>
      <c r="CR188" s="103"/>
      <c r="CS188" s="103"/>
      <c r="CT188" s="103"/>
      <c r="CU188" s="103"/>
      <c r="CV188" s="103"/>
      <c r="CW188" s="103"/>
      <c r="CX188" s="103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</row>
    <row r="189" spans="1:139">
      <c r="A189" s="83"/>
      <c r="B189" s="66"/>
      <c r="C189" s="79"/>
      <c r="D189" s="67"/>
      <c r="E189" s="83"/>
      <c r="F189" s="84"/>
      <c r="G189" s="85"/>
      <c r="H189" s="86"/>
      <c r="I189" s="87"/>
      <c r="J189" s="88"/>
      <c r="K189" s="89"/>
      <c r="L189" s="89"/>
      <c r="M189" s="90"/>
      <c r="N189" s="91"/>
      <c r="O189" s="92"/>
      <c r="P189" s="93"/>
      <c r="Q189" s="94"/>
      <c r="R189" s="3" t="str">
        <f t="shared" si="105"/>
        <v/>
      </c>
      <c r="S189" s="3" t="str">
        <f t="shared" si="106"/>
        <v/>
      </c>
      <c r="T189" s="3" t="str">
        <f t="shared" si="107"/>
        <v/>
      </c>
      <c r="U189" s="4" t="str">
        <f t="shared" si="108"/>
        <v/>
      </c>
      <c r="V189" s="5" t="str">
        <f t="shared" si="109"/>
        <v/>
      </c>
      <c r="W189" s="76" t="str">
        <f t="shared" si="102"/>
        <v/>
      </c>
      <c r="X189" s="76" t="str">
        <f t="shared" si="103"/>
        <v/>
      </c>
      <c r="Y189" s="5" t="str">
        <f t="shared" si="110"/>
        <v/>
      </c>
      <c r="Z189" s="5" t="str">
        <f t="shared" si="111"/>
        <v/>
      </c>
      <c r="AA189" s="5" t="str">
        <f t="shared" si="112"/>
        <v/>
      </c>
      <c r="AB189" s="6" t="str">
        <f t="shared" si="113"/>
        <v/>
      </c>
      <c r="AC189" s="29" t="str">
        <f t="shared" si="114"/>
        <v/>
      </c>
      <c r="AD189" s="29" t="str">
        <f t="shared" si="115"/>
        <v/>
      </c>
      <c r="AE189" s="29" t="str">
        <f t="shared" si="116"/>
        <v/>
      </c>
      <c r="AF189" s="29" t="str">
        <f t="shared" si="104"/>
        <v/>
      </c>
      <c r="AG189" s="100"/>
      <c r="AH189" s="101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95"/>
      <c r="BP189" s="95"/>
      <c r="BQ189" s="95"/>
      <c r="BR189" s="95"/>
      <c r="BS189" s="95"/>
      <c r="BT189" s="97"/>
      <c r="BU189" s="97"/>
      <c r="BV189" s="96"/>
      <c r="BW189" s="96"/>
      <c r="BX189" s="96"/>
      <c r="BY189" s="98"/>
      <c r="BZ189" s="99"/>
      <c r="CA189" s="99"/>
      <c r="CB189" s="99"/>
      <c r="CC189" s="99"/>
      <c r="CD189" s="100"/>
      <c r="CE189" s="101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3"/>
      <c r="CQ189" s="103"/>
      <c r="CR189" s="103"/>
      <c r="CS189" s="103"/>
      <c r="CT189" s="103"/>
      <c r="CU189" s="103"/>
      <c r="CV189" s="103"/>
      <c r="CW189" s="103"/>
      <c r="CX189" s="103"/>
      <c r="CY189" s="103"/>
      <c r="CZ189" s="103"/>
      <c r="DA189" s="103"/>
      <c r="DB189" s="103"/>
      <c r="DC189" s="103"/>
      <c r="DD189" s="103"/>
      <c r="DE189" s="103"/>
      <c r="DF189" s="103"/>
      <c r="DG189" s="103"/>
      <c r="DH189" s="103"/>
      <c r="DI189" s="103"/>
      <c r="DJ189" s="103"/>
      <c r="DK189" s="103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</row>
    <row r="190" spans="1:139">
      <c r="A190" s="83"/>
      <c r="B190" s="66"/>
      <c r="C190" s="79"/>
      <c r="D190" s="67"/>
      <c r="E190" s="83"/>
      <c r="F190" s="84"/>
      <c r="G190" s="85"/>
      <c r="H190" s="86"/>
      <c r="I190" s="87"/>
      <c r="J190" s="88"/>
      <c r="K190" s="89"/>
      <c r="L190" s="89"/>
      <c r="M190" s="90"/>
      <c r="N190" s="91"/>
      <c r="O190" s="92"/>
      <c r="P190" s="93"/>
      <c r="Q190" s="94"/>
      <c r="R190" s="3" t="str">
        <f t="shared" si="105"/>
        <v/>
      </c>
      <c r="S190" s="3" t="str">
        <f t="shared" si="106"/>
        <v/>
      </c>
      <c r="T190" s="3" t="str">
        <f t="shared" si="107"/>
        <v/>
      </c>
      <c r="U190" s="4" t="str">
        <f t="shared" si="108"/>
        <v/>
      </c>
      <c r="V190" s="5" t="str">
        <f t="shared" si="109"/>
        <v/>
      </c>
      <c r="W190" s="76" t="str">
        <f t="shared" si="102"/>
        <v/>
      </c>
      <c r="X190" s="76" t="str">
        <f t="shared" si="103"/>
        <v/>
      </c>
      <c r="Y190" s="5" t="str">
        <f t="shared" si="110"/>
        <v/>
      </c>
      <c r="Z190" s="5" t="str">
        <f t="shared" si="111"/>
        <v/>
      </c>
      <c r="AA190" s="5" t="str">
        <f t="shared" si="112"/>
        <v/>
      </c>
      <c r="AB190" s="6" t="str">
        <f t="shared" si="113"/>
        <v/>
      </c>
      <c r="AC190" s="29" t="str">
        <f t="shared" si="114"/>
        <v/>
      </c>
      <c r="AD190" s="29" t="str">
        <f t="shared" si="115"/>
        <v/>
      </c>
      <c r="AE190" s="29" t="str">
        <f t="shared" si="116"/>
        <v/>
      </c>
      <c r="AF190" s="29" t="str">
        <f t="shared" si="104"/>
        <v/>
      </c>
      <c r="AG190" s="100"/>
      <c r="AH190" s="101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95"/>
      <c r="BP190" s="95"/>
      <c r="BQ190" s="95"/>
      <c r="BR190" s="95"/>
      <c r="BS190" s="95"/>
      <c r="BT190" s="97"/>
      <c r="BU190" s="97"/>
      <c r="BV190" s="96"/>
      <c r="BW190" s="96"/>
      <c r="BX190" s="96"/>
      <c r="BY190" s="98"/>
      <c r="BZ190" s="99"/>
      <c r="CA190" s="99"/>
      <c r="CB190" s="99"/>
      <c r="CC190" s="99"/>
      <c r="CD190" s="100"/>
      <c r="CE190" s="101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3"/>
      <c r="CQ190" s="103"/>
      <c r="CR190" s="103"/>
      <c r="CS190" s="103"/>
      <c r="CT190" s="103"/>
      <c r="CU190" s="103"/>
      <c r="CV190" s="103"/>
      <c r="CW190" s="103"/>
      <c r="CX190" s="103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</row>
    <row r="191" spans="1:139">
      <c r="A191" s="83"/>
      <c r="B191" s="66"/>
      <c r="C191" s="79"/>
      <c r="D191" s="67"/>
      <c r="E191" s="83"/>
      <c r="F191" s="84"/>
      <c r="G191" s="85"/>
      <c r="H191" s="86"/>
      <c r="I191" s="87"/>
      <c r="J191" s="88"/>
      <c r="K191" s="89"/>
      <c r="L191" s="89"/>
      <c r="M191" s="90"/>
      <c r="N191" s="91"/>
      <c r="O191" s="92"/>
      <c r="P191" s="93"/>
      <c r="Q191" s="94"/>
      <c r="R191" s="3" t="str">
        <f t="shared" si="105"/>
        <v/>
      </c>
      <c r="S191" s="3" t="str">
        <f t="shared" si="106"/>
        <v/>
      </c>
      <c r="T191" s="3" t="str">
        <f t="shared" si="107"/>
        <v/>
      </c>
      <c r="U191" s="4" t="str">
        <f t="shared" si="108"/>
        <v/>
      </c>
      <c r="V191" s="5" t="str">
        <f t="shared" si="109"/>
        <v/>
      </c>
      <c r="W191" s="76" t="str">
        <f t="shared" si="102"/>
        <v/>
      </c>
      <c r="X191" s="76" t="str">
        <f t="shared" si="103"/>
        <v/>
      </c>
      <c r="Y191" s="5" t="str">
        <f t="shared" si="110"/>
        <v/>
      </c>
      <c r="Z191" s="5" t="str">
        <f t="shared" si="111"/>
        <v/>
      </c>
      <c r="AA191" s="5" t="str">
        <f t="shared" si="112"/>
        <v/>
      </c>
      <c r="AB191" s="6" t="str">
        <f t="shared" si="113"/>
        <v/>
      </c>
      <c r="AC191" s="29" t="str">
        <f t="shared" si="114"/>
        <v/>
      </c>
      <c r="AD191" s="29" t="str">
        <f t="shared" si="115"/>
        <v/>
      </c>
      <c r="AE191" s="29" t="str">
        <f t="shared" si="116"/>
        <v/>
      </c>
      <c r="AF191" s="29" t="str">
        <f t="shared" si="104"/>
        <v/>
      </c>
      <c r="AG191" s="100"/>
      <c r="AH191" s="101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95"/>
      <c r="BP191" s="95"/>
      <c r="BQ191" s="95"/>
      <c r="BR191" s="95"/>
      <c r="BS191" s="95"/>
      <c r="BT191" s="97"/>
      <c r="BU191" s="97"/>
      <c r="BV191" s="96"/>
      <c r="BW191" s="96"/>
      <c r="BX191" s="96"/>
      <c r="BY191" s="98"/>
      <c r="BZ191" s="99"/>
      <c r="CA191" s="99"/>
      <c r="CB191" s="99"/>
      <c r="CC191" s="99"/>
      <c r="CD191" s="100"/>
      <c r="CE191" s="101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3"/>
      <c r="CQ191" s="103"/>
      <c r="CR191" s="103"/>
      <c r="CS191" s="103"/>
      <c r="CT191" s="103"/>
      <c r="CU191" s="103"/>
      <c r="CV191" s="103"/>
      <c r="CW191" s="103"/>
      <c r="CX191" s="103"/>
      <c r="CY191" s="103"/>
      <c r="CZ191" s="103"/>
      <c r="DA191" s="103"/>
      <c r="DB191" s="103"/>
      <c r="DC191" s="103"/>
      <c r="DD191" s="103"/>
      <c r="DE191" s="103"/>
      <c r="DF191" s="103"/>
      <c r="DG191" s="103"/>
      <c r="DH191" s="103"/>
      <c r="DI191" s="103"/>
      <c r="DJ191" s="103"/>
      <c r="DK191" s="103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</row>
    <row r="192" spans="1:139">
      <c r="A192" s="83"/>
      <c r="B192" s="66"/>
      <c r="C192" s="79"/>
      <c r="D192" s="67"/>
      <c r="E192" s="83"/>
      <c r="F192" s="84"/>
      <c r="G192" s="85"/>
      <c r="H192" s="86"/>
      <c r="I192" s="87"/>
      <c r="J192" s="88"/>
      <c r="K192" s="89"/>
      <c r="L192" s="89"/>
      <c r="M192" s="90"/>
      <c r="N192" s="91"/>
      <c r="O192" s="92"/>
      <c r="P192" s="93"/>
      <c r="Q192" s="94"/>
      <c r="R192" s="3" t="str">
        <f t="shared" si="105"/>
        <v/>
      </c>
      <c r="S192" s="3" t="str">
        <f t="shared" si="106"/>
        <v/>
      </c>
      <c r="T192" s="3" t="str">
        <f t="shared" si="107"/>
        <v/>
      </c>
      <c r="U192" s="4" t="str">
        <f t="shared" si="108"/>
        <v/>
      </c>
      <c r="V192" s="5" t="str">
        <f t="shared" si="109"/>
        <v/>
      </c>
      <c r="W192" s="76" t="str">
        <f t="shared" si="102"/>
        <v/>
      </c>
      <c r="X192" s="76" t="str">
        <f t="shared" si="103"/>
        <v/>
      </c>
      <c r="Y192" s="5" t="str">
        <f t="shared" si="110"/>
        <v/>
      </c>
      <c r="Z192" s="5" t="str">
        <f t="shared" si="111"/>
        <v/>
      </c>
      <c r="AA192" s="5" t="str">
        <f t="shared" si="112"/>
        <v/>
      </c>
      <c r="AB192" s="6" t="str">
        <f t="shared" si="113"/>
        <v/>
      </c>
      <c r="AC192" s="29" t="str">
        <f t="shared" si="114"/>
        <v/>
      </c>
      <c r="AD192" s="29" t="str">
        <f t="shared" si="115"/>
        <v/>
      </c>
      <c r="AE192" s="29" t="str">
        <f t="shared" si="116"/>
        <v/>
      </c>
      <c r="AF192" s="29" t="str">
        <f t="shared" si="104"/>
        <v/>
      </c>
      <c r="AG192" s="100"/>
      <c r="AH192" s="101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95"/>
      <c r="BP192" s="95"/>
      <c r="BQ192" s="95"/>
      <c r="BR192" s="95"/>
      <c r="BS192" s="95"/>
      <c r="BT192" s="97"/>
      <c r="BU192" s="97"/>
      <c r="BV192" s="96"/>
      <c r="BW192" s="96"/>
      <c r="BX192" s="96"/>
      <c r="BY192" s="98"/>
      <c r="BZ192" s="99"/>
      <c r="CA192" s="99"/>
      <c r="CB192" s="99"/>
      <c r="CC192" s="99"/>
      <c r="CD192" s="100"/>
      <c r="CE192" s="101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3"/>
      <c r="CQ192" s="103"/>
      <c r="CR192" s="103"/>
      <c r="CS192" s="103"/>
      <c r="CT192" s="103"/>
      <c r="CU192" s="103"/>
      <c r="CV192" s="103"/>
      <c r="CW192" s="103"/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</row>
    <row r="193" spans="1:139">
      <c r="A193" s="83"/>
      <c r="B193" s="66"/>
      <c r="C193" s="79"/>
      <c r="D193" s="67"/>
      <c r="E193" s="83"/>
      <c r="F193" s="84"/>
      <c r="G193" s="85"/>
      <c r="H193" s="86"/>
      <c r="I193" s="87"/>
      <c r="J193" s="88"/>
      <c r="K193" s="89"/>
      <c r="L193" s="89"/>
      <c r="M193" s="90"/>
      <c r="N193" s="91"/>
      <c r="O193" s="92"/>
      <c r="P193" s="93"/>
      <c r="Q193" s="94"/>
      <c r="R193" s="3" t="str">
        <f t="shared" si="105"/>
        <v/>
      </c>
      <c r="S193" s="3" t="str">
        <f t="shared" si="106"/>
        <v/>
      </c>
      <c r="T193" s="3" t="str">
        <f t="shared" si="107"/>
        <v/>
      </c>
      <c r="U193" s="4" t="str">
        <f t="shared" si="108"/>
        <v/>
      </c>
      <c r="V193" s="5" t="str">
        <f t="shared" si="109"/>
        <v/>
      </c>
      <c r="W193" s="76" t="str">
        <f t="shared" si="102"/>
        <v/>
      </c>
      <c r="X193" s="76" t="str">
        <f t="shared" si="103"/>
        <v/>
      </c>
      <c r="Y193" s="5" t="str">
        <f t="shared" si="110"/>
        <v/>
      </c>
      <c r="Z193" s="5" t="str">
        <f t="shared" si="111"/>
        <v/>
      </c>
      <c r="AA193" s="5" t="str">
        <f t="shared" si="112"/>
        <v/>
      </c>
      <c r="AB193" s="6" t="str">
        <f t="shared" si="113"/>
        <v/>
      </c>
      <c r="AC193" s="29" t="str">
        <f t="shared" si="114"/>
        <v/>
      </c>
      <c r="AD193" s="29" t="str">
        <f t="shared" si="115"/>
        <v/>
      </c>
      <c r="AE193" s="29" t="str">
        <f t="shared" si="116"/>
        <v/>
      </c>
      <c r="AF193" s="29" t="str">
        <f t="shared" si="104"/>
        <v/>
      </c>
      <c r="AG193" s="100"/>
      <c r="AH193" s="101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95"/>
      <c r="BP193" s="95"/>
      <c r="BQ193" s="95"/>
      <c r="BR193" s="95"/>
      <c r="BS193" s="95"/>
      <c r="BT193" s="97"/>
      <c r="BU193" s="97"/>
      <c r="BV193" s="96"/>
      <c r="BW193" s="96"/>
      <c r="BX193" s="96"/>
      <c r="BY193" s="98"/>
      <c r="BZ193" s="99"/>
      <c r="CA193" s="99"/>
      <c r="CB193" s="99"/>
      <c r="CC193" s="99"/>
      <c r="CD193" s="100"/>
      <c r="CE193" s="101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3"/>
      <c r="CQ193" s="103"/>
      <c r="CR193" s="103"/>
      <c r="CS193" s="103"/>
      <c r="CT193" s="103"/>
      <c r="CU193" s="103"/>
      <c r="CV193" s="103"/>
      <c r="CW193" s="103"/>
      <c r="CX193" s="103"/>
      <c r="CY193" s="103"/>
      <c r="CZ193" s="103"/>
      <c r="DA193" s="103"/>
      <c r="DB193" s="103"/>
      <c r="DC193" s="103"/>
      <c r="DD193" s="103"/>
      <c r="DE193" s="103"/>
      <c r="DF193" s="103"/>
      <c r="DG193" s="103"/>
      <c r="DH193" s="103"/>
      <c r="DI193" s="103"/>
      <c r="DJ193" s="103"/>
      <c r="DK193" s="103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</row>
    <row r="194" spans="1:139">
      <c r="A194" s="83"/>
      <c r="B194" s="66"/>
      <c r="C194" s="79"/>
      <c r="D194" s="67"/>
      <c r="E194" s="83"/>
      <c r="F194" s="84"/>
      <c r="G194" s="85"/>
      <c r="H194" s="86"/>
      <c r="I194" s="87"/>
      <c r="J194" s="88"/>
      <c r="K194" s="89"/>
      <c r="L194" s="89"/>
      <c r="M194" s="90"/>
      <c r="N194" s="91"/>
      <c r="O194" s="92"/>
      <c r="P194" s="93"/>
      <c r="Q194" s="94"/>
      <c r="R194" s="3" t="str">
        <f t="shared" si="105"/>
        <v/>
      </c>
      <c r="S194" s="3" t="str">
        <f t="shared" si="106"/>
        <v/>
      </c>
      <c r="T194" s="3" t="str">
        <f t="shared" si="107"/>
        <v/>
      </c>
      <c r="U194" s="4" t="str">
        <f t="shared" si="108"/>
        <v/>
      </c>
      <c r="V194" s="5" t="str">
        <f t="shared" si="109"/>
        <v/>
      </c>
      <c r="W194" s="76" t="str">
        <f t="shared" si="102"/>
        <v/>
      </c>
      <c r="X194" s="76" t="str">
        <f t="shared" si="103"/>
        <v/>
      </c>
      <c r="Y194" s="5" t="str">
        <f t="shared" si="110"/>
        <v/>
      </c>
      <c r="Z194" s="5" t="str">
        <f t="shared" si="111"/>
        <v/>
      </c>
      <c r="AA194" s="5" t="str">
        <f t="shared" si="112"/>
        <v/>
      </c>
      <c r="AB194" s="6" t="str">
        <f t="shared" si="113"/>
        <v/>
      </c>
      <c r="AC194" s="29" t="str">
        <f t="shared" si="114"/>
        <v/>
      </c>
      <c r="AD194" s="29" t="str">
        <f t="shared" si="115"/>
        <v/>
      </c>
      <c r="AE194" s="29" t="str">
        <f t="shared" si="116"/>
        <v/>
      </c>
      <c r="AF194" s="29" t="str">
        <f t="shared" si="104"/>
        <v/>
      </c>
      <c r="AG194" s="100"/>
      <c r="AH194" s="101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3"/>
      <c r="AT194" s="103"/>
      <c r="AU194" s="103"/>
      <c r="AV194" s="103"/>
      <c r="AW194" s="103"/>
      <c r="AX194" s="103"/>
      <c r="AY194" s="103"/>
      <c r="AZ194" s="103"/>
      <c r="BA194" s="103"/>
      <c r="BB194" s="103"/>
      <c r="BC194" s="103"/>
      <c r="BD194" s="103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95"/>
      <c r="BP194" s="95"/>
      <c r="BQ194" s="95"/>
      <c r="BR194" s="95"/>
      <c r="BS194" s="95"/>
      <c r="BT194" s="97"/>
      <c r="BU194" s="97"/>
      <c r="BV194" s="96"/>
      <c r="BW194" s="96"/>
      <c r="BX194" s="96"/>
      <c r="BY194" s="98"/>
      <c r="BZ194" s="99"/>
      <c r="CA194" s="99"/>
      <c r="CB194" s="99"/>
      <c r="CC194" s="99"/>
      <c r="CD194" s="100"/>
      <c r="CE194" s="101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3"/>
      <c r="CQ194" s="103"/>
      <c r="CR194" s="103"/>
      <c r="CS194" s="103"/>
      <c r="CT194" s="103"/>
      <c r="CU194" s="103"/>
      <c r="CV194" s="103"/>
      <c r="CW194" s="103"/>
      <c r="CX194" s="103"/>
      <c r="CY194" s="103"/>
      <c r="CZ194" s="103"/>
      <c r="DA194" s="103"/>
      <c r="DB194" s="103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</row>
    <row r="195" spans="1:139">
      <c r="A195" s="83"/>
      <c r="B195" s="66"/>
      <c r="C195" s="79"/>
      <c r="D195" s="67"/>
      <c r="E195" s="83"/>
      <c r="F195" s="84"/>
      <c r="G195" s="85"/>
      <c r="H195" s="86"/>
      <c r="I195" s="87"/>
      <c r="J195" s="88"/>
      <c r="K195" s="89"/>
      <c r="L195" s="89"/>
      <c r="M195" s="90"/>
      <c r="N195" s="91"/>
      <c r="O195" s="92"/>
      <c r="P195" s="93"/>
      <c r="Q195" s="94"/>
      <c r="R195" s="3" t="str">
        <f t="shared" si="105"/>
        <v/>
      </c>
      <c r="S195" s="3" t="str">
        <f t="shared" si="106"/>
        <v/>
      </c>
      <c r="T195" s="3" t="str">
        <f t="shared" si="107"/>
        <v/>
      </c>
      <c r="U195" s="4" t="str">
        <f t="shared" si="108"/>
        <v/>
      </c>
      <c r="V195" s="5" t="str">
        <f t="shared" si="109"/>
        <v/>
      </c>
      <c r="W195" s="76" t="str">
        <f t="shared" si="102"/>
        <v/>
      </c>
      <c r="X195" s="76" t="str">
        <f t="shared" si="103"/>
        <v/>
      </c>
      <c r="Y195" s="5" t="str">
        <f t="shared" si="110"/>
        <v/>
      </c>
      <c r="Z195" s="5" t="str">
        <f t="shared" si="111"/>
        <v/>
      </c>
      <c r="AA195" s="5" t="str">
        <f t="shared" si="112"/>
        <v/>
      </c>
      <c r="AB195" s="6" t="str">
        <f t="shared" si="113"/>
        <v/>
      </c>
      <c r="AC195" s="29" t="str">
        <f t="shared" si="114"/>
        <v/>
      </c>
      <c r="AD195" s="29" t="str">
        <f t="shared" si="115"/>
        <v/>
      </c>
      <c r="AE195" s="29" t="str">
        <f t="shared" si="116"/>
        <v/>
      </c>
      <c r="AF195" s="29" t="str">
        <f t="shared" si="104"/>
        <v/>
      </c>
      <c r="AG195" s="100"/>
      <c r="AH195" s="101"/>
      <c r="AI195" s="102"/>
      <c r="AJ195" s="102"/>
      <c r="AK195" s="102"/>
      <c r="AL195" s="102"/>
      <c r="AM195" s="102"/>
      <c r="AN195" s="102"/>
      <c r="AO195" s="102"/>
      <c r="AP195" s="102"/>
      <c r="AQ195" s="102"/>
      <c r="AR195" s="102"/>
      <c r="AS195" s="103"/>
      <c r="AT195" s="103"/>
      <c r="AU195" s="103"/>
      <c r="AV195" s="103"/>
      <c r="AW195" s="103"/>
      <c r="AX195" s="103"/>
      <c r="AY195" s="103"/>
      <c r="AZ195" s="103"/>
      <c r="BA195" s="103"/>
      <c r="BB195" s="103"/>
      <c r="BC195" s="103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95"/>
      <c r="BP195" s="95"/>
      <c r="BQ195" s="95"/>
      <c r="BR195" s="95"/>
      <c r="BS195" s="95"/>
      <c r="BT195" s="97"/>
      <c r="BU195" s="97"/>
      <c r="BV195" s="96"/>
      <c r="BW195" s="96"/>
      <c r="BX195" s="96"/>
      <c r="BY195" s="98"/>
      <c r="BZ195" s="99"/>
      <c r="CA195" s="99"/>
      <c r="CB195" s="99"/>
      <c r="CC195" s="99"/>
      <c r="CD195" s="100"/>
      <c r="CE195" s="101"/>
      <c r="CF195" s="102"/>
      <c r="CG195" s="102"/>
      <c r="CH195" s="102"/>
      <c r="CI195" s="102"/>
      <c r="CJ195" s="102"/>
      <c r="CK195" s="102"/>
      <c r="CL195" s="102"/>
      <c r="CM195" s="102"/>
      <c r="CN195" s="102"/>
      <c r="CO195" s="102"/>
      <c r="CP195" s="103"/>
      <c r="CQ195" s="103"/>
      <c r="CR195" s="103"/>
      <c r="CS195" s="103"/>
      <c r="CT195" s="103"/>
      <c r="CU195" s="103"/>
      <c r="CV195" s="103"/>
      <c r="CW195" s="103"/>
      <c r="CX195" s="103"/>
      <c r="CY195" s="103"/>
      <c r="CZ195" s="103"/>
      <c r="DA195" s="103"/>
      <c r="DB195" s="103"/>
      <c r="DC195" s="103"/>
      <c r="DD195" s="103"/>
      <c r="DE195" s="103"/>
      <c r="DF195" s="103"/>
      <c r="DG195" s="103"/>
      <c r="DH195" s="103"/>
      <c r="DI195" s="103"/>
      <c r="DJ195" s="103"/>
      <c r="DK195" s="103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</row>
    <row r="196" spans="1:139">
      <c r="A196" s="83"/>
      <c r="B196" s="66"/>
      <c r="C196" s="79"/>
      <c r="D196" s="67"/>
      <c r="E196" s="83"/>
      <c r="F196" s="84"/>
      <c r="G196" s="85"/>
      <c r="H196" s="86"/>
      <c r="I196" s="87"/>
      <c r="J196" s="88"/>
      <c r="K196" s="89"/>
      <c r="L196" s="89"/>
      <c r="M196" s="90"/>
      <c r="N196" s="91"/>
      <c r="O196" s="92"/>
      <c r="P196" s="93"/>
      <c r="Q196" s="94"/>
      <c r="R196" s="3" t="str">
        <f t="shared" si="105"/>
        <v/>
      </c>
      <c r="S196" s="3" t="str">
        <f t="shared" si="106"/>
        <v/>
      </c>
      <c r="T196" s="3" t="str">
        <f t="shared" si="107"/>
        <v/>
      </c>
      <c r="U196" s="4" t="str">
        <f t="shared" si="108"/>
        <v/>
      </c>
      <c r="V196" s="5" t="str">
        <f t="shared" si="109"/>
        <v/>
      </c>
      <c r="W196" s="76" t="str">
        <f t="shared" si="102"/>
        <v/>
      </c>
      <c r="X196" s="76" t="str">
        <f t="shared" si="103"/>
        <v/>
      </c>
      <c r="Y196" s="5" t="str">
        <f t="shared" si="110"/>
        <v/>
      </c>
      <c r="Z196" s="5" t="str">
        <f t="shared" si="111"/>
        <v/>
      </c>
      <c r="AA196" s="5" t="str">
        <f t="shared" si="112"/>
        <v/>
      </c>
      <c r="AB196" s="6" t="str">
        <f t="shared" si="113"/>
        <v/>
      </c>
      <c r="AC196" s="29" t="str">
        <f t="shared" si="114"/>
        <v/>
      </c>
      <c r="AD196" s="29" t="str">
        <f t="shared" si="115"/>
        <v/>
      </c>
      <c r="AE196" s="29" t="str">
        <f t="shared" si="116"/>
        <v/>
      </c>
      <c r="AF196" s="29" t="str">
        <f t="shared" si="104"/>
        <v/>
      </c>
      <c r="AG196" s="100"/>
      <c r="AH196" s="101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3"/>
      <c r="AT196" s="103"/>
      <c r="AU196" s="103"/>
      <c r="AV196" s="103"/>
      <c r="AW196" s="103"/>
      <c r="AX196" s="103"/>
      <c r="AY196" s="103"/>
      <c r="AZ196" s="103"/>
      <c r="BA196" s="103"/>
      <c r="BB196" s="103"/>
      <c r="BC196" s="103"/>
      <c r="BD196" s="103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95"/>
      <c r="BP196" s="95"/>
      <c r="BQ196" s="95"/>
      <c r="BR196" s="95"/>
      <c r="BS196" s="95"/>
      <c r="BT196" s="97"/>
      <c r="BU196" s="97"/>
      <c r="BV196" s="96"/>
      <c r="BW196" s="96"/>
      <c r="BX196" s="96"/>
      <c r="BY196" s="98"/>
      <c r="BZ196" s="99"/>
      <c r="CA196" s="99"/>
      <c r="CB196" s="99"/>
      <c r="CC196" s="99"/>
      <c r="CD196" s="100"/>
      <c r="CE196" s="101"/>
      <c r="CF196" s="102"/>
      <c r="CG196" s="102"/>
      <c r="CH196" s="102"/>
      <c r="CI196" s="102"/>
      <c r="CJ196" s="102"/>
      <c r="CK196" s="102"/>
      <c r="CL196" s="102"/>
      <c r="CM196" s="102"/>
      <c r="CN196" s="102"/>
      <c r="CO196" s="102"/>
      <c r="CP196" s="103"/>
      <c r="CQ196" s="103"/>
      <c r="CR196" s="103"/>
      <c r="CS196" s="103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03"/>
      <c r="DD196" s="103"/>
      <c r="DE196" s="103"/>
      <c r="DF196" s="103"/>
      <c r="DG196" s="103"/>
      <c r="DH196" s="103"/>
      <c r="DI196" s="103"/>
      <c r="DJ196" s="103"/>
      <c r="DK196" s="103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</row>
    <row r="197" spans="1:139">
      <c r="A197" s="83"/>
      <c r="B197" s="66"/>
      <c r="C197" s="79"/>
      <c r="D197" s="67"/>
      <c r="E197" s="83"/>
      <c r="F197" s="84"/>
      <c r="G197" s="85"/>
      <c r="H197" s="86"/>
      <c r="I197" s="87"/>
      <c r="J197" s="88"/>
      <c r="K197" s="89"/>
      <c r="L197" s="89"/>
      <c r="M197" s="90"/>
      <c r="N197" s="91"/>
      <c r="O197" s="92"/>
      <c r="P197" s="93"/>
      <c r="Q197" s="94"/>
      <c r="R197" s="3" t="str">
        <f t="shared" si="105"/>
        <v/>
      </c>
      <c r="S197" s="3" t="str">
        <f t="shared" si="106"/>
        <v/>
      </c>
      <c r="T197" s="3" t="str">
        <f t="shared" si="107"/>
        <v/>
      </c>
      <c r="U197" s="4" t="str">
        <f t="shared" si="108"/>
        <v/>
      </c>
      <c r="V197" s="5" t="str">
        <f t="shared" si="109"/>
        <v/>
      </c>
      <c r="W197" s="76" t="str">
        <f t="shared" si="102"/>
        <v/>
      </c>
      <c r="X197" s="76" t="str">
        <f t="shared" si="103"/>
        <v/>
      </c>
      <c r="Y197" s="5" t="str">
        <f t="shared" si="110"/>
        <v/>
      </c>
      <c r="Z197" s="5" t="str">
        <f t="shared" si="111"/>
        <v/>
      </c>
      <c r="AA197" s="5" t="str">
        <f t="shared" si="112"/>
        <v/>
      </c>
      <c r="AB197" s="6" t="str">
        <f t="shared" si="113"/>
        <v/>
      </c>
      <c r="AC197" s="29" t="str">
        <f t="shared" si="114"/>
        <v/>
      </c>
      <c r="AD197" s="29" t="str">
        <f t="shared" si="115"/>
        <v/>
      </c>
      <c r="AE197" s="29" t="str">
        <f t="shared" si="116"/>
        <v/>
      </c>
      <c r="AF197" s="29" t="str">
        <f t="shared" si="104"/>
        <v/>
      </c>
      <c r="AG197" s="100"/>
      <c r="AH197" s="101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3"/>
      <c r="AT197" s="103"/>
      <c r="AU197" s="103"/>
      <c r="AV197" s="103"/>
      <c r="AW197" s="103"/>
      <c r="AX197" s="103"/>
      <c r="AY197" s="103"/>
      <c r="AZ197" s="103"/>
      <c r="BA197" s="103"/>
      <c r="BB197" s="103"/>
      <c r="BC197" s="103"/>
      <c r="BD197" s="103"/>
      <c r="BE197" s="103"/>
      <c r="BF197" s="103"/>
      <c r="BG197" s="103"/>
      <c r="BH197" s="103"/>
      <c r="BI197" s="103"/>
      <c r="BJ197" s="103"/>
      <c r="BK197" s="103"/>
      <c r="BL197" s="103"/>
      <c r="BM197" s="103"/>
      <c r="BN197" s="103"/>
      <c r="BO197" s="95"/>
      <c r="BP197" s="95"/>
      <c r="BQ197" s="95"/>
      <c r="BR197" s="95"/>
      <c r="BS197" s="95"/>
      <c r="BT197" s="97"/>
      <c r="BU197" s="97"/>
      <c r="BV197" s="96"/>
      <c r="BW197" s="96"/>
      <c r="BX197" s="96"/>
      <c r="BY197" s="98"/>
      <c r="BZ197" s="99"/>
      <c r="CA197" s="99"/>
      <c r="CB197" s="99"/>
      <c r="CC197" s="99"/>
      <c r="CD197" s="100"/>
      <c r="CE197" s="101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3"/>
      <c r="CQ197" s="103"/>
      <c r="CR197" s="103"/>
      <c r="CS197" s="103"/>
      <c r="CT197" s="103"/>
      <c r="CU197" s="103"/>
      <c r="CV197" s="103"/>
      <c r="CW197" s="103"/>
      <c r="CX197" s="103"/>
      <c r="CY197" s="103"/>
      <c r="CZ197" s="103"/>
      <c r="DA197" s="103"/>
      <c r="DB197" s="103"/>
      <c r="DC197" s="103"/>
      <c r="DD197" s="103"/>
      <c r="DE197" s="103"/>
      <c r="DF197" s="103"/>
      <c r="DG197" s="103"/>
      <c r="DH197" s="103"/>
      <c r="DI197" s="103"/>
      <c r="DJ197" s="103"/>
      <c r="DK197" s="103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</row>
    <row r="198" spans="1:139">
      <c r="A198" s="83"/>
      <c r="B198" s="66"/>
      <c r="C198" s="79"/>
      <c r="D198" s="67"/>
      <c r="E198" s="83"/>
      <c r="F198" s="84"/>
      <c r="G198" s="85"/>
      <c r="H198" s="86"/>
      <c r="I198" s="87"/>
      <c r="J198" s="88"/>
      <c r="K198" s="89"/>
      <c r="L198" s="89"/>
      <c r="M198" s="90"/>
      <c r="N198" s="91"/>
      <c r="O198" s="92"/>
      <c r="P198" s="93"/>
      <c r="Q198" s="94"/>
      <c r="R198" s="3" t="str">
        <f t="shared" si="105"/>
        <v/>
      </c>
      <c r="S198" s="3" t="str">
        <f t="shared" si="106"/>
        <v/>
      </c>
      <c r="T198" s="3" t="str">
        <f t="shared" si="107"/>
        <v/>
      </c>
      <c r="U198" s="4" t="str">
        <f t="shared" si="108"/>
        <v/>
      </c>
      <c r="V198" s="5" t="str">
        <f t="shared" si="109"/>
        <v/>
      </c>
      <c r="W198" s="76" t="str">
        <f t="shared" si="102"/>
        <v/>
      </c>
      <c r="X198" s="76" t="str">
        <f t="shared" si="103"/>
        <v/>
      </c>
      <c r="Y198" s="5" t="str">
        <f t="shared" si="110"/>
        <v/>
      </c>
      <c r="Z198" s="5" t="str">
        <f t="shared" si="111"/>
        <v/>
      </c>
      <c r="AA198" s="5" t="str">
        <f t="shared" si="112"/>
        <v/>
      </c>
      <c r="AB198" s="6" t="str">
        <f t="shared" si="113"/>
        <v/>
      </c>
      <c r="AC198" s="29" t="str">
        <f t="shared" si="114"/>
        <v/>
      </c>
      <c r="AD198" s="29" t="str">
        <f t="shared" si="115"/>
        <v/>
      </c>
      <c r="AE198" s="29" t="str">
        <f t="shared" si="116"/>
        <v/>
      </c>
      <c r="AF198" s="29" t="str">
        <f t="shared" si="104"/>
        <v/>
      </c>
      <c r="AG198" s="100"/>
      <c r="AH198" s="101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3"/>
      <c r="AT198" s="103"/>
      <c r="AU198" s="103"/>
      <c r="AV198" s="103"/>
      <c r="AW198" s="103"/>
      <c r="AX198" s="103"/>
      <c r="AY198" s="103"/>
      <c r="AZ198" s="103"/>
      <c r="BA198" s="103"/>
      <c r="BB198" s="103"/>
      <c r="BC198" s="103"/>
      <c r="BD198" s="103"/>
      <c r="BE198" s="103"/>
      <c r="BF198" s="103"/>
      <c r="BG198" s="103"/>
      <c r="BH198" s="103"/>
      <c r="BI198" s="103"/>
      <c r="BJ198" s="103"/>
      <c r="BK198" s="103"/>
      <c r="BL198" s="103"/>
      <c r="BM198" s="103"/>
      <c r="BN198" s="103"/>
      <c r="BO198" s="95"/>
      <c r="BP198" s="95"/>
      <c r="BQ198" s="95"/>
      <c r="BR198" s="95"/>
      <c r="BS198" s="95"/>
      <c r="BT198" s="97"/>
      <c r="BU198" s="97"/>
      <c r="BV198" s="96"/>
      <c r="BW198" s="96"/>
      <c r="BX198" s="96"/>
      <c r="BY198" s="98"/>
      <c r="BZ198" s="99"/>
      <c r="CA198" s="99"/>
      <c r="CB198" s="99"/>
      <c r="CC198" s="99"/>
      <c r="CD198" s="100"/>
      <c r="CE198" s="101"/>
      <c r="CF198" s="102"/>
      <c r="CG198" s="102"/>
      <c r="CH198" s="102"/>
      <c r="CI198" s="102"/>
      <c r="CJ198" s="102"/>
      <c r="CK198" s="102"/>
      <c r="CL198" s="102"/>
      <c r="CM198" s="102"/>
      <c r="CN198" s="102"/>
      <c r="CO198" s="102"/>
      <c r="CP198" s="103"/>
      <c r="CQ198" s="103"/>
      <c r="CR198" s="103"/>
      <c r="CS198" s="103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</row>
    <row r="199" spans="1:139">
      <c r="A199" s="83"/>
      <c r="B199" s="66"/>
      <c r="C199" s="79"/>
      <c r="D199" s="67"/>
      <c r="E199" s="83"/>
      <c r="F199" s="84"/>
      <c r="G199" s="85"/>
      <c r="H199" s="86"/>
      <c r="I199" s="87"/>
      <c r="J199" s="88"/>
      <c r="K199" s="89"/>
      <c r="L199" s="89"/>
      <c r="M199" s="90"/>
      <c r="N199" s="91"/>
      <c r="O199" s="92"/>
      <c r="P199" s="93"/>
      <c r="Q199" s="94"/>
      <c r="R199" s="3" t="str">
        <f t="shared" si="105"/>
        <v/>
      </c>
      <c r="S199" s="3" t="str">
        <f t="shared" si="106"/>
        <v/>
      </c>
      <c r="T199" s="3" t="str">
        <f t="shared" si="107"/>
        <v/>
      </c>
      <c r="U199" s="4" t="str">
        <f t="shared" si="108"/>
        <v/>
      </c>
      <c r="V199" s="5" t="str">
        <f t="shared" si="109"/>
        <v/>
      </c>
      <c r="W199" s="76" t="str">
        <f t="shared" si="102"/>
        <v/>
      </c>
      <c r="X199" s="76" t="str">
        <f t="shared" si="103"/>
        <v/>
      </c>
      <c r="Y199" s="5" t="str">
        <f t="shared" si="110"/>
        <v/>
      </c>
      <c r="Z199" s="5" t="str">
        <f t="shared" si="111"/>
        <v/>
      </c>
      <c r="AA199" s="5" t="str">
        <f t="shared" si="112"/>
        <v/>
      </c>
      <c r="AB199" s="6" t="str">
        <f t="shared" si="113"/>
        <v/>
      </c>
      <c r="AC199" s="29" t="str">
        <f t="shared" si="114"/>
        <v/>
      </c>
      <c r="AD199" s="29" t="str">
        <f t="shared" si="115"/>
        <v/>
      </c>
      <c r="AE199" s="29" t="str">
        <f t="shared" si="116"/>
        <v/>
      </c>
      <c r="AF199" s="29" t="str">
        <f t="shared" si="104"/>
        <v/>
      </c>
      <c r="AG199" s="100"/>
      <c r="AH199" s="101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3"/>
      <c r="AT199" s="103"/>
      <c r="AU199" s="103"/>
      <c r="AV199" s="103"/>
      <c r="AW199" s="103"/>
      <c r="AX199" s="103"/>
      <c r="AY199" s="103"/>
      <c r="AZ199" s="103"/>
      <c r="BA199" s="103"/>
      <c r="BB199" s="103"/>
      <c r="BC199" s="103"/>
      <c r="BD199" s="103"/>
      <c r="BE199" s="103"/>
      <c r="BF199" s="103"/>
      <c r="BG199" s="103"/>
      <c r="BH199" s="103"/>
      <c r="BI199" s="103"/>
      <c r="BJ199" s="103"/>
      <c r="BK199" s="103"/>
      <c r="BL199" s="103"/>
      <c r="BM199" s="103"/>
      <c r="BN199" s="103"/>
      <c r="BO199" s="95"/>
      <c r="BP199" s="95"/>
      <c r="BQ199" s="95"/>
      <c r="BR199" s="95"/>
      <c r="BS199" s="95"/>
      <c r="BT199" s="97"/>
      <c r="BU199" s="97"/>
      <c r="BV199" s="96"/>
      <c r="BW199" s="96"/>
      <c r="BX199" s="96"/>
      <c r="BY199" s="98"/>
      <c r="BZ199" s="99"/>
      <c r="CA199" s="99"/>
      <c r="CB199" s="99"/>
      <c r="CC199" s="99"/>
      <c r="CD199" s="100"/>
      <c r="CE199" s="101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3"/>
      <c r="CQ199" s="103"/>
      <c r="CR199" s="103"/>
      <c r="CS199" s="103"/>
      <c r="CT199" s="103"/>
      <c r="CU199" s="103"/>
      <c r="CV199" s="103"/>
      <c r="CW199" s="103"/>
      <c r="CX199" s="103"/>
      <c r="CY199" s="103"/>
      <c r="CZ199" s="103"/>
      <c r="DA199" s="103"/>
      <c r="DB199" s="103"/>
      <c r="DC199" s="103"/>
      <c r="DD199" s="103"/>
      <c r="DE199" s="103"/>
      <c r="DF199" s="103"/>
      <c r="DG199" s="103"/>
      <c r="DH199" s="103"/>
      <c r="DI199" s="103"/>
      <c r="DJ199" s="103"/>
      <c r="DK199" s="103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</row>
    <row r="200" spans="1:139">
      <c r="A200" s="83"/>
      <c r="B200" s="66"/>
      <c r="C200" s="79"/>
      <c r="D200" s="67"/>
      <c r="E200" s="83"/>
      <c r="F200" s="84"/>
      <c r="G200" s="85"/>
      <c r="H200" s="86"/>
      <c r="I200" s="87"/>
      <c r="J200" s="88"/>
      <c r="K200" s="89"/>
      <c r="L200" s="89"/>
      <c r="M200" s="90"/>
      <c r="N200" s="91"/>
      <c r="O200" s="92"/>
      <c r="P200" s="93"/>
      <c r="Q200" s="94"/>
      <c r="R200" s="3" t="str">
        <f t="shared" si="105"/>
        <v/>
      </c>
      <c r="S200" s="3" t="str">
        <f t="shared" si="106"/>
        <v/>
      </c>
      <c r="T200" s="3" t="str">
        <f t="shared" si="107"/>
        <v/>
      </c>
      <c r="U200" s="4" t="str">
        <f t="shared" si="108"/>
        <v/>
      </c>
      <c r="V200" s="5" t="str">
        <f t="shared" si="109"/>
        <v/>
      </c>
      <c r="W200" s="76" t="str">
        <f t="shared" si="102"/>
        <v/>
      </c>
      <c r="X200" s="76" t="str">
        <f t="shared" si="103"/>
        <v/>
      </c>
      <c r="Y200" s="5" t="str">
        <f t="shared" si="110"/>
        <v/>
      </c>
      <c r="Z200" s="5" t="str">
        <f t="shared" si="111"/>
        <v/>
      </c>
      <c r="AA200" s="5" t="str">
        <f t="shared" si="112"/>
        <v/>
      </c>
      <c r="AB200" s="6" t="str">
        <f t="shared" si="113"/>
        <v/>
      </c>
      <c r="AC200" s="29" t="str">
        <f t="shared" si="114"/>
        <v/>
      </c>
      <c r="AD200" s="29" t="str">
        <f t="shared" si="115"/>
        <v/>
      </c>
      <c r="AE200" s="29" t="str">
        <f t="shared" si="116"/>
        <v/>
      </c>
      <c r="AF200" s="29" t="str">
        <f t="shared" si="104"/>
        <v/>
      </c>
      <c r="AG200" s="100"/>
      <c r="AH200" s="101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103"/>
      <c r="BD200" s="103"/>
      <c r="BE200" s="103"/>
      <c r="BF200" s="103"/>
      <c r="BG200" s="103"/>
      <c r="BH200" s="103"/>
      <c r="BI200" s="103"/>
      <c r="BJ200" s="103"/>
      <c r="BK200" s="103"/>
      <c r="BL200" s="103"/>
      <c r="BM200" s="103"/>
      <c r="BN200" s="103"/>
      <c r="BO200" s="95"/>
      <c r="BP200" s="95"/>
      <c r="BQ200" s="95"/>
      <c r="BR200" s="95"/>
      <c r="BS200" s="95"/>
      <c r="BT200" s="97"/>
      <c r="BU200" s="97"/>
      <c r="BV200" s="96"/>
      <c r="BW200" s="96"/>
      <c r="BX200" s="96"/>
      <c r="BY200" s="98"/>
      <c r="BZ200" s="99"/>
      <c r="CA200" s="99"/>
      <c r="CB200" s="99"/>
      <c r="CC200" s="99"/>
      <c r="CD200" s="100"/>
      <c r="CE200" s="101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3"/>
      <c r="CQ200" s="103"/>
      <c r="CR200" s="103"/>
      <c r="CS200" s="103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</row>
    <row r="201" spans="1:139">
      <c r="A201" s="83"/>
      <c r="B201" s="66"/>
      <c r="C201" s="79"/>
      <c r="D201" s="67"/>
      <c r="E201" s="83"/>
      <c r="F201" s="84"/>
      <c r="G201" s="85"/>
      <c r="H201" s="86"/>
      <c r="I201" s="87"/>
      <c r="J201" s="88"/>
      <c r="K201" s="89"/>
      <c r="L201" s="89"/>
      <c r="M201" s="90"/>
      <c r="N201" s="91"/>
      <c r="O201" s="92"/>
      <c r="P201" s="93"/>
      <c r="Q201" s="94"/>
      <c r="R201" s="3" t="str">
        <f t="shared" si="105"/>
        <v/>
      </c>
      <c r="S201" s="3" t="str">
        <f t="shared" si="106"/>
        <v/>
      </c>
      <c r="T201" s="3" t="str">
        <f t="shared" si="107"/>
        <v/>
      </c>
      <c r="U201" s="4" t="str">
        <f t="shared" si="108"/>
        <v/>
      </c>
      <c r="V201" s="5" t="str">
        <f t="shared" si="109"/>
        <v/>
      </c>
      <c r="W201" s="76" t="str">
        <f t="shared" si="102"/>
        <v/>
      </c>
      <c r="X201" s="76" t="str">
        <f t="shared" si="103"/>
        <v/>
      </c>
      <c r="Y201" s="5" t="str">
        <f t="shared" si="110"/>
        <v/>
      </c>
      <c r="Z201" s="5" t="str">
        <f t="shared" si="111"/>
        <v/>
      </c>
      <c r="AA201" s="5" t="str">
        <f t="shared" si="112"/>
        <v/>
      </c>
      <c r="AB201" s="6" t="str">
        <f t="shared" si="113"/>
        <v/>
      </c>
      <c r="AC201" s="29" t="str">
        <f t="shared" si="114"/>
        <v/>
      </c>
      <c r="AD201" s="29" t="str">
        <f t="shared" si="115"/>
        <v/>
      </c>
      <c r="AE201" s="29" t="str">
        <f t="shared" si="116"/>
        <v/>
      </c>
      <c r="AF201" s="29" t="str">
        <f t="shared" si="104"/>
        <v/>
      </c>
      <c r="AG201" s="100"/>
      <c r="AH201" s="101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103"/>
      <c r="BD201" s="103"/>
      <c r="BE201" s="103"/>
      <c r="BF201" s="103"/>
      <c r="BG201" s="103"/>
      <c r="BH201" s="103"/>
      <c r="BI201" s="103"/>
      <c r="BJ201" s="103"/>
      <c r="BK201" s="103"/>
      <c r="BL201" s="103"/>
      <c r="BM201" s="103"/>
      <c r="BN201" s="103"/>
      <c r="BO201" s="95"/>
      <c r="BP201" s="95"/>
      <c r="BQ201" s="95"/>
      <c r="BR201" s="95"/>
      <c r="BS201" s="95"/>
      <c r="BT201" s="97"/>
      <c r="BU201" s="97"/>
      <c r="BV201" s="96"/>
      <c r="BW201" s="96"/>
      <c r="BX201" s="96"/>
      <c r="BY201" s="98"/>
      <c r="BZ201" s="99"/>
      <c r="CA201" s="99"/>
      <c r="CB201" s="99"/>
      <c r="CC201" s="99"/>
      <c r="CD201" s="100"/>
      <c r="CE201" s="101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3"/>
      <c r="CQ201" s="103"/>
      <c r="CR201" s="103"/>
      <c r="CS201" s="103"/>
      <c r="CT201" s="103"/>
      <c r="CU201" s="103"/>
      <c r="CV201" s="103"/>
      <c r="CW201" s="103"/>
      <c r="CX201" s="103"/>
      <c r="CY201" s="103"/>
      <c r="CZ201" s="103"/>
      <c r="DA201" s="103"/>
      <c r="DB201" s="103"/>
      <c r="DC201" s="103"/>
      <c r="DD201" s="103"/>
      <c r="DE201" s="103"/>
      <c r="DF201" s="103"/>
      <c r="DG201" s="103"/>
      <c r="DH201" s="103"/>
      <c r="DI201" s="103"/>
      <c r="DJ201" s="103"/>
      <c r="DK201" s="103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</row>
    <row r="202" spans="1:139">
      <c r="A202" s="83"/>
      <c r="B202" s="66"/>
      <c r="C202" s="79"/>
      <c r="D202" s="67"/>
      <c r="E202" s="83"/>
      <c r="F202" s="84"/>
      <c r="G202" s="85"/>
      <c r="H202" s="86"/>
      <c r="I202" s="87"/>
      <c r="J202" s="88"/>
      <c r="K202" s="89"/>
      <c r="L202" s="89"/>
      <c r="M202" s="90"/>
      <c r="N202" s="91"/>
      <c r="O202" s="92"/>
      <c r="P202" s="93"/>
      <c r="Q202" s="94"/>
      <c r="R202" s="3" t="str">
        <f t="shared" si="105"/>
        <v/>
      </c>
      <c r="S202" s="3" t="str">
        <f t="shared" si="106"/>
        <v/>
      </c>
      <c r="T202" s="3" t="str">
        <f t="shared" si="107"/>
        <v/>
      </c>
      <c r="U202" s="4" t="str">
        <f t="shared" si="108"/>
        <v/>
      </c>
      <c r="V202" s="5" t="str">
        <f t="shared" si="109"/>
        <v/>
      </c>
      <c r="W202" s="76" t="str">
        <f t="shared" si="102"/>
        <v/>
      </c>
      <c r="X202" s="76" t="str">
        <f t="shared" si="103"/>
        <v/>
      </c>
      <c r="Y202" s="5" t="str">
        <f t="shared" si="110"/>
        <v/>
      </c>
      <c r="Z202" s="5" t="str">
        <f t="shared" si="111"/>
        <v/>
      </c>
      <c r="AA202" s="5" t="str">
        <f t="shared" si="112"/>
        <v/>
      </c>
      <c r="AB202" s="6" t="str">
        <f t="shared" si="113"/>
        <v/>
      </c>
      <c r="AC202" s="29" t="str">
        <f t="shared" si="114"/>
        <v/>
      </c>
      <c r="AD202" s="29" t="str">
        <f t="shared" si="115"/>
        <v/>
      </c>
      <c r="AE202" s="29" t="str">
        <f t="shared" si="116"/>
        <v/>
      </c>
      <c r="AF202" s="29" t="str">
        <f t="shared" si="104"/>
        <v/>
      </c>
      <c r="AG202" s="100"/>
      <c r="AH202" s="101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103"/>
      <c r="BD202" s="103"/>
      <c r="BE202" s="103"/>
      <c r="BF202" s="103"/>
      <c r="BG202" s="103"/>
      <c r="BH202" s="103"/>
      <c r="BI202" s="103"/>
      <c r="BJ202" s="103"/>
      <c r="BK202" s="103"/>
      <c r="BL202" s="103"/>
      <c r="BM202" s="103"/>
      <c r="BN202" s="103"/>
      <c r="BO202" s="95"/>
      <c r="BP202" s="95"/>
      <c r="BQ202" s="95"/>
      <c r="BR202" s="95"/>
      <c r="BS202" s="95"/>
      <c r="BT202" s="97"/>
      <c r="BU202" s="97"/>
      <c r="BV202" s="96"/>
      <c r="BW202" s="96"/>
      <c r="BX202" s="96"/>
      <c r="BY202" s="98"/>
      <c r="BZ202" s="99"/>
      <c r="CA202" s="99"/>
      <c r="CB202" s="99"/>
      <c r="CC202" s="99"/>
      <c r="CD202" s="100"/>
      <c r="CE202" s="101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3"/>
      <c r="CQ202" s="103"/>
      <c r="CR202" s="103"/>
      <c r="CS202" s="103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</row>
    <row r="203" spans="1:139">
      <c r="A203" s="83"/>
      <c r="B203" s="66"/>
      <c r="C203" s="79"/>
      <c r="D203" s="67"/>
      <c r="E203" s="83"/>
      <c r="F203" s="84"/>
      <c r="G203" s="85"/>
      <c r="H203" s="86"/>
      <c r="I203" s="87"/>
      <c r="J203" s="88"/>
      <c r="K203" s="89"/>
      <c r="L203" s="89"/>
      <c r="M203" s="90"/>
      <c r="N203" s="91"/>
      <c r="O203" s="92"/>
      <c r="P203" s="93"/>
      <c r="Q203" s="94"/>
      <c r="R203" s="3" t="str">
        <f t="shared" si="105"/>
        <v/>
      </c>
      <c r="S203" s="3" t="str">
        <f t="shared" si="106"/>
        <v/>
      </c>
      <c r="T203" s="3" t="str">
        <f t="shared" si="107"/>
        <v/>
      </c>
      <c r="U203" s="4" t="str">
        <f t="shared" si="108"/>
        <v/>
      </c>
      <c r="V203" s="5" t="str">
        <f t="shared" si="109"/>
        <v/>
      </c>
      <c r="W203" s="76" t="str">
        <f t="shared" si="102"/>
        <v/>
      </c>
      <c r="X203" s="76" t="str">
        <f t="shared" si="103"/>
        <v/>
      </c>
      <c r="Y203" s="5" t="str">
        <f t="shared" si="110"/>
        <v/>
      </c>
      <c r="Z203" s="5" t="str">
        <f t="shared" si="111"/>
        <v/>
      </c>
      <c r="AA203" s="5" t="str">
        <f t="shared" si="112"/>
        <v/>
      </c>
      <c r="AB203" s="6" t="str">
        <f t="shared" si="113"/>
        <v/>
      </c>
      <c r="AC203" s="29" t="str">
        <f t="shared" si="114"/>
        <v/>
      </c>
      <c r="AD203" s="29" t="str">
        <f t="shared" si="115"/>
        <v/>
      </c>
      <c r="AE203" s="29" t="str">
        <f t="shared" si="116"/>
        <v/>
      </c>
      <c r="AF203" s="29" t="str">
        <f t="shared" si="104"/>
        <v/>
      </c>
      <c r="AG203" s="100"/>
      <c r="AH203" s="101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103"/>
      <c r="BD203" s="103"/>
      <c r="BE203" s="103"/>
      <c r="BF203" s="103"/>
      <c r="BG203" s="103"/>
      <c r="BH203" s="103"/>
      <c r="BI203" s="103"/>
      <c r="BJ203" s="103"/>
      <c r="BK203" s="103"/>
      <c r="BL203" s="103"/>
      <c r="BM203" s="103"/>
      <c r="BN203" s="103"/>
      <c r="BO203" s="95"/>
      <c r="BP203" s="95"/>
      <c r="BQ203" s="95"/>
      <c r="BR203" s="95"/>
      <c r="BS203" s="95"/>
      <c r="BT203" s="97"/>
      <c r="BU203" s="97"/>
      <c r="BV203" s="96"/>
      <c r="BW203" s="96"/>
      <c r="BX203" s="96"/>
      <c r="BY203" s="98"/>
      <c r="BZ203" s="99"/>
      <c r="CA203" s="99"/>
      <c r="CB203" s="99"/>
      <c r="CC203" s="99"/>
      <c r="CD203" s="100"/>
      <c r="CE203" s="101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3"/>
      <c r="CQ203" s="103"/>
      <c r="CR203" s="103"/>
      <c r="CS203" s="103"/>
      <c r="CT203" s="103"/>
      <c r="CU203" s="103"/>
      <c r="CV203" s="103"/>
      <c r="CW203" s="103"/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</row>
    <row r="204" spans="1:139">
      <c r="A204" s="83"/>
      <c r="B204" s="66"/>
      <c r="C204" s="79"/>
      <c r="D204" s="67"/>
      <c r="E204" s="83"/>
      <c r="F204" s="84"/>
      <c r="G204" s="85"/>
      <c r="H204" s="86"/>
      <c r="I204" s="87"/>
      <c r="J204" s="88"/>
      <c r="K204" s="89"/>
      <c r="L204" s="89"/>
      <c r="M204" s="90"/>
      <c r="N204" s="91"/>
      <c r="O204" s="92"/>
      <c r="P204" s="93"/>
      <c r="Q204" s="94"/>
      <c r="R204" s="3" t="str">
        <f t="shared" si="105"/>
        <v/>
      </c>
      <c r="S204" s="3" t="str">
        <f t="shared" si="106"/>
        <v/>
      </c>
      <c r="T204" s="3" t="str">
        <f t="shared" si="107"/>
        <v/>
      </c>
      <c r="U204" s="4" t="str">
        <f t="shared" si="108"/>
        <v/>
      </c>
      <c r="V204" s="5" t="str">
        <f t="shared" si="109"/>
        <v/>
      </c>
      <c r="W204" s="76" t="str">
        <f t="shared" si="102"/>
        <v/>
      </c>
      <c r="X204" s="76" t="str">
        <f t="shared" si="103"/>
        <v/>
      </c>
      <c r="Y204" s="5" t="str">
        <f t="shared" si="110"/>
        <v/>
      </c>
      <c r="Z204" s="5" t="str">
        <f t="shared" si="111"/>
        <v/>
      </c>
      <c r="AA204" s="5" t="str">
        <f t="shared" si="112"/>
        <v/>
      </c>
      <c r="AB204" s="6" t="str">
        <f t="shared" si="113"/>
        <v/>
      </c>
      <c r="AC204" s="29" t="str">
        <f t="shared" si="114"/>
        <v/>
      </c>
      <c r="AD204" s="29" t="str">
        <f t="shared" si="115"/>
        <v/>
      </c>
      <c r="AE204" s="29" t="str">
        <f t="shared" si="116"/>
        <v/>
      </c>
      <c r="AF204" s="29" t="str">
        <f t="shared" si="104"/>
        <v/>
      </c>
      <c r="AG204" s="100"/>
      <c r="AH204" s="101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103"/>
      <c r="BD204" s="103"/>
      <c r="BE204" s="103"/>
      <c r="BF204" s="103"/>
      <c r="BG204" s="103"/>
      <c r="BH204" s="103"/>
      <c r="BI204" s="103"/>
      <c r="BJ204" s="103"/>
      <c r="BK204" s="103"/>
      <c r="BL204" s="103"/>
      <c r="BM204" s="103"/>
      <c r="BN204" s="103"/>
      <c r="BO204" s="95"/>
      <c r="BP204" s="95"/>
      <c r="BQ204" s="95"/>
      <c r="BR204" s="95"/>
      <c r="BS204" s="95"/>
      <c r="BT204" s="97"/>
      <c r="BU204" s="97"/>
      <c r="BV204" s="96"/>
      <c r="BW204" s="96"/>
      <c r="BX204" s="96"/>
      <c r="BY204" s="98"/>
      <c r="BZ204" s="99"/>
      <c r="CA204" s="99"/>
      <c r="CB204" s="99"/>
      <c r="CC204" s="99"/>
      <c r="CD204" s="100"/>
      <c r="CE204" s="101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3"/>
      <c r="CQ204" s="103"/>
      <c r="CR204" s="103"/>
      <c r="CS204" s="103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</row>
    <row r="205" spans="1:139">
      <c r="A205" s="83"/>
      <c r="B205" s="66"/>
      <c r="C205" s="79"/>
      <c r="D205" s="67"/>
      <c r="E205" s="83"/>
      <c r="F205" s="84"/>
      <c r="G205" s="85"/>
      <c r="H205" s="86"/>
      <c r="I205" s="87"/>
      <c r="J205" s="88"/>
      <c r="K205" s="89"/>
      <c r="L205" s="89"/>
      <c r="M205" s="90"/>
      <c r="N205" s="91"/>
      <c r="O205" s="92"/>
      <c r="P205" s="93"/>
      <c r="Q205" s="94"/>
      <c r="R205" s="3" t="str">
        <f t="shared" si="105"/>
        <v/>
      </c>
      <c r="S205" s="3" t="str">
        <f t="shared" si="106"/>
        <v/>
      </c>
      <c r="T205" s="3" t="str">
        <f t="shared" si="107"/>
        <v/>
      </c>
      <c r="U205" s="4" t="str">
        <f t="shared" si="108"/>
        <v/>
      </c>
      <c r="V205" s="5" t="str">
        <f t="shared" si="109"/>
        <v/>
      </c>
      <c r="W205" s="76" t="str">
        <f t="shared" si="102"/>
        <v/>
      </c>
      <c r="X205" s="76" t="str">
        <f t="shared" si="103"/>
        <v/>
      </c>
      <c r="Y205" s="5" t="str">
        <f t="shared" si="110"/>
        <v/>
      </c>
      <c r="Z205" s="5" t="str">
        <f t="shared" si="111"/>
        <v/>
      </c>
      <c r="AA205" s="5" t="str">
        <f t="shared" si="112"/>
        <v/>
      </c>
      <c r="AB205" s="6" t="str">
        <f t="shared" si="113"/>
        <v/>
      </c>
      <c r="AC205" s="29" t="str">
        <f t="shared" si="114"/>
        <v/>
      </c>
      <c r="AD205" s="29" t="str">
        <f t="shared" si="115"/>
        <v/>
      </c>
      <c r="AE205" s="29" t="str">
        <f t="shared" si="116"/>
        <v/>
      </c>
      <c r="AF205" s="29" t="str">
        <f t="shared" si="104"/>
        <v/>
      </c>
      <c r="AG205" s="100"/>
      <c r="AH205" s="101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103"/>
      <c r="BD205" s="103"/>
      <c r="BE205" s="103"/>
      <c r="BF205" s="103"/>
      <c r="BG205" s="103"/>
      <c r="BH205" s="103"/>
      <c r="BI205" s="103"/>
      <c r="BJ205" s="103"/>
      <c r="BK205" s="103"/>
      <c r="BL205" s="103"/>
      <c r="BM205" s="103"/>
      <c r="BN205" s="103"/>
      <c r="BO205" s="95"/>
      <c r="BP205" s="95"/>
      <c r="BQ205" s="95"/>
      <c r="BR205" s="95"/>
      <c r="BS205" s="95"/>
      <c r="BT205" s="97"/>
      <c r="BU205" s="97"/>
      <c r="BV205" s="96"/>
      <c r="BW205" s="96"/>
      <c r="BX205" s="96"/>
      <c r="BY205" s="98"/>
      <c r="BZ205" s="99"/>
      <c r="CA205" s="99"/>
      <c r="CB205" s="99"/>
      <c r="CC205" s="99"/>
      <c r="CD205" s="100"/>
      <c r="CE205" s="101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3"/>
      <c r="CQ205" s="103"/>
      <c r="CR205" s="103"/>
      <c r="CS205" s="103"/>
      <c r="CT205" s="103"/>
      <c r="CU205" s="103"/>
      <c r="CV205" s="103"/>
      <c r="CW205" s="103"/>
      <c r="CX205" s="103"/>
      <c r="CY205" s="103"/>
      <c r="CZ205" s="103"/>
      <c r="DA205" s="103"/>
      <c r="DB205" s="103"/>
      <c r="DC205" s="103"/>
      <c r="DD205" s="103"/>
      <c r="DE205" s="103"/>
      <c r="DF205" s="103"/>
      <c r="DG205" s="103"/>
      <c r="DH205" s="103"/>
      <c r="DI205" s="103"/>
      <c r="DJ205" s="103"/>
      <c r="DK205" s="103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</row>
    <row r="206" spans="1:139">
      <c r="A206" s="83"/>
      <c r="B206" s="66"/>
      <c r="C206" s="79"/>
      <c r="D206" s="67"/>
      <c r="E206" s="83"/>
      <c r="F206" s="84"/>
      <c r="G206" s="85"/>
      <c r="H206" s="86"/>
      <c r="I206" s="87"/>
      <c r="J206" s="88"/>
      <c r="K206" s="89"/>
      <c r="L206" s="89"/>
      <c r="M206" s="90"/>
      <c r="N206" s="91"/>
      <c r="O206" s="92"/>
      <c r="P206" s="93"/>
      <c r="Q206" s="94"/>
      <c r="R206" s="3" t="str">
        <f t="shared" si="105"/>
        <v/>
      </c>
      <c r="S206" s="3" t="str">
        <f t="shared" si="106"/>
        <v/>
      </c>
      <c r="T206" s="3" t="str">
        <f t="shared" si="107"/>
        <v/>
      </c>
      <c r="U206" s="4" t="str">
        <f t="shared" si="108"/>
        <v/>
      </c>
      <c r="V206" s="5" t="str">
        <f t="shared" si="109"/>
        <v/>
      </c>
      <c r="W206" s="76" t="str">
        <f t="shared" si="102"/>
        <v/>
      </c>
      <c r="X206" s="76" t="str">
        <f t="shared" si="103"/>
        <v/>
      </c>
      <c r="Y206" s="5" t="str">
        <f t="shared" si="110"/>
        <v/>
      </c>
      <c r="Z206" s="5" t="str">
        <f t="shared" si="111"/>
        <v/>
      </c>
      <c r="AA206" s="5" t="str">
        <f t="shared" si="112"/>
        <v/>
      </c>
      <c r="AB206" s="6" t="str">
        <f t="shared" si="113"/>
        <v/>
      </c>
      <c r="AC206" s="29" t="str">
        <f t="shared" si="114"/>
        <v/>
      </c>
      <c r="AD206" s="29" t="str">
        <f t="shared" si="115"/>
        <v/>
      </c>
      <c r="AE206" s="29" t="str">
        <f t="shared" si="116"/>
        <v/>
      </c>
      <c r="AF206" s="29" t="str">
        <f t="shared" si="104"/>
        <v/>
      </c>
      <c r="AG206" s="100"/>
      <c r="AH206" s="101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103"/>
      <c r="BD206" s="103"/>
      <c r="BE206" s="103"/>
      <c r="BF206" s="103"/>
      <c r="BG206" s="103"/>
      <c r="BH206" s="103"/>
      <c r="BI206" s="103"/>
      <c r="BJ206" s="103"/>
      <c r="BK206" s="103"/>
      <c r="BL206" s="103"/>
      <c r="BM206" s="103"/>
      <c r="BN206" s="103"/>
      <c r="BO206" s="95"/>
      <c r="BP206" s="95"/>
      <c r="BQ206" s="95"/>
      <c r="BR206" s="95"/>
      <c r="BS206" s="95"/>
      <c r="BT206" s="97"/>
      <c r="BU206" s="97"/>
      <c r="BV206" s="96"/>
      <c r="BW206" s="96"/>
      <c r="BX206" s="96"/>
      <c r="BY206" s="98"/>
      <c r="BZ206" s="99"/>
      <c r="CA206" s="99"/>
      <c r="CB206" s="99"/>
      <c r="CC206" s="99"/>
      <c r="CD206" s="100"/>
      <c r="CE206" s="101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3"/>
      <c r="CQ206" s="103"/>
      <c r="CR206" s="103"/>
      <c r="CS206" s="103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</row>
    <row r="207" spans="1:139">
      <c r="A207" s="83"/>
      <c r="B207" s="66"/>
      <c r="C207" s="79"/>
      <c r="D207" s="67"/>
      <c r="E207" s="83"/>
      <c r="F207" s="84"/>
      <c r="G207" s="85"/>
      <c r="H207" s="86"/>
      <c r="I207" s="87"/>
      <c r="J207" s="88"/>
      <c r="K207" s="89"/>
      <c r="L207" s="89"/>
      <c r="M207" s="90"/>
      <c r="N207" s="91"/>
      <c r="O207" s="92"/>
      <c r="P207" s="93"/>
      <c r="Q207" s="94"/>
      <c r="R207" s="3" t="str">
        <f t="shared" si="105"/>
        <v/>
      </c>
      <c r="S207" s="3" t="str">
        <f t="shared" si="106"/>
        <v/>
      </c>
      <c r="T207" s="3" t="str">
        <f t="shared" si="107"/>
        <v/>
      </c>
      <c r="U207" s="4" t="str">
        <f t="shared" si="108"/>
        <v/>
      </c>
      <c r="V207" s="5" t="str">
        <f t="shared" si="109"/>
        <v/>
      </c>
      <c r="W207" s="76" t="str">
        <f t="shared" si="102"/>
        <v/>
      </c>
      <c r="X207" s="76" t="str">
        <f t="shared" si="103"/>
        <v/>
      </c>
      <c r="Y207" s="5" t="str">
        <f t="shared" si="110"/>
        <v/>
      </c>
      <c r="Z207" s="5" t="str">
        <f t="shared" si="111"/>
        <v/>
      </c>
      <c r="AA207" s="5" t="str">
        <f t="shared" si="112"/>
        <v/>
      </c>
      <c r="AB207" s="6" t="str">
        <f t="shared" si="113"/>
        <v/>
      </c>
      <c r="AC207" s="29" t="str">
        <f t="shared" si="114"/>
        <v/>
      </c>
      <c r="AD207" s="29" t="str">
        <f t="shared" si="115"/>
        <v/>
      </c>
      <c r="AE207" s="29" t="str">
        <f t="shared" si="116"/>
        <v/>
      </c>
      <c r="AF207" s="29" t="str">
        <f t="shared" si="104"/>
        <v/>
      </c>
      <c r="AG207" s="100"/>
      <c r="AH207" s="101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103"/>
      <c r="BD207" s="103"/>
      <c r="BE207" s="103"/>
      <c r="BF207" s="103"/>
      <c r="BG207" s="103"/>
      <c r="BH207" s="103"/>
      <c r="BI207" s="103"/>
      <c r="BJ207" s="103"/>
      <c r="BK207" s="103"/>
      <c r="BL207" s="103"/>
      <c r="BM207" s="103"/>
      <c r="BN207" s="103"/>
      <c r="BO207" s="95"/>
      <c r="BP207" s="95"/>
      <c r="BQ207" s="95"/>
      <c r="BR207" s="95"/>
      <c r="BS207" s="95"/>
      <c r="BT207" s="97"/>
      <c r="BU207" s="97"/>
      <c r="BV207" s="96"/>
      <c r="BW207" s="96"/>
      <c r="BX207" s="96"/>
      <c r="BY207" s="98"/>
      <c r="BZ207" s="99"/>
      <c r="CA207" s="99"/>
      <c r="CB207" s="99"/>
      <c r="CC207" s="99"/>
      <c r="CD207" s="100"/>
      <c r="CE207" s="101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3"/>
      <c r="CQ207" s="103"/>
      <c r="CR207" s="103"/>
      <c r="CS207" s="103"/>
      <c r="CT207" s="103"/>
      <c r="CU207" s="103"/>
      <c r="CV207" s="103"/>
      <c r="CW207" s="103"/>
      <c r="CX207" s="103"/>
      <c r="CY207" s="103"/>
      <c r="CZ207" s="103"/>
      <c r="DA207" s="103"/>
      <c r="DB207" s="103"/>
      <c r="DC207" s="103"/>
      <c r="DD207" s="103"/>
      <c r="DE207" s="103"/>
      <c r="DF207" s="103"/>
      <c r="DG207" s="103"/>
      <c r="DH207" s="103"/>
      <c r="DI207" s="103"/>
      <c r="DJ207" s="103"/>
      <c r="DK207" s="103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</row>
    <row r="208" spans="1:139">
      <c r="A208" s="83"/>
      <c r="B208" s="66"/>
      <c r="C208" s="79"/>
      <c r="D208" s="67"/>
      <c r="E208" s="83"/>
      <c r="F208" s="84"/>
      <c r="G208" s="85"/>
      <c r="H208" s="86"/>
      <c r="I208" s="87"/>
      <c r="J208" s="88"/>
      <c r="K208" s="89"/>
      <c r="L208" s="89"/>
      <c r="M208" s="90"/>
      <c r="N208" s="91"/>
      <c r="O208" s="92"/>
      <c r="P208" s="93"/>
      <c r="Q208" s="94"/>
      <c r="R208" s="3" t="str">
        <f t="shared" si="105"/>
        <v/>
      </c>
      <c r="S208" s="3" t="str">
        <f t="shared" si="106"/>
        <v/>
      </c>
      <c r="T208" s="3" t="str">
        <f t="shared" si="107"/>
        <v/>
      </c>
      <c r="U208" s="4" t="str">
        <f t="shared" si="108"/>
        <v/>
      </c>
      <c r="V208" s="5" t="str">
        <f t="shared" si="109"/>
        <v/>
      </c>
      <c r="W208" s="76" t="str">
        <f t="shared" si="102"/>
        <v/>
      </c>
      <c r="X208" s="76" t="str">
        <f t="shared" si="103"/>
        <v/>
      </c>
      <c r="Y208" s="5" t="str">
        <f t="shared" si="110"/>
        <v/>
      </c>
      <c r="Z208" s="5" t="str">
        <f t="shared" si="111"/>
        <v/>
      </c>
      <c r="AA208" s="5" t="str">
        <f t="shared" si="112"/>
        <v/>
      </c>
      <c r="AB208" s="6" t="str">
        <f t="shared" si="113"/>
        <v/>
      </c>
      <c r="AC208" s="29" t="str">
        <f t="shared" si="114"/>
        <v/>
      </c>
      <c r="AD208" s="29" t="str">
        <f t="shared" si="115"/>
        <v/>
      </c>
      <c r="AE208" s="29" t="str">
        <f t="shared" si="116"/>
        <v/>
      </c>
      <c r="AF208" s="29" t="str">
        <f t="shared" si="104"/>
        <v/>
      </c>
      <c r="AG208" s="100"/>
      <c r="AH208" s="101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103"/>
      <c r="BD208" s="103"/>
      <c r="BE208" s="103"/>
      <c r="BF208" s="103"/>
      <c r="BG208" s="103"/>
      <c r="BH208" s="103"/>
      <c r="BI208" s="103"/>
      <c r="BJ208" s="103"/>
      <c r="BK208" s="103"/>
      <c r="BL208" s="103"/>
      <c r="BM208" s="103"/>
      <c r="BN208" s="103"/>
      <c r="BO208" s="95"/>
      <c r="BP208" s="95"/>
      <c r="BQ208" s="95"/>
      <c r="BR208" s="95"/>
      <c r="BS208" s="95"/>
      <c r="BT208" s="97"/>
      <c r="BU208" s="97"/>
      <c r="BV208" s="96"/>
      <c r="BW208" s="96"/>
      <c r="BX208" s="96"/>
      <c r="BY208" s="98"/>
      <c r="BZ208" s="99"/>
      <c r="CA208" s="99"/>
      <c r="CB208" s="99"/>
      <c r="CC208" s="99"/>
      <c r="CD208" s="100"/>
      <c r="CE208" s="101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3"/>
      <c r="CQ208" s="103"/>
      <c r="CR208" s="103"/>
      <c r="CS208" s="103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</row>
    <row r="209" spans="1:139">
      <c r="A209" s="83"/>
      <c r="B209" s="66"/>
      <c r="C209" s="79"/>
      <c r="D209" s="67"/>
      <c r="E209" s="83"/>
      <c r="F209" s="84"/>
      <c r="G209" s="85"/>
      <c r="H209" s="86"/>
      <c r="I209" s="87"/>
      <c r="J209" s="88"/>
      <c r="K209" s="89"/>
      <c r="L209" s="89"/>
      <c r="M209" s="90"/>
      <c r="N209" s="91"/>
      <c r="O209" s="92"/>
      <c r="P209" s="93"/>
      <c r="Q209" s="94"/>
      <c r="R209" s="3" t="str">
        <f t="shared" si="105"/>
        <v/>
      </c>
      <c r="S209" s="3" t="str">
        <f t="shared" si="106"/>
        <v/>
      </c>
      <c r="T209" s="3" t="str">
        <f t="shared" si="107"/>
        <v/>
      </c>
      <c r="U209" s="4" t="str">
        <f t="shared" si="108"/>
        <v/>
      </c>
      <c r="V209" s="5" t="str">
        <f t="shared" si="109"/>
        <v/>
      </c>
      <c r="W209" s="76" t="str">
        <f t="shared" si="102"/>
        <v/>
      </c>
      <c r="X209" s="76" t="str">
        <f t="shared" si="103"/>
        <v/>
      </c>
      <c r="Y209" s="5" t="str">
        <f t="shared" si="110"/>
        <v/>
      </c>
      <c r="Z209" s="5" t="str">
        <f t="shared" si="111"/>
        <v/>
      </c>
      <c r="AA209" s="5" t="str">
        <f t="shared" si="112"/>
        <v/>
      </c>
      <c r="AB209" s="6" t="str">
        <f t="shared" si="113"/>
        <v/>
      </c>
      <c r="AC209" s="29" t="str">
        <f t="shared" si="114"/>
        <v/>
      </c>
      <c r="AD209" s="29" t="str">
        <f t="shared" si="115"/>
        <v/>
      </c>
      <c r="AE209" s="29" t="str">
        <f t="shared" si="116"/>
        <v/>
      </c>
      <c r="AF209" s="29" t="str">
        <f t="shared" si="104"/>
        <v/>
      </c>
      <c r="AG209" s="100"/>
      <c r="AH209" s="101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3"/>
      <c r="AT209" s="103"/>
      <c r="AU209" s="103"/>
      <c r="AV209" s="103"/>
      <c r="AW209" s="103"/>
      <c r="AX209" s="103"/>
      <c r="AY209" s="103"/>
      <c r="AZ209" s="103"/>
      <c r="BA209" s="103"/>
      <c r="BB209" s="103"/>
      <c r="BC209" s="103"/>
      <c r="BD209" s="103"/>
      <c r="BE209" s="103"/>
      <c r="BF209" s="103"/>
      <c r="BG209" s="103"/>
      <c r="BH209" s="103"/>
      <c r="BI209" s="103"/>
      <c r="BJ209" s="103"/>
      <c r="BK209" s="103"/>
      <c r="BL209" s="103"/>
      <c r="BM209" s="103"/>
      <c r="BN209" s="103"/>
      <c r="BO209" s="95"/>
      <c r="BP209" s="95"/>
      <c r="BQ209" s="95"/>
      <c r="BR209" s="95"/>
      <c r="BS209" s="95"/>
      <c r="BT209" s="97"/>
      <c r="BU209" s="97"/>
      <c r="BV209" s="96"/>
      <c r="BW209" s="96"/>
      <c r="BX209" s="96"/>
      <c r="BY209" s="98"/>
      <c r="BZ209" s="99"/>
      <c r="CA209" s="99"/>
      <c r="CB209" s="99"/>
      <c r="CC209" s="99"/>
      <c r="CD209" s="100"/>
      <c r="CE209" s="101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3"/>
      <c r="CQ209" s="103"/>
      <c r="CR209" s="103"/>
      <c r="CS209" s="103"/>
      <c r="CT209" s="103"/>
      <c r="CU209" s="103"/>
      <c r="CV209" s="103"/>
      <c r="CW209" s="103"/>
      <c r="CX209" s="103"/>
      <c r="CY209" s="103"/>
      <c r="CZ209" s="103"/>
      <c r="DA209" s="103"/>
      <c r="DB209" s="103"/>
      <c r="DC209" s="103"/>
      <c r="DD209" s="103"/>
      <c r="DE209" s="103"/>
      <c r="DF209" s="103"/>
      <c r="DG209" s="103"/>
      <c r="DH209" s="103"/>
      <c r="DI209" s="103"/>
      <c r="DJ209" s="103"/>
      <c r="DK209" s="103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</row>
    <row r="210" spans="1:139">
      <c r="A210" s="83"/>
      <c r="B210" s="66"/>
      <c r="C210" s="79"/>
      <c r="D210" s="67"/>
      <c r="E210" s="83"/>
      <c r="F210" s="84"/>
      <c r="G210" s="85"/>
      <c r="H210" s="86"/>
      <c r="I210" s="87"/>
      <c r="J210" s="88"/>
      <c r="K210" s="89"/>
      <c r="L210" s="89"/>
      <c r="M210" s="90"/>
      <c r="N210" s="91"/>
      <c r="O210" s="92"/>
      <c r="P210" s="93"/>
      <c r="Q210" s="94"/>
      <c r="R210" s="3" t="str">
        <f t="shared" si="105"/>
        <v/>
      </c>
      <c r="S210" s="3" t="str">
        <f t="shared" si="106"/>
        <v/>
      </c>
      <c r="T210" s="3" t="str">
        <f t="shared" si="107"/>
        <v/>
      </c>
      <c r="U210" s="4" t="str">
        <f t="shared" si="108"/>
        <v/>
      </c>
      <c r="V210" s="5" t="str">
        <f t="shared" si="109"/>
        <v/>
      </c>
      <c r="W210" s="76" t="str">
        <f t="shared" si="102"/>
        <v/>
      </c>
      <c r="X210" s="76" t="str">
        <f t="shared" si="103"/>
        <v/>
      </c>
      <c r="Y210" s="5" t="str">
        <f t="shared" si="110"/>
        <v/>
      </c>
      <c r="Z210" s="5" t="str">
        <f t="shared" si="111"/>
        <v/>
      </c>
      <c r="AA210" s="5" t="str">
        <f t="shared" si="112"/>
        <v/>
      </c>
      <c r="AB210" s="6" t="str">
        <f t="shared" si="113"/>
        <v/>
      </c>
      <c r="AC210" s="29" t="str">
        <f t="shared" si="114"/>
        <v/>
      </c>
      <c r="AD210" s="29" t="str">
        <f t="shared" si="115"/>
        <v/>
      </c>
      <c r="AE210" s="29" t="str">
        <f t="shared" si="116"/>
        <v/>
      </c>
      <c r="AF210" s="29" t="str">
        <f t="shared" si="104"/>
        <v/>
      </c>
      <c r="AG210" s="100"/>
      <c r="AH210" s="101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3"/>
      <c r="AT210" s="103"/>
      <c r="AU210" s="103"/>
      <c r="AV210" s="103"/>
      <c r="AW210" s="103"/>
      <c r="AX210" s="103"/>
      <c r="AY210" s="103"/>
      <c r="AZ210" s="103"/>
      <c r="BA210" s="103"/>
      <c r="BB210" s="103"/>
      <c r="BC210" s="103"/>
      <c r="BD210" s="103"/>
      <c r="BE210" s="103"/>
      <c r="BF210" s="103"/>
      <c r="BG210" s="103"/>
      <c r="BH210" s="103"/>
      <c r="BI210" s="103"/>
      <c r="BJ210" s="103"/>
      <c r="BK210" s="103"/>
      <c r="BL210" s="103"/>
      <c r="BM210" s="103"/>
      <c r="BN210" s="103"/>
      <c r="BO210" s="95"/>
      <c r="BP210" s="95"/>
      <c r="BQ210" s="95"/>
      <c r="BR210" s="95"/>
      <c r="BS210" s="95"/>
      <c r="BT210" s="97"/>
      <c r="BU210" s="97"/>
      <c r="BV210" s="96"/>
      <c r="BW210" s="96"/>
      <c r="BX210" s="96"/>
      <c r="BY210" s="98"/>
      <c r="BZ210" s="99"/>
      <c r="CA210" s="99"/>
      <c r="CB210" s="99"/>
      <c r="CC210" s="99"/>
      <c r="CD210" s="100"/>
      <c r="CE210" s="101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3"/>
      <c r="CQ210" s="103"/>
      <c r="CR210" s="103"/>
      <c r="CS210" s="103"/>
      <c r="CT210" s="103"/>
      <c r="CU210" s="103"/>
      <c r="CV210" s="103"/>
      <c r="CW210" s="103"/>
      <c r="CX210" s="103"/>
      <c r="CY210" s="103"/>
      <c r="CZ210" s="103"/>
      <c r="DA210" s="103"/>
      <c r="DB210" s="103"/>
      <c r="DC210" s="103"/>
      <c r="DD210" s="103"/>
      <c r="DE210" s="103"/>
      <c r="DF210" s="103"/>
      <c r="DG210" s="103"/>
      <c r="DH210" s="103"/>
      <c r="DI210" s="103"/>
      <c r="DJ210" s="103"/>
      <c r="DK210" s="103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</row>
    <row r="211" spans="1:139">
      <c r="A211" s="83"/>
      <c r="B211" s="66"/>
      <c r="C211" s="79"/>
      <c r="D211" s="67"/>
      <c r="E211" s="83"/>
      <c r="F211" s="84"/>
      <c r="G211" s="85"/>
      <c r="H211" s="86"/>
      <c r="I211" s="87"/>
      <c r="J211" s="88"/>
      <c r="K211" s="89"/>
      <c r="L211" s="89"/>
      <c r="M211" s="90"/>
      <c r="N211" s="91"/>
      <c r="O211" s="92"/>
      <c r="P211" s="93"/>
      <c r="Q211" s="94"/>
      <c r="R211" s="3" t="str">
        <f t="shared" si="105"/>
        <v/>
      </c>
      <c r="S211" s="3" t="str">
        <f t="shared" si="106"/>
        <v/>
      </c>
      <c r="T211" s="3" t="str">
        <f t="shared" si="107"/>
        <v/>
      </c>
      <c r="U211" s="4" t="str">
        <f t="shared" si="108"/>
        <v/>
      </c>
      <c r="V211" s="5" t="str">
        <f t="shared" si="109"/>
        <v/>
      </c>
      <c r="W211" s="76" t="str">
        <f t="shared" si="102"/>
        <v/>
      </c>
      <c r="X211" s="76" t="str">
        <f t="shared" si="103"/>
        <v/>
      </c>
      <c r="Y211" s="5" t="str">
        <f t="shared" si="110"/>
        <v/>
      </c>
      <c r="Z211" s="5" t="str">
        <f t="shared" si="111"/>
        <v/>
      </c>
      <c r="AA211" s="5" t="str">
        <f t="shared" si="112"/>
        <v/>
      </c>
      <c r="AB211" s="6" t="str">
        <f t="shared" si="113"/>
        <v/>
      </c>
      <c r="AC211" s="29" t="str">
        <f t="shared" si="114"/>
        <v/>
      </c>
      <c r="AD211" s="29" t="str">
        <f t="shared" si="115"/>
        <v/>
      </c>
      <c r="AE211" s="29" t="str">
        <f t="shared" si="116"/>
        <v/>
      </c>
      <c r="AF211" s="29" t="str">
        <f t="shared" si="104"/>
        <v/>
      </c>
      <c r="AG211" s="100"/>
      <c r="AH211" s="101"/>
      <c r="AI211" s="102"/>
      <c r="AJ211" s="102"/>
      <c r="AK211" s="102"/>
      <c r="AL211" s="102"/>
      <c r="AM211" s="102"/>
      <c r="AN211" s="102"/>
      <c r="AO211" s="102"/>
      <c r="AP211" s="102"/>
      <c r="AQ211" s="102"/>
      <c r="AR211" s="102"/>
      <c r="AS211" s="103"/>
      <c r="AT211" s="103"/>
      <c r="AU211" s="103"/>
      <c r="AV211" s="103"/>
      <c r="AW211" s="103"/>
      <c r="AX211" s="103"/>
      <c r="AY211" s="103"/>
      <c r="AZ211" s="103"/>
      <c r="BA211" s="103"/>
      <c r="BB211" s="103"/>
      <c r="BC211" s="103"/>
      <c r="BD211" s="103"/>
      <c r="BE211" s="103"/>
      <c r="BF211" s="103"/>
      <c r="BG211" s="103"/>
      <c r="BH211" s="103"/>
      <c r="BI211" s="103"/>
      <c r="BJ211" s="103"/>
      <c r="BK211" s="103"/>
      <c r="BL211" s="103"/>
      <c r="BM211" s="103"/>
      <c r="BN211" s="103"/>
      <c r="BO211" s="95"/>
      <c r="BP211" s="95"/>
      <c r="BQ211" s="95"/>
      <c r="BR211" s="95"/>
      <c r="BS211" s="95"/>
      <c r="BT211" s="97"/>
      <c r="BU211" s="97"/>
      <c r="BV211" s="96"/>
      <c r="BW211" s="96"/>
      <c r="BX211" s="96"/>
      <c r="BY211" s="98"/>
      <c r="BZ211" s="99"/>
      <c r="CA211" s="99"/>
      <c r="CB211" s="99"/>
      <c r="CC211" s="99"/>
      <c r="CD211" s="100"/>
      <c r="CE211" s="101"/>
      <c r="CF211" s="102"/>
      <c r="CG211" s="102"/>
      <c r="CH211" s="102"/>
      <c r="CI211" s="102"/>
      <c r="CJ211" s="102"/>
      <c r="CK211" s="102"/>
      <c r="CL211" s="102"/>
      <c r="CM211" s="102"/>
      <c r="CN211" s="102"/>
      <c r="CO211" s="102"/>
      <c r="CP211" s="103"/>
      <c r="CQ211" s="103"/>
      <c r="CR211" s="103"/>
      <c r="CS211" s="103"/>
      <c r="CT211" s="103"/>
      <c r="CU211" s="103"/>
      <c r="CV211" s="103"/>
      <c r="CW211" s="103"/>
      <c r="CX211" s="103"/>
      <c r="CY211" s="103"/>
      <c r="CZ211" s="103"/>
      <c r="DA211" s="103"/>
      <c r="DB211" s="103"/>
      <c r="DC211" s="103"/>
      <c r="DD211" s="103"/>
      <c r="DE211" s="103"/>
      <c r="DF211" s="103"/>
      <c r="DG211" s="103"/>
      <c r="DH211" s="103"/>
      <c r="DI211" s="103"/>
      <c r="DJ211" s="103"/>
      <c r="DK211" s="103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</row>
    <row r="212" spans="1:139">
      <c r="A212" s="83"/>
      <c r="B212" s="66"/>
      <c r="C212" s="79"/>
      <c r="D212" s="67"/>
      <c r="E212" s="83"/>
      <c r="F212" s="84"/>
      <c r="G212" s="85"/>
      <c r="H212" s="86"/>
      <c r="I212" s="87"/>
      <c r="J212" s="88"/>
      <c r="K212" s="89"/>
      <c r="L212" s="89"/>
      <c r="M212" s="90"/>
      <c r="N212" s="91"/>
      <c r="O212" s="92"/>
      <c r="P212" s="93"/>
      <c r="Q212" s="94"/>
      <c r="R212" s="3" t="str">
        <f t="shared" si="105"/>
        <v/>
      </c>
      <c r="S212" s="3" t="str">
        <f t="shared" si="106"/>
        <v/>
      </c>
      <c r="T212" s="3" t="str">
        <f t="shared" si="107"/>
        <v/>
      </c>
      <c r="U212" s="4" t="str">
        <f t="shared" si="108"/>
        <v/>
      </c>
      <c r="V212" s="5" t="str">
        <f t="shared" si="109"/>
        <v/>
      </c>
      <c r="W212" s="76" t="str">
        <f t="shared" si="102"/>
        <v/>
      </c>
      <c r="X212" s="76" t="str">
        <f t="shared" si="103"/>
        <v/>
      </c>
      <c r="Y212" s="5" t="str">
        <f t="shared" si="110"/>
        <v/>
      </c>
      <c r="Z212" s="5" t="str">
        <f t="shared" si="111"/>
        <v/>
      </c>
      <c r="AA212" s="5" t="str">
        <f t="shared" si="112"/>
        <v/>
      </c>
      <c r="AB212" s="6" t="str">
        <f t="shared" si="113"/>
        <v/>
      </c>
      <c r="AC212" s="29" t="str">
        <f t="shared" si="114"/>
        <v/>
      </c>
      <c r="AD212" s="29" t="str">
        <f t="shared" si="115"/>
        <v/>
      </c>
      <c r="AE212" s="29" t="str">
        <f t="shared" si="116"/>
        <v/>
      </c>
      <c r="AF212" s="29" t="str">
        <f t="shared" si="104"/>
        <v/>
      </c>
      <c r="AG212" s="100"/>
      <c r="AH212" s="101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3"/>
      <c r="AT212" s="103"/>
      <c r="AU212" s="103"/>
      <c r="AV212" s="103"/>
      <c r="AW212" s="103"/>
      <c r="AX212" s="103"/>
      <c r="AY212" s="103"/>
      <c r="AZ212" s="103"/>
      <c r="BA212" s="103"/>
      <c r="BB212" s="103"/>
      <c r="BC212" s="103"/>
      <c r="BD212" s="103"/>
      <c r="BE212" s="103"/>
      <c r="BF212" s="103"/>
      <c r="BG212" s="103"/>
      <c r="BH212" s="103"/>
      <c r="BI212" s="103"/>
      <c r="BJ212" s="103"/>
      <c r="BK212" s="103"/>
      <c r="BL212" s="103"/>
      <c r="BM212" s="103"/>
      <c r="BN212" s="103"/>
      <c r="BO212" s="95"/>
      <c r="BP212" s="95"/>
      <c r="BQ212" s="95"/>
      <c r="BR212" s="95"/>
      <c r="BS212" s="95"/>
      <c r="BT212" s="97"/>
      <c r="BU212" s="97"/>
      <c r="BV212" s="96"/>
      <c r="BW212" s="96"/>
      <c r="BX212" s="96"/>
      <c r="BY212" s="98"/>
      <c r="BZ212" s="99"/>
      <c r="CA212" s="99"/>
      <c r="CB212" s="99"/>
      <c r="CC212" s="99"/>
      <c r="CD212" s="100"/>
      <c r="CE212" s="101"/>
      <c r="CF212" s="102"/>
      <c r="CG212" s="102"/>
      <c r="CH212" s="102"/>
      <c r="CI212" s="102"/>
      <c r="CJ212" s="102"/>
      <c r="CK212" s="102"/>
      <c r="CL212" s="102"/>
      <c r="CM212" s="102"/>
      <c r="CN212" s="102"/>
      <c r="CO212" s="102"/>
      <c r="CP212" s="103"/>
      <c r="CQ212" s="103"/>
      <c r="CR212" s="103"/>
      <c r="CS212" s="103"/>
      <c r="CT212" s="103"/>
      <c r="CU212" s="103"/>
      <c r="CV212" s="103"/>
      <c r="CW212" s="103"/>
      <c r="CX212" s="103"/>
      <c r="CY212" s="103"/>
      <c r="CZ212" s="103"/>
      <c r="DA212" s="103"/>
      <c r="DB212" s="103"/>
      <c r="DC212" s="103"/>
      <c r="DD212" s="103"/>
      <c r="DE212" s="103"/>
      <c r="DF212" s="103"/>
      <c r="DG212" s="103"/>
      <c r="DH212" s="103"/>
      <c r="DI212" s="103"/>
      <c r="DJ212" s="103"/>
      <c r="DK212" s="103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</row>
    <row r="213" spans="1:139">
      <c r="A213" s="83"/>
      <c r="B213" s="66"/>
      <c r="C213" s="79"/>
      <c r="D213" s="67"/>
      <c r="E213" s="83"/>
      <c r="F213" s="84"/>
      <c r="G213" s="85"/>
      <c r="H213" s="86"/>
      <c r="I213" s="87"/>
      <c r="J213" s="88"/>
      <c r="K213" s="89"/>
      <c r="L213" s="89"/>
      <c r="M213" s="90"/>
      <c r="N213" s="91"/>
      <c r="O213" s="92"/>
      <c r="P213" s="93"/>
      <c r="Q213" s="94"/>
      <c r="R213" s="3" t="str">
        <f t="shared" si="105"/>
        <v/>
      </c>
      <c r="S213" s="3" t="str">
        <f t="shared" si="106"/>
        <v/>
      </c>
      <c r="T213" s="3" t="str">
        <f t="shared" si="107"/>
        <v/>
      </c>
      <c r="U213" s="4" t="str">
        <f t="shared" si="108"/>
        <v/>
      </c>
      <c r="V213" s="5" t="str">
        <f t="shared" si="109"/>
        <v/>
      </c>
      <c r="W213" s="76" t="str">
        <f t="shared" si="102"/>
        <v/>
      </c>
      <c r="X213" s="76" t="str">
        <f t="shared" si="103"/>
        <v/>
      </c>
      <c r="Y213" s="5" t="str">
        <f t="shared" si="110"/>
        <v/>
      </c>
      <c r="Z213" s="5" t="str">
        <f t="shared" si="111"/>
        <v/>
      </c>
      <c r="AA213" s="5" t="str">
        <f t="shared" si="112"/>
        <v/>
      </c>
      <c r="AB213" s="6" t="str">
        <f t="shared" si="113"/>
        <v/>
      </c>
      <c r="AC213" s="29" t="str">
        <f t="shared" si="114"/>
        <v/>
      </c>
      <c r="AD213" s="29" t="str">
        <f t="shared" si="115"/>
        <v/>
      </c>
      <c r="AE213" s="29" t="str">
        <f t="shared" si="116"/>
        <v/>
      </c>
      <c r="AF213" s="29" t="str">
        <f t="shared" si="104"/>
        <v/>
      </c>
      <c r="AG213" s="100"/>
      <c r="AH213" s="101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3"/>
      <c r="AT213" s="103"/>
      <c r="AU213" s="103"/>
      <c r="AV213" s="103"/>
      <c r="AW213" s="103"/>
      <c r="AX213" s="103"/>
      <c r="AY213" s="103"/>
      <c r="AZ213" s="103"/>
      <c r="BA213" s="103"/>
      <c r="BB213" s="103"/>
      <c r="BC213" s="103"/>
      <c r="BD213" s="103"/>
      <c r="BE213" s="103"/>
      <c r="BF213" s="103"/>
      <c r="BG213" s="103"/>
      <c r="BH213" s="103"/>
      <c r="BI213" s="103"/>
      <c r="BJ213" s="103"/>
      <c r="BK213" s="103"/>
      <c r="BL213" s="103"/>
      <c r="BM213" s="103"/>
      <c r="BN213" s="103"/>
      <c r="BO213" s="95"/>
      <c r="BP213" s="95"/>
      <c r="BQ213" s="95"/>
      <c r="BR213" s="95"/>
      <c r="BS213" s="95"/>
      <c r="BT213" s="97"/>
      <c r="BU213" s="97"/>
      <c r="BV213" s="96"/>
      <c r="BW213" s="96"/>
      <c r="BX213" s="96"/>
      <c r="BY213" s="98"/>
      <c r="BZ213" s="99"/>
      <c r="CA213" s="99"/>
      <c r="CB213" s="99"/>
      <c r="CC213" s="99"/>
      <c r="CD213" s="100"/>
      <c r="CE213" s="101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3"/>
      <c r="CQ213" s="103"/>
      <c r="CR213" s="103"/>
      <c r="CS213" s="103"/>
      <c r="CT213" s="103"/>
      <c r="CU213" s="103"/>
      <c r="CV213" s="103"/>
      <c r="CW213" s="103"/>
      <c r="CX213" s="103"/>
      <c r="CY213" s="103"/>
      <c r="CZ213" s="103"/>
      <c r="DA213" s="103"/>
      <c r="DB213" s="103"/>
      <c r="DC213" s="103"/>
      <c r="DD213" s="103"/>
      <c r="DE213" s="103"/>
      <c r="DF213" s="103"/>
      <c r="DG213" s="103"/>
      <c r="DH213" s="103"/>
      <c r="DI213" s="103"/>
      <c r="DJ213" s="103"/>
      <c r="DK213" s="103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</row>
    <row r="214" spans="1:139">
      <c r="A214" s="83"/>
      <c r="B214" s="66"/>
      <c r="C214" s="79"/>
      <c r="D214" s="67"/>
      <c r="E214" s="83"/>
      <c r="F214" s="84"/>
      <c r="G214" s="85"/>
      <c r="H214" s="86"/>
      <c r="I214" s="87"/>
      <c r="J214" s="88"/>
      <c r="K214" s="89"/>
      <c r="L214" s="89"/>
      <c r="M214" s="90"/>
      <c r="N214" s="91"/>
      <c r="O214" s="92"/>
      <c r="P214" s="93"/>
      <c r="Q214" s="94"/>
      <c r="R214" s="3" t="str">
        <f t="shared" si="105"/>
        <v/>
      </c>
      <c r="S214" s="3" t="str">
        <f t="shared" si="106"/>
        <v/>
      </c>
      <c r="T214" s="3" t="str">
        <f t="shared" si="107"/>
        <v/>
      </c>
      <c r="U214" s="4" t="str">
        <f t="shared" si="108"/>
        <v/>
      </c>
      <c r="V214" s="5" t="str">
        <f t="shared" si="109"/>
        <v/>
      </c>
      <c r="W214" s="76" t="str">
        <f t="shared" si="102"/>
        <v/>
      </c>
      <c r="X214" s="76" t="str">
        <f t="shared" si="103"/>
        <v/>
      </c>
      <c r="Y214" s="5" t="str">
        <f t="shared" si="110"/>
        <v/>
      </c>
      <c r="Z214" s="5" t="str">
        <f t="shared" si="111"/>
        <v/>
      </c>
      <c r="AA214" s="5" t="str">
        <f t="shared" si="112"/>
        <v/>
      </c>
      <c r="AB214" s="6" t="str">
        <f t="shared" si="113"/>
        <v/>
      </c>
      <c r="AC214" s="29" t="str">
        <f t="shared" si="114"/>
        <v/>
      </c>
      <c r="AD214" s="29" t="str">
        <f t="shared" si="115"/>
        <v/>
      </c>
      <c r="AE214" s="29" t="str">
        <f t="shared" si="116"/>
        <v/>
      </c>
      <c r="AF214" s="29" t="str">
        <f t="shared" si="104"/>
        <v/>
      </c>
      <c r="AG214" s="100"/>
      <c r="AH214" s="101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3"/>
      <c r="AT214" s="103"/>
      <c r="AU214" s="103"/>
      <c r="AV214" s="103"/>
      <c r="AW214" s="103"/>
      <c r="AX214" s="103"/>
      <c r="AY214" s="103"/>
      <c r="AZ214" s="103"/>
      <c r="BA214" s="103"/>
      <c r="BB214" s="103"/>
      <c r="BC214" s="103"/>
      <c r="BD214" s="103"/>
      <c r="BE214" s="103"/>
      <c r="BF214" s="103"/>
      <c r="BG214" s="103"/>
      <c r="BH214" s="103"/>
      <c r="BI214" s="103"/>
      <c r="BJ214" s="103"/>
      <c r="BK214" s="103"/>
      <c r="BL214" s="103"/>
      <c r="BM214" s="103"/>
      <c r="BN214" s="103"/>
      <c r="BO214" s="95"/>
      <c r="BP214" s="95"/>
      <c r="BQ214" s="95"/>
      <c r="BR214" s="95"/>
      <c r="BS214" s="95"/>
      <c r="BT214" s="97"/>
      <c r="BU214" s="97"/>
      <c r="BV214" s="96"/>
      <c r="BW214" s="96"/>
      <c r="BX214" s="96"/>
      <c r="BY214" s="98"/>
      <c r="BZ214" s="99"/>
      <c r="CA214" s="99"/>
      <c r="CB214" s="99"/>
      <c r="CC214" s="99"/>
      <c r="CD214" s="100"/>
      <c r="CE214" s="101"/>
      <c r="CF214" s="102"/>
      <c r="CG214" s="102"/>
      <c r="CH214" s="102"/>
      <c r="CI214" s="102"/>
      <c r="CJ214" s="102"/>
      <c r="CK214" s="102"/>
      <c r="CL214" s="102"/>
      <c r="CM214" s="102"/>
      <c r="CN214" s="102"/>
      <c r="CO214" s="102"/>
      <c r="CP214" s="103"/>
      <c r="CQ214" s="103"/>
      <c r="CR214" s="103"/>
      <c r="CS214" s="103"/>
      <c r="CT214" s="103"/>
      <c r="CU214" s="103"/>
      <c r="CV214" s="103"/>
      <c r="CW214" s="103"/>
      <c r="CX214" s="103"/>
      <c r="CY214" s="103"/>
      <c r="CZ214" s="103"/>
      <c r="DA214" s="103"/>
      <c r="DB214" s="103"/>
      <c r="DC214" s="103"/>
      <c r="DD214" s="103"/>
      <c r="DE214" s="103"/>
      <c r="DF214" s="103"/>
      <c r="DG214" s="103"/>
      <c r="DH214" s="103"/>
      <c r="DI214" s="103"/>
      <c r="DJ214" s="103"/>
      <c r="DK214" s="103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</row>
    <row r="215" spans="1:139">
      <c r="A215" s="83"/>
      <c r="B215" s="66"/>
      <c r="C215" s="79"/>
      <c r="D215" s="67"/>
      <c r="E215" s="83"/>
      <c r="F215" s="84"/>
      <c r="G215" s="85"/>
      <c r="H215" s="86"/>
      <c r="I215" s="87"/>
      <c r="J215" s="88"/>
      <c r="K215" s="89"/>
      <c r="L215" s="89"/>
      <c r="M215" s="90"/>
      <c r="N215" s="91"/>
      <c r="O215" s="92"/>
      <c r="P215" s="93"/>
      <c r="Q215" s="94"/>
      <c r="R215" s="3" t="str">
        <f t="shared" si="105"/>
        <v/>
      </c>
      <c r="S215" s="3" t="str">
        <f t="shared" si="106"/>
        <v/>
      </c>
      <c r="T215" s="3" t="str">
        <f t="shared" si="107"/>
        <v/>
      </c>
      <c r="U215" s="4" t="str">
        <f t="shared" si="108"/>
        <v/>
      </c>
      <c r="V215" s="5" t="str">
        <f t="shared" si="109"/>
        <v/>
      </c>
      <c r="W215" s="76" t="str">
        <f t="shared" si="102"/>
        <v/>
      </c>
      <c r="X215" s="76" t="str">
        <f t="shared" si="103"/>
        <v/>
      </c>
      <c r="Y215" s="5" t="str">
        <f t="shared" si="110"/>
        <v/>
      </c>
      <c r="Z215" s="5" t="str">
        <f t="shared" si="111"/>
        <v/>
      </c>
      <c r="AA215" s="5" t="str">
        <f t="shared" si="112"/>
        <v/>
      </c>
      <c r="AB215" s="6" t="str">
        <f t="shared" si="113"/>
        <v/>
      </c>
      <c r="AC215" s="29" t="str">
        <f t="shared" si="114"/>
        <v/>
      </c>
      <c r="AD215" s="29" t="str">
        <f t="shared" si="115"/>
        <v/>
      </c>
      <c r="AE215" s="29" t="str">
        <f t="shared" si="116"/>
        <v/>
      </c>
      <c r="AF215" s="29" t="str">
        <f t="shared" si="104"/>
        <v/>
      </c>
      <c r="AG215" s="100"/>
      <c r="AH215" s="101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3"/>
      <c r="AT215" s="103"/>
      <c r="AU215" s="103"/>
      <c r="AV215" s="103"/>
      <c r="AW215" s="103"/>
      <c r="AX215" s="103"/>
      <c r="AY215" s="103"/>
      <c r="AZ215" s="103"/>
      <c r="BA215" s="103"/>
      <c r="BB215" s="103"/>
      <c r="BC215" s="103"/>
      <c r="BD215" s="103"/>
      <c r="BE215" s="103"/>
      <c r="BF215" s="103"/>
      <c r="BG215" s="103"/>
      <c r="BH215" s="103"/>
      <c r="BI215" s="103"/>
      <c r="BJ215" s="103"/>
      <c r="BK215" s="103"/>
      <c r="BL215" s="103"/>
      <c r="BM215" s="103"/>
      <c r="BN215" s="103"/>
      <c r="BO215" s="95"/>
      <c r="BP215" s="95"/>
      <c r="BQ215" s="95"/>
      <c r="BR215" s="95"/>
      <c r="BS215" s="95"/>
      <c r="BT215" s="97"/>
      <c r="BU215" s="97"/>
      <c r="BV215" s="96"/>
      <c r="BW215" s="96"/>
      <c r="BX215" s="96"/>
      <c r="BY215" s="98"/>
      <c r="BZ215" s="99"/>
      <c r="CA215" s="99"/>
      <c r="CB215" s="99"/>
      <c r="CC215" s="99"/>
      <c r="CD215" s="100"/>
      <c r="CE215" s="101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3"/>
      <c r="CQ215" s="103"/>
      <c r="CR215" s="103"/>
      <c r="CS215" s="103"/>
      <c r="CT215" s="103"/>
      <c r="CU215" s="103"/>
      <c r="CV215" s="103"/>
      <c r="CW215" s="103"/>
      <c r="CX215" s="103"/>
      <c r="CY215" s="103"/>
      <c r="CZ215" s="103"/>
      <c r="DA215" s="103"/>
      <c r="DB215" s="103"/>
      <c r="DC215" s="103"/>
      <c r="DD215" s="103"/>
      <c r="DE215" s="103"/>
      <c r="DF215" s="103"/>
      <c r="DG215" s="103"/>
      <c r="DH215" s="103"/>
      <c r="DI215" s="103"/>
      <c r="DJ215" s="103"/>
      <c r="DK215" s="103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</row>
    <row r="216" spans="1:139">
      <c r="A216" s="83"/>
      <c r="B216" s="66"/>
      <c r="C216" s="79"/>
      <c r="D216" s="67"/>
      <c r="E216" s="83"/>
      <c r="F216" s="84"/>
      <c r="G216" s="85"/>
      <c r="H216" s="86"/>
      <c r="I216" s="87"/>
      <c r="J216" s="88"/>
      <c r="K216" s="89"/>
      <c r="L216" s="89"/>
      <c r="M216" s="90"/>
      <c r="N216" s="91"/>
      <c r="O216" s="92"/>
      <c r="P216" s="93"/>
      <c r="Q216" s="94"/>
      <c r="R216" s="3" t="str">
        <f t="shared" si="105"/>
        <v/>
      </c>
      <c r="S216" s="3" t="str">
        <f t="shared" si="106"/>
        <v/>
      </c>
      <c r="T216" s="3" t="str">
        <f t="shared" si="107"/>
        <v/>
      </c>
      <c r="U216" s="4" t="str">
        <f t="shared" si="108"/>
        <v/>
      </c>
      <c r="V216" s="5" t="str">
        <f t="shared" si="109"/>
        <v/>
      </c>
      <c r="W216" s="76" t="str">
        <f t="shared" si="102"/>
        <v/>
      </c>
      <c r="X216" s="76" t="str">
        <f t="shared" si="103"/>
        <v/>
      </c>
      <c r="Y216" s="5" t="str">
        <f t="shared" si="110"/>
        <v/>
      </c>
      <c r="Z216" s="5" t="str">
        <f t="shared" si="111"/>
        <v/>
      </c>
      <c r="AA216" s="5" t="str">
        <f t="shared" si="112"/>
        <v/>
      </c>
      <c r="AB216" s="6" t="str">
        <f t="shared" si="113"/>
        <v/>
      </c>
      <c r="AC216" s="29" t="str">
        <f t="shared" si="114"/>
        <v/>
      </c>
      <c r="AD216" s="29" t="str">
        <f t="shared" si="115"/>
        <v/>
      </c>
      <c r="AE216" s="29" t="str">
        <f t="shared" si="116"/>
        <v/>
      </c>
      <c r="AF216" s="29" t="str">
        <f t="shared" si="104"/>
        <v/>
      </c>
      <c r="AG216" s="100"/>
      <c r="AH216" s="101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3"/>
      <c r="AT216" s="103"/>
      <c r="AU216" s="103"/>
      <c r="AV216" s="103"/>
      <c r="AW216" s="103"/>
      <c r="AX216" s="103"/>
      <c r="AY216" s="103"/>
      <c r="AZ216" s="103"/>
      <c r="BA216" s="103"/>
      <c r="BB216" s="103"/>
      <c r="BC216" s="103"/>
      <c r="BD216" s="103"/>
      <c r="BE216" s="103"/>
      <c r="BF216" s="103"/>
      <c r="BG216" s="103"/>
      <c r="BH216" s="103"/>
      <c r="BI216" s="103"/>
      <c r="BJ216" s="103"/>
      <c r="BK216" s="103"/>
      <c r="BL216" s="103"/>
      <c r="BM216" s="103"/>
      <c r="BN216" s="103"/>
      <c r="BO216" s="95"/>
      <c r="BP216" s="95"/>
      <c r="BQ216" s="95"/>
      <c r="BR216" s="95"/>
      <c r="BS216" s="95"/>
      <c r="BT216" s="97"/>
      <c r="BU216" s="97"/>
      <c r="BV216" s="96"/>
      <c r="BW216" s="96"/>
      <c r="BX216" s="96"/>
      <c r="BY216" s="98"/>
      <c r="BZ216" s="99"/>
      <c r="CA216" s="99"/>
      <c r="CB216" s="99"/>
      <c r="CC216" s="99"/>
      <c r="CD216" s="100"/>
      <c r="CE216" s="101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3"/>
      <c r="CQ216" s="103"/>
      <c r="CR216" s="103"/>
      <c r="CS216" s="103"/>
      <c r="CT216" s="103"/>
      <c r="CU216" s="103"/>
      <c r="CV216" s="103"/>
      <c r="CW216" s="103"/>
      <c r="CX216" s="103"/>
      <c r="CY216" s="103"/>
      <c r="CZ216" s="103"/>
      <c r="DA216" s="103"/>
      <c r="DB216" s="103"/>
      <c r="DC216" s="103"/>
      <c r="DD216" s="103"/>
      <c r="DE216" s="103"/>
      <c r="DF216" s="103"/>
      <c r="DG216" s="103"/>
      <c r="DH216" s="103"/>
      <c r="DI216" s="103"/>
      <c r="DJ216" s="103"/>
      <c r="DK216" s="103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</row>
    <row r="217" spans="1:139">
      <c r="A217" s="83"/>
      <c r="B217" s="66"/>
      <c r="C217" s="79"/>
      <c r="D217" s="67"/>
      <c r="E217" s="83"/>
      <c r="F217" s="84"/>
      <c r="G217" s="85"/>
      <c r="H217" s="86"/>
      <c r="I217" s="87"/>
      <c r="J217" s="88"/>
      <c r="K217" s="89"/>
      <c r="L217" s="89"/>
      <c r="M217" s="90"/>
      <c r="N217" s="91"/>
      <c r="O217" s="92"/>
      <c r="P217" s="93"/>
      <c r="Q217" s="94"/>
      <c r="R217" s="3" t="str">
        <f t="shared" si="105"/>
        <v/>
      </c>
      <c r="S217" s="3" t="str">
        <f t="shared" si="106"/>
        <v/>
      </c>
      <c r="T217" s="3" t="str">
        <f t="shared" si="107"/>
        <v/>
      </c>
      <c r="U217" s="4" t="str">
        <f t="shared" si="108"/>
        <v/>
      </c>
      <c r="V217" s="5" t="str">
        <f t="shared" si="109"/>
        <v/>
      </c>
      <c r="W217" s="76" t="str">
        <f t="shared" si="102"/>
        <v/>
      </c>
      <c r="X217" s="76" t="str">
        <f t="shared" si="103"/>
        <v/>
      </c>
      <c r="Y217" s="5" t="str">
        <f t="shared" si="110"/>
        <v/>
      </c>
      <c r="Z217" s="5" t="str">
        <f t="shared" si="111"/>
        <v/>
      </c>
      <c r="AA217" s="5" t="str">
        <f t="shared" si="112"/>
        <v/>
      </c>
      <c r="AB217" s="6" t="str">
        <f t="shared" si="113"/>
        <v/>
      </c>
      <c r="AC217" s="29" t="str">
        <f t="shared" si="114"/>
        <v/>
      </c>
      <c r="AD217" s="29" t="str">
        <f t="shared" si="115"/>
        <v/>
      </c>
      <c r="AE217" s="29" t="str">
        <f t="shared" si="116"/>
        <v/>
      </c>
      <c r="AF217" s="29" t="str">
        <f t="shared" si="104"/>
        <v/>
      </c>
      <c r="AG217" s="100"/>
      <c r="AH217" s="101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3"/>
      <c r="AT217" s="103"/>
      <c r="AU217" s="103"/>
      <c r="AV217" s="103"/>
      <c r="AW217" s="103"/>
      <c r="AX217" s="103"/>
      <c r="AY217" s="103"/>
      <c r="AZ217" s="103"/>
      <c r="BA217" s="103"/>
      <c r="BB217" s="103"/>
      <c r="BC217" s="103"/>
      <c r="BD217" s="103"/>
      <c r="BE217" s="103"/>
      <c r="BF217" s="103"/>
      <c r="BG217" s="103"/>
      <c r="BH217" s="103"/>
      <c r="BI217" s="103"/>
      <c r="BJ217" s="103"/>
      <c r="BK217" s="103"/>
      <c r="BL217" s="103"/>
      <c r="BM217" s="103"/>
      <c r="BN217" s="103"/>
      <c r="BO217" s="95"/>
      <c r="BP217" s="95"/>
      <c r="BQ217" s="95"/>
      <c r="BR217" s="95"/>
      <c r="BS217" s="95"/>
      <c r="BT217" s="97"/>
      <c r="BU217" s="97"/>
      <c r="BV217" s="96"/>
      <c r="BW217" s="96"/>
      <c r="BX217" s="96"/>
      <c r="BY217" s="98"/>
      <c r="BZ217" s="99"/>
      <c r="CA217" s="99"/>
      <c r="CB217" s="99"/>
      <c r="CC217" s="99"/>
      <c r="CD217" s="100"/>
      <c r="CE217" s="101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3"/>
      <c r="CQ217" s="103"/>
      <c r="CR217" s="103"/>
      <c r="CS217" s="103"/>
      <c r="CT217" s="103"/>
      <c r="CU217" s="103"/>
      <c r="CV217" s="103"/>
      <c r="CW217" s="103"/>
      <c r="CX217" s="103"/>
      <c r="CY217" s="103"/>
      <c r="CZ217" s="103"/>
      <c r="DA217" s="103"/>
      <c r="DB217" s="103"/>
      <c r="DC217" s="103"/>
      <c r="DD217" s="103"/>
      <c r="DE217" s="103"/>
      <c r="DF217" s="103"/>
      <c r="DG217" s="103"/>
      <c r="DH217" s="103"/>
      <c r="DI217" s="103"/>
      <c r="DJ217" s="103"/>
      <c r="DK217" s="103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</row>
    <row r="218" spans="1:139">
      <c r="A218" s="83"/>
      <c r="B218" s="66"/>
      <c r="C218" s="79"/>
      <c r="D218" s="67"/>
      <c r="E218" s="83"/>
      <c r="F218" s="84"/>
      <c r="G218" s="85"/>
      <c r="H218" s="86"/>
      <c r="I218" s="87"/>
      <c r="J218" s="88"/>
      <c r="K218" s="89"/>
      <c r="L218" s="89"/>
      <c r="M218" s="90"/>
      <c r="N218" s="91"/>
      <c r="O218" s="92"/>
      <c r="P218" s="93"/>
      <c r="Q218" s="94"/>
      <c r="R218" s="3" t="str">
        <f t="shared" si="105"/>
        <v/>
      </c>
      <c r="S218" s="3" t="str">
        <f t="shared" si="106"/>
        <v/>
      </c>
      <c r="T218" s="3" t="str">
        <f t="shared" si="107"/>
        <v/>
      </c>
      <c r="U218" s="4" t="str">
        <f t="shared" si="108"/>
        <v/>
      </c>
      <c r="V218" s="5" t="str">
        <f t="shared" si="109"/>
        <v/>
      </c>
      <c r="W218" s="76" t="str">
        <f t="shared" si="102"/>
        <v/>
      </c>
      <c r="X218" s="76" t="str">
        <f t="shared" si="103"/>
        <v/>
      </c>
      <c r="Y218" s="5" t="str">
        <f t="shared" si="110"/>
        <v/>
      </c>
      <c r="Z218" s="5" t="str">
        <f t="shared" si="111"/>
        <v/>
      </c>
      <c r="AA218" s="5" t="str">
        <f t="shared" si="112"/>
        <v/>
      </c>
      <c r="AB218" s="6" t="str">
        <f t="shared" si="113"/>
        <v/>
      </c>
      <c r="AC218" s="29" t="str">
        <f t="shared" si="114"/>
        <v/>
      </c>
      <c r="AD218" s="29" t="str">
        <f t="shared" si="115"/>
        <v/>
      </c>
      <c r="AE218" s="29" t="str">
        <f t="shared" si="116"/>
        <v/>
      </c>
      <c r="AF218" s="29" t="str">
        <f t="shared" si="104"/>
        <v/>
      </c>
      <c r="AG218" s="100"/>
      <c r="AH218" s="101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103"/>
      <c r="BD218" s="103"/>
      <c r="BE218" s="103"/>
      <c r="BF218" s="103"/>
      <c r="BG218" s="103"/>
      <c r="BH218" s="103"/>
      <c r="BI218" s="103"/>
      <c r="BJ218" s="103"/>
      <c r="BK218" s="103"/>
      <c r="BL218" s="103"/>
      <c r="BM218" s="103"/>
      <c r="BN218" s="103"/>
      <c r="BO218" s="95"/>
      <c r="BP218" s="95"/>
      <c r="BQ218" s="95"/>
      <c r="BR218" s="95"/>
      <c r="BS218" s="95"/>
      <c r="BT218" s="97"/>
      <c r="BU218" s="97"/>
      <c r="BV218" s="96"/>
      <c r="BW218" s="96"/>
      <c r="BX218" s="96"/>
      <c r="BY218" s="98"/>
      <c r="BZ218" s="99"/>
      <c r="CA218" s="99"/>
      <c r="CB218" s="99"/>
      <c r="CC218" s="99"/>
      <c r="CD218" s="100"/>
      <c r="CE218" s="101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3"/>
      <c r="CQ218" s="103"/>
      <c r="CR218" s="103"/>
      <c r="CS218" s="103"/>
      <c r="CT218" s="103"/>
      <c r="CU218" s="103"/>
      <c r="CV218" s="103"/>
      <c r="CW218" s="103"/>
      <c r="CX218" s="103"/>
      <c r="CY218" s="103"/>
      <c r="CZ218" s="103"/>
      <c r="DA218" s="103"/>
      <c r="DB218" s="103"/>
      <c r="DC218" s="103"/>
      <c r="DD218" s="103"/>
      <c r="DE218" s="103"/>
      <c r="DF218" s="103"/>
      <c r="DG218" s="103"/>
      <c r="DH218" s="103"/>
      <c r="DI218" s="103"/>
      <c r="DJ218" s="103"/>
      <c r="DK218" s="103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</row>
    <row r="219" spans="1:139">
      <c r="A219" s="83"/>
      <c r="B219" s="66"/>
      <c r="C219" s="79"/>
      <c r="D219" s="67"/>
      <c r="E219" s="83"/>
      <c r="F219" s="84"/>
      <c r="G219" s="85"/>
      <c r="H219" s="86"/>
      <c r="I219" s="87"/>
      <c r="J219" s="88"/>
      <c r="K219" s="89"/>
      <c r="L219" s="89"/>
      <c r="M219" s="90"/>
      <c r="N219" s="91"/>
      <c r="O219" s="92"/>
      <c r="P219" s="93"/>
      <c r="Q219" s="94"/>
      <c r="R219" s="3" t="str">
        <f t="shared" si="105"/>
        <v/>
      </c>
      <c r="S219" s="3" t="str">
        <f t="shared" si="106"/>
        <v/>
      </c>
      <c r="T219" s="3" t="str">
        <f t="shared" si="107"/>
        <v/>
      </c>
      <c r="U219" s="4" t="str">
        <f t="shared" si="108"/>
        <v/>
      </c>
      <c r="V219" s="5" t="str">
        <f t="shared" si="109"/>
        <v/>
      </c>
      <c r="W219" s="76" t="str">
        <f t="shared" si="102"/>
        <v/>
      </c>
      <c r="X219" s="76" t="str">
        <f t="shared" si="103"/>
        <v/>
      </c>
      <c r="Y219" s="5" t="str">
        <f t="shared" si="110"/>
        <v/>
      </c>
      <c r="Z219" s="5" t="str">
        <f t="shared" si="111"/>
        <v/>
      </c>
      <c r="AA219" s="5" t="str">
        <f t="shared" si="112"/>
        <v/>
      </c>
      <c r="AB219" s="6" t="str">
        <f t="shared" si="113"/>
        <v/>
      </c>
      <c r="AC219" s="29" t="str">
        <f t="shared" si="114"/>
        <v/>
      </c>
      <c r="AD219" s="29" t="str">
        <f t="shared" si="115"/>
        <v/>
      </c>
      <c r="AE219" s="29" t="str">
        <f t="shared" si="116"/>
        <v/>
      </c>
      <c r="AF219" s="29" t="str">
        <f t="shared" si="104"/>
        <v/>
      </c>
      <c r="AG219" s="100"/>
      <c r="AH219" s="101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3"/>
      <c r="AT219" s="103"/>
      <c r="AU219" s="103"/>
      <c r="AV219" s="103"/>
      <c r="AW219" s="103"/>
      <c r="AX219" s="103"/>
      <c r="AY219" s="103"/>
      <c r="AZ219" s="103"/>
      <c r="BA219" s="103"/>
      <c r="BB219" s="103"/>
      <c r="BC219" s="103"/>
      <c r="BD219" s="103"/>
      <c r="BE219" s="103"/>
      <c r="BF219" s="103"/>
      <c r="BG219" s="103"/>
      <c r="BH219" s="103"/>
      <c r="BI219" s="103"/>
      <c r="BJ219" s="103"/>
      <c r="BK219" s="103"/>
      <c r="BL219" s="103"/>
      <c r="BM219" s="103"/>
      <c r="BN219" s="103"/>
      <c r="BO219" s="95"/>
      <c r="BP219" s="95"/>
      <c r="BQ219" s="95"/>
      <c r="BR219" s="95"/>
      <c r="BS219" s="95"/>
      <c r="BT219" s="97"/>
      <c r="BU219" s="97"/>
      <c r="BV219" s="96"/>
      <c r="BW219" s="96"/>
      <c r="BX219" s="96"/>
      <c r="BY219" s="98"/>
      <c r="BZ219" s="99"/>
      <c r="CA219" s="99"/>
      <c r="CB219" s="99"/>
      <c r="CC219" s="99"/>
      <c r="CD219" s="100"/>
      <c r="CE219" s="101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3"/>
      <c r="CQ219" s="103"/>
      <c r="CR219" s="103"/>
      <c r="CS219" s="103"/>
      <c r="CT219" s="103"/>
      <c r="CU219" s="103"/>
      <c r="CV219" s="103"/>
      <c r="CW219" s="103"/>
      <c r="CX219" s="103"/>
      <c r="CY219" s="103"/>
      <c r="CZ219" s="103"/>
      <c r="DA219" s="103"/>
      <c r="DB219" s="103"/>
      <c r="DC219" s="103"/>
      <c r="DD219" s="103"/>
      <c r="DE219" s="103"/>
      <c r="DF219" s="103"/>
      <c r="DG219" s="103"/>
      <c r="DH219" s="103"/>
      <c r="DI219" s="103"/>
      <c r="DJ219" s="103"/>
      <c r="DK219" s="103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</row>
    <row r="220" spans="1:139">
      <c r="A220" s="83"/>
      <c r="B220" s="66"/>
      <c r="C220" s="79"/>
      <c r="D220" s="67"/>
      <c r="E220" s="83"/>
      <c r="F220" s="84"/>
      <c r="G220" s="85"/>
      <c r="H220" s="86"/>
      <c r="I220" s="87"/>
      <c r="J220" s="88"/>
      <c r="K220" s="89"/>
      <c r="L220" s="89"/>
      <c r="M220" s="90"/>
      <c r="N220" s="91"/>
      <c r="O220" s="92"/>
      <c r="P220" s="93"/>
      <c r="Q220" s="94"/>
      <c r="R220" s="3"/>
      <c r="S220" s="3"/>
      <c r="T220" s="3"/>
      <c r="U220" s="4"/>
      <c r="V220" s="5"/>
      <c r="W220" s="76"/>
      <c r="X220" s="76"/>
      <c r="Y220" s="5"/>
      <c r="Z220" s="5"/>
      <c r="AA220" s="5"/>
      <c r="AB220" s="6"/>
      <c r="AC220" s="29"/>
      <c r="AD220" s="29"/>
      <c r="AE220" s="29"/>
      <c r="AF220" s="29"/>
      <c r="AG220" s="100"/>
      <c r="AH220" s="101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3"/>
      <c r="AT220" s="103"/>
      <c r="AU220" s="103"/>
      <c r="AV220" s="103"/>
      <c r="AW220" s="103"/>
      <c r="AX220" s="103"/>
      <c r="AY220" s="103"/>
      <c r="AZ220" s="103"/>
      <c r="BA220" s="103"/>
      <c r="BB220" s="103"/>
      <c r="BC220" s="103"/>
      <c r="BD220" s="103"/>
      <c r="BE220" s="103"/>
      <c r="BF220" s="103"/>
      <c r="BG220" s="103"/>
      <c r="BH220" s="103"/>
      <c r="BI220" s="103"/>
      <c r="BJ220" s="103"/>
      <c r="BK220" s="103"/>
      <c r="BL220" s="103"/>
      <c r="BM220" s="103"/>
      <c r="BN220" s="103"/>
      <c r="BO220" s="95"/>
      <c r="BP220" s="95"/>
      <c r="BQ220" s="95"/>
      <c r="BR220" s="95"/>
      <c r="BS220" s="95"/>
      <c r="BT220" s="97"/>
      <c r="BU220" s="97"/>
      <c r="BV220" s="96"/>
      <c r="BW220" s="96"/>
      <c r="BX220" s="96"/>
      <c r="BY220" s="98"/>
      <c r="BZ220" s="99"/>
      <c r="CA220" s="99"/>
      <c r="CB220" s="99"/>
      <c r="CC220" s="99"/>
      <c r="CD220" s="100"/>
      <c r="CE220" s="101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3"/>
      <c r="CQ220" s="103"/>
      <c r="CR220" s="103"/>
      <c r="CS220" s="103"/>
      <c r="CT220" s="103"/>
      <c r="CU220" s="103"/>
      <c r="CV220" s="103"/>
      <c r="CW220" s="103"/>
      <c r="CX220" s="103"/>
      <c r="CY220" s="103"/>
      <c r="CZ220" s="103"/>
      <c r="DA220" s="103"/>
      <c r="DB220" s="103"/>
      <c r="DC220" s="103"/>
      <c r="DD220" s="103"/>
      <c r="DE220" s="103"/>
      <c r="DF220" s="103"/>
      <c r="DG220" s="103"/>
      <c r="DH220" s="103"/>
      <c r="DI220" s="103"/>
      <c r="DJ220" s="103"/>
      <c r="DK220" s="103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</row>
    <row r="221" spans="1:139">
      <c r="A221" s="83"/>
      <c r="B221" s="66"/>
      <c r="C221" s="79"/>
      <c r="D221" s="67"/>
      <c r="E221" s="83"/>
      <c r="F221" s="84"/>
      <c r="G221" s="85"/>
      <c r="H221" s="86"/>
      <c r="I221" s="87"/>
      <c r="J221" s="88"/>
      <c r="K221" s="89"/>
      <c r="L221" s="89"/>
      <c r="M221" s="90"/>
      <c r="N221" s="91"/>
      <c r="O221" s="92"/>
      <c r="P221" s="93"/>
      <c r="Q221" s="94"/>
      <c r="R221" s="3"/>
      <c r="S221" s="3"/>
      <c r="T221" s="3"/>
      <c r="U221" s="4"/>
      <c r="V221" s="5"/>
      <c r="W221" s="76"/>
      <c r="X221" s="76"/>
      <c r="Y221" s="5"/>
      <c r="Z221" s="5"/>
      <c r="AA221" s="5"/>
      <c r="AB221" s="6"/>
      <c r="AC221" s="29"/>
      <c r="AD221" s="29"/>
      <c r="AE221" s="29"/>
      <c r="AF221" s="29"/>
      <c r="AG221" s="100"/>
      <c r="AH221" s="101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103"/>
      <c r="BD221" s="103"/>
      <c r="BE221" s="103"/>
      <c r="BF221" s="103"/>
      <c r="BG221" s="103"/>
      <c r="BH221" s="103"/>
      <c r="BI221" s="103"/>
      <c r="BJ221" s="103"/>
      <c r="BK221" s="103"/>
      <c r="BL221" s="103"/>
      <c r="BM221" s="103"/>
      <c r="BN221" s="103"/>
      <c r="BO221" s="95"/>
      <c r="BP221" s="95"/>
      <c r="BQ221" s="95"/>
      <c r="BR221" s="95"/>
      <c r="BS221" s="95"/>
      <c r="BT221" s="97"/>
      <c r="BU221" s="97"/>
      <c r="BV221" s="96"/>
      <c r="BW221" s="96"/>
      <c r="BX221" s="96"/>
      <c r="BY221" s="98"/>
      <c r="BZ221" s="99"/>
      <c r="CA221" s="99"/>
      <c r="CB221" s="99"/>
      <c r="CC221" s="99"/>
      <c r="CD221" s="100"/>
      <c r="CE221" s="101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3"/>
      <c r="CQ221" s="103"/>
      <c r="CR221" s="103"/>
      <c r="CS221" s="103"/>
      <c r="CT221" s="103"/>
      <c r="CU221" s="103"/>
      <c r="CV221" s="103"/>
      <c r="CW221" s="103"/>
      <c r="CX221" s="103"/>
      <c r="CY221" s="103"/>
      <c r="CZ221" s="103"/>
      <c r="DA221" s="103"/>
      <c r="DB221" s="103"/>
      <c r="DC221" s="103"/>
      <c r="DD221" s="103"/>
      <c r="DE221" s="103"/>
      <c r="DF221" s="103"/>
      <c r="DG221" s="103"/>
      <c r="DH221" s="103"/>
      <c r="DI221" s="103"/>
      <c r="DJ221" s="103"/>
      <c r="DK221" s="103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</row>
    <row r="222" spans="1:139">
      <c r="A222" s="83"/>
      <c r="B222" s="66"/>
      <c r="C222" s="79"/>
      <c r="D222" s="67"/>
      <c r="E222" s="83"/>
      <c r="F222" s="84"/>
      <c r="G222" s="85"/>
      <c r="H222" s="86"/>
      <c r="I222" s="87"/>
      <c r="J222" s="88"/>
      <c r="K222" s="89"/>
      <c r="L222" s="89"/>
      <c r="M222" s="90"/>
      <c r="N222" s="91"/>
      <c r="O222" s="92"/>
      <c r="P222" s="93"/>
      <c r="Q222" s="94"/>
      <c r="R222" s="3"/>
      <c r="S222" s="3"/>
      <c r="T222" s="3"/>
      <c r="U222" s="4"/>
      <c r="V222" s="5"/>
      <c r="W222" s="76"/>
      <c r="X222" s="76"/>
      <c r="Y222" s="5"/>
      <c r="Z222" s="5"/>
      <c r="AA222" s="5"/>
      <c r="AB222" s="6"/>
      <c r="AC222" s="29"/>
      <c r="AD222" s="29"/>
      <c r="AE222" s="29"/>
      <c r="AF222" s="29"/>
      <c r="AG222" s="100"/>
      <c r="AH222" s="101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103"/>
      <c r="BD222" s="103"/>
      <c r="BE222" s="103"/>
      <c r="BF222" s="103"/>
      <c r="BG222" s="103"/>
      <c r="BH222" s="103"/>
      <c r="BI222" s="103"/>
      <c r="BJ222" s="103"/>
      <c r="BK222" s="103"/>
      <c r="BL222" s="103"/>
      <c r="BM222" s="103"/>
      <c r="BN222" s="103"/>
      <c r="BO222" s="95"/>
      <c r="BP222" s="95"/>
      <c r="BQ222" s="95"/>
      <c r="BR222" s="95"/>
      <c r="BS222" s="95"/>
      <c r="BT222" s="97"/>
      <c r="BU222" s="97"/>
      <c r="BV222" s="96"/>
      <c r="BW222" s="96"/>
      <c r="BX222" s="96"/>
      <c r="BY222" s="98"/>
      <c r="BZ222" s="99"/>
      <c r="CA222" s="99"/>
      <c r="CB222" s="99"/>
      <c r="CC222" s="99"/>
      <c r="CD222" s="100"/>
      <c r="CE222" s="101"/>
      <c r="CF222" s="102"/>
      <c r="CG222" s="102"/>
      <c r="CH222" s="102"/>
      <c r="CI222" s="102"/>
      <c r="CJ222" s="102"/>
      <c r="CK222" s="102"/>
      <c r="CL222" s="102"/>
      <c r="CM222" s="102"/>
      <c r="CN222" s="102"/>
      <c r="CO222" s="102"/>
      <c r="CP222" s="103"/>
      <c r="CQ222" s="103"/>
      <c r="CR222" s="103"/>
      <c r="CS222" s="103"/>
      <c r="CT222" s="103"/>
      <c r="CU222" s="103"/>
      <c r="CV222" s="103"/>
      <c r="CW222" s="103"/>
      <c r="CX222" s="103"/>
      <c r="CY222" s="103"/>
      <c r="CZ222" s="103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</row>
    <row r="223" spans="1:139">
      <c r="A223" s="83"/>
      <c r="B223" s="66"/>
      <c r="C223" s="79"/>
      <c r="D223" s="67"/>
      <c r="E223" s="83"/>
      <c r="F223" s="84"/>
      <c r="G223" s="85"/>
      <c r="H223" s="86"/>
      <c r="I223" s="87"/>
      <c r="J223" s="88"/>
      <c r="K223" s="89"/>
      <c r="L223" s="89"/>
      <c r="M223" s="90"/>
      <c r="N223" s="91"/>
      <c r="O223" s="92"/>
      <c r="P223" s="93"/>
      <c r="Q223" s="94"/>
      <c r="R223" s="3"/>
      <c r="S223" s="3"/>
      <c r="T223" s="3"/>
      <c r="U223" s="4"/>
      <c r="V223" s="5"/>
      <c r="W223" s="76"/>
      <c r="X223" s="76"/>
      <c r="Y223" s="5"/>
      <c r="Z223" s="5"/>
      <c r="AA223" s="5"/>
      <c r="AB223" s="6"/>
      <c r="AC223" s="29"/>
      <c r="AD223" s="29"/>
      <c r="AE223" s="29"/>
      <c r="AF223" s="29"/>
      <c r="AG223" s="100"/>
      <c r="AH223" s="101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3"/>
      <c r="AT223" s="103"/>
      <c r="AU223" s="103"/>
      <c r="AV223" s="103"/>
      <c r="AW223" s="103"/>
      <c r="AX223" s="103"/>
      <c r="AY223" s="103"/>
      <c r="AZ223" s="103"/>
      <c r="BA223" s="103"/>
      <c r="BB223" s="103"/>
      <c r="BC223" s="103"/>
      <c r="BD223" s="103"/>
      <c r="BE223" s="103"/>
      <c r="BF223" s="103"/>
      <c r="BG223" s="103"/>
      <c r="BH223" s="103"/>
      <c r="BI223" s="103"/>
      <c r="BJ223" s="103"/>
      <c r="BK223" s="103"/>
      <c r="BL223" s="103"/>
      <c r="BM223" s="103"/>
      <c r="BN223" s="103"/>
      <c r="BO223" s="95"/>
      <c r="BP223" s="95"/>
      <c r="BQ223" s="95"/>
      <c r="BR223" s="95"/>
      <c r="BS223" s="95"/>
      <c r="BT223" s="97"/>
      <c r="BU223" s="97"/>
      <c r="BV223" s="96"/>
      <c r="BW223" s="96"/>
      <c r="BX223" s="96"/>
      <c r="BY223" s="98"/>
      <c r="BZ223" s="99"/>
      <c r="CA223" s="99"/>
      <c r="CB223" s="99"/>
      <c r="CC223" s="99"/>
      <c r="CD223" s="100"/>
      <c r="CE223" s="101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3"/>
      <c r="CQ223" s="103"/>
      <c r="CR223" s="103"/>
      <c r="CS223" s="103"/>
      <c r="CT223" s="103"/>
      <c r="CU223" s="103"/>
      <c r="CV223" s="103"/>
      <c r="CW223" s="103"/>
      <c r="CX223" s="103"/>
      <c r="CY223" s="103"/>
      <c r="CZ223" s="103"/>
      <c r="DA223" s="103"/>
      <c r="DB223" s="103"/>
      <c r="DC223" s="103"/>
      <c r="DD223" s="103"/>
      <c r="DE223" s="103"/>
      <c r="DF223" s="103"/>
      <c r="DG223" s="103"/>
      <c r="DH223" s="103"/>
      <c r="DI223" s="103"/>
      <c r="DJ223" s="103"/>
      <c r="DK223" s="103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</row>
    <row r="224" spans="1:139">
      <c r="A224" s="83"/>
      <c r="B224" s="66"/>
      <c r="C224" s="79"/>
      <c r="D224" s="67"/>
      <c r="E224" s="83"/>
      <c r="F224" s="84"/>
      <c r="G224" s="85"/>
      <c r="H224" s="86"/>
      <c r="I224" s="87"/>
      <c r="J224" s="88"/>
      <c r="K224" s="89"/>
      <c r="L224" s="89"/>
      <c r="M224" s="90"/>
      <c r="N224" s="91"/>
      <c r="O224" s="92"/>
      <c r="P224" s="93"/>
      <c r="Q224" s="94"/>
      <c r="R224" s="3"/>
      <c r="S224" s="3"/>
      <c r="T224" s="3"/>
      <c r="U224" s="4"/>
      <c r="V224" s="5"/>
      <c r="W224" s="76"/>
      <c r="X224" s="76"/>
      <c r="Y224" s="5"/>
      <c r="Z224" s="5"/>
      <c r="AA224" s="5"/>
      <c r="AB224" s="6"/>
      <c r="AC224" s="29"/>
      <c r="AD224" s="29"/>
      <c r="AE224" s="29"/>
      <c r="AF224" s="29"/>
      <c r="AG224" s="100"/>
      <c r="AH224" s="101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103"/>
      <c r="BD224" s="103"/>
      <c r="BE224" s="103"/>
      <c r="BF224" s="103"/>
      <c r="BG224" s="103"/>
      <c r="BH224" s="103"/>
      <c r="BI224" s="103"/>
      <c r="BJ224" s="103"/>
      <c r="BK224" s="103"/>
      <c r="BL224" s="103"/>
      <c r="BM224" s="103"/>
      <c r="BN224" s="103"/>
      <c r="BO224" s="95"/>
      <c r="BP224" s="95"/>
      <c r="BQ224" s="95"/>
      <c r="BR224" s="95"/>
      <c r="BS224" s="95"/>
      <c r="BT224" s="97"/>
      <c r="BU224" s="97"/>
      <c r="BV224" s="96"/>
      <c r="BW224" s="96"/>
      <c r="BX224" s="96"/>
      <c r="BY224" s="98"/>
      <c r="BZ224" s="99"/>
      <c r="CA224" s="99"/>
      <c r="CB224" s="99"/>
      <c r="CC224" s="99"/>
      <c r="CD224" s="100"/>
      <c r="CE224" s="101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3"/>
      <c r="CQ224" s="103"/>
      <c r="CR224" s="103"/>
      <c r="CS224" s="103"/>
      <c r="CT224" s="103"/>
      <c r="CU224" s="103"/>
      <c r="CV224" s="103"/>
      <c r="CW224" s="103"/>
      <c r="CX224" s="103"/>
      <c r="CY224" s="103"/>
      <c r="CZ224" s="103"/>
      <c r="DA224" s="103"/>
      <c r="DB224" s="103"/>
      <c r="DC224" s="103"/>
      <c r="DD224" s="103"/>
      <c r="DE224" s="103"/>
      <c r="DF224" s="103"/>
      <c r="DG224" s="103"/>
      <c r="DH224" s="103"/>
      <c r="DI224" s="103"/>
      <c r="DJ224" s="103"/>
      <c r="DK224" s="103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</row>
  </sheetData>
  <autoFilter ref="A10:IA64" xr:uid="{49BDEF65-696F-F242-A508-1C052A743952}">
    <sortState xmlns:xlrd2="http://schemas.microsoft.com/office/spreadsheetml/2017/richdata2" ref="A64:IA64">
      <sortCondition ref="F10:F64"/>
    </sortState>
  </autoFilter>
  <mergeCells count="17">
    <mergeCell ref="E5:F5"/>
    <mergeCell ref="I5:J5"/>
    <mergeCell ref="K5:P5"/>
    <mergeCell ref="R5:T5"/>
    <mergeCell ref="Y2:Z2"/>
    <mergeCell ref="E4:F4"/>
    <mergeCell ref="I4:J4"/>
    <mergeCell ref="K4:P4"/>
    <mergeCell ref="R4:T4"/>
    <mergeCell ref="AN8:BS8"/>
    <mergeCell ref="AC9:AD9"/>
    <mergeCell ref="E6:F6"/>
    <mergeCell ref="I6:J6"/>
    <mergeCell ref="K6:P6"/>
    <mergeCell ref="R6:T6"/>
    <mergeCell ref="E8:P8"/>
    <mergeCell ref="AJ8:AL8"/>
  </mergeCells>
  <phoneticPr fontId="32" type="noConversion"/>
  <conditionalFormatting sqref="EJ37:EN43 EJ34:EN34 EJ31:EN32 EJ26:EN27 DL22:EI75 DL16:EN20 DL11:EN14">
    <cfRule type="containsBlanks" dxfId="1488" priority="554">
      <formula>LEN(TRIM(DL11))=0</formula>
    </cfRule>
  </conditionalFormatting>
  <conditionalFormatting sqref="DL15:EN15">
    <cfRule type="containsBlanks" dxfId="1487" priority="546">
      <formula>LEN(TRIM(DL15))=0</formula>
    </cfRule>
  </conditionalFormatting>
  <conditionalFormatting sqref="DL15:EN15">
    <cfRule type="expression" dxfId="1486" priority="547">
      <formula>AND($P15&lt;&gt;"",DL15&lt;$P15)</formula>
    </cfRule>
    <cfRule type="expression" dxfId="1485" priority="548">
      <formula>AND($O15&lt;&gt;"",DL15&gt;$O15)</formula>
    </cfRule>
    <cfRule type="notContainsBlanks" dxfId="1484" priority="549">
      <formula>LEN(TRIM(DL15))&gt;0</formula>
    </cfRule>
  </conditionalFormatting>
  <conditionalFormatting sqref="EJ24:EN24">
    <cfRule type="containsBlanks" dxfId="1483" priority="540">
      <formula>LEN(TRIM(EJ24))=0</formula>
    </cfRule>
  </conditionalFormatting>
  <conditionalFormatting sqref="EJ25:EN25">
    <cfRule type="containsBlanks" dxfId="1482" priority="528">
      <formula>LEN(TRIM(EJ25))=0</formula>
    </cfRule>
  </conditionalFormatting>
  <conditionalFormatting sqref="EJ25:EN25">
    <cfRule type="expression" dxfId="1481" priority="529">
      <formula>AND($P25&lt;&gt;"",EJ25&lt;$P25)</formula>
    </cfRule>
    <cfRule type="expression" dxfId="1480" priority="530">
      <formula>AND($O25&lt;&gt;"",EJ25&gt;$O25)</formula>
    </cfRule>
    <cfRule type="notContainsBlanks" dxfId="1479" priority="531">
      <formula>LEN(TRIM(EJ25))&gt;0</formula>
    </cfRule>
  </conditionalFormatting>
  <conditionalFormatting sqref="EJ35:EN35">
    <cfRule type="containsBlanks" dxfId="1478" priority="518">
      <formula>LEN(TRIM(EJ35))=0</formula>
    </cfRule>
  </conditionalFormatting>
  <conditionalFormatting sqref="EJ35:EN35">
    <cfRule type="expression" dxfId="1477" priority="519">
      <formula>AND($P35&lt;&gt;"",EJ35&lt;$P35)</formula>
    </cfRule>
    <cfRule type="expression" dxfId="1476" priority="520">
      <formula>AND($O35&lt;&gt;"",EJ35&gt;$O35)</formula>
    </cfRule>
    <cfRule type="notContainsBlanks" dxfId="1475" priority="521">
      <formula>LEN(TRIM(EJ35))&gt;0</formula>
    </cfRule>
  </conditionalFormatting>
  <conditionalFormatting sqref="EJ44:EN44">
    <cfRule type="containsBlanks" dxfId="1474" priority="517">
      <formula>LEN(TRIM(EJ44))=0</formula>
    </cfRule>
  </conditionalFormatting>
  <conditionalFormatting sqref="DL21:EN21">
    <cfRule type="containsBlanks" dxfId="1473" priority="511">
      <formula>LEN(TRIM(DL21))=0</formula>
    </cfRule>
  </conditionalFormatting>
  <conditionalFormatting sqref="EJ22:EN22">
    <cfRule type="containsBlanks" dxfId="1472" priority="510">
      <formula>LEN(TRIM(EJ22))=0</formula>
    </cfRule>
  </conditionalFormatting>
  <conditionalFormatting sqref="EJ23:EN23">
    <cfRule type="containsBlanks" dxfId="1471" priority="509">
      <formula>LEN(TRIM(EJ23))=0</formula>
    </cfRule>
  </conditionalFormatting>
  <conditionalFormatting sqref="EJ28:EN28">
    <cfRule type="containsBlanks" dxfId="1470" priority="505">
      <formula>LEN(TRIM(EJ28))=0</formula>
    </cfRule>
  </conditionalFormatting>
  <conditionalFormatting sqref="EJ29:EN29">
    <cfRule type="containsBlanks" dxfId="1469" priority="504">
      <formula>LEN(TRIM(EJ29))=0</formula>
    </cfRule>
  </conditionalFormatting>
  <conditionalFormatting sqref="EJ30:EN30">
    <cfRule type="containsBlanks" dxfId="1468" priority="503">
      <formula>LEN(TRIM(EJ30))=0</formula>
    </cfRule>
  </conditionalFormatting>
  <conditionalFormatting sqref="EJ33:EN33">
    <cfRule type="containsBlanks" dxfId="1467" priority="501">
      <formula>LEN(TRIM(EJ33))=0</formula>
    </cfRule>
  </conditionalFormatting>
  <conditionalFormatting sqref="EJ36:EN36">
    <cfRule type="containsBlanks" dxfId="1466" priority="499">
      <formula>LEN(TRIM(EJ36))=0</formula>
    </cfRule>
  </conditionalFormatting>
  <conditionalFormatting sqref="K63:L63 L53:L62 L48:L51 L43:L46 L39:L41 L35:L37 K11:L34 L116:L224">
    <cfRule type="expression" dxfId="1465" priority="490">
      <formula>AND($H11="MIN",$J11&lt;&gt;"")</formula>
    </cfRule>
    <cfRule type="expression" dxfId="1464" priority="491">
      <formula>AND($H11="MIN",$J11="")</formula>
    </cfRule>
    <cfRule type="containsBlanks" dxfId="1463" priority="492">
      <formula>LEN(TRIM(K11))=0</formula>
    </cfRule>
  </conditionalFormatting>
  <conditionalFormatting sqref="L53:L63 L48:L51 L43:L46 L39:L41 L19:L37 L11:L16 L116:L224">
    <cfRule type="expression" dxfId="1462" priority="487">
      <formula>AND(OR($H11="GD&amp;T",$H11="MAX"),$K11&lt;&gt;"")</formula>
    </cfRule>
    <cfRule type="expression" dxfId="1461" priority="488">
      <formula>AND(OR($H11="GD&amp;T",$H11="MAX"),$K11="")</formula>
    </cfRule>
    <cfRule type="containsBlanks" dxfId="1460" priority="489">
      <formula>LEN(TRIM(L11))=0</formula>
    </cfRule>
  </conditionalFormatting>
  <conditionalFormatting sqref="L17">
    <cfRule type="expression" dxfId="1459" priority="484">
      <formula>AND(OR($H17="GD&amp;T",$H17="MAX"),$K17&lt;&gt;"")</formula>
    </cfRule>
    <cfRule type="expression" dxfId="1458" priority="485">
      <formula>AND(OR($H17="GD&amp;T",$H17="MAX"),$K17="")</formula>
    </cfRule>
    <cfRule type="containsBlanks" dxfId="1457" priority="486">
      <formula>LEN(TRIM(L17))=0</formula>
    </cfRule>
  </conditionalFormatting>
  <conditionalFormatting sqref="L18">
    <cfRule type="expression" dxfId="1456" priority="481">
      <formula>AND(OR($H18="GD&amp;T",$H18="MAX"),$K18&lt;&gt;"")</formula>
    </cfRule>
    <cfRule type="expression" dxfId="1455" priority="482">
      <formula>AND(OR($H18="GD&amp;T",$H18="MAX"),$K18="")</formula>
    </cfRule>
    <cfRule type="containsBlanks" dxfId="1454" priority="483">
      <formula>LEN(TRIM(L18))=0</formula>
    </cfRule>
  </conditionalFormatting>
  <conditionalFormatting sqref="K35">
    <cfRule type="expression" dxfId="1453" priority="470">
      <formula>AND($H35="MIN",$J35&lt;&gt;"")</formula>
    </cfRule>
    <cfRule type="expression" dxfId="1452" priority="472">
      <formula>AND($H35="MIN",$J35="")</formula>
    </cfRule>
    <cfRule type="containsBlanks" dxfId="1451" priority="474">
      <formula>LEN(TRIM(K35))=0</formula>
    </cfRule>
  </conditionalFormatting>
  <conditionalFormatting sqref="K36">
    <cfRule type="expression" dxfId="1450" priority="451">
      <formula>AND($H36="MIN",$J36&lt;&gt;"")</formula>
    </cfRule>
    <cfRule type="expression" dxfId="1449" priority="455">
      <formula>AND($H36="MIN",$J36="")</formula>
    </cfRule>
    <cfRule type="containsBlanks" dxfId="1448" priority="459">
      <formula>LEN(TRIM(K36))=0</formula>
    </cfRule>
  </conditionalFormatting>
  <conditionalFormatting sqref="K37">
    <cfRule type="expression" dxfId="1447" priority="439">
      <formula>AND($H37="MIN",$J37&lt;&gt;"")</formula>
    </cfRule>
    <cfRule type="expression" dxfId="1446" priority="443">
      <formula>AND($H37="MIN",$J37="")</formula>
    </cfRule>
    <cfRule type="containsBlanks" dxfId="1445" priority="447">
      <formula>LEN(TRIM(K37))=0</formula>
    </cfRule>
  </conditionalFormatting>
  <conditionalFormatting sqref="K38">
    <cfRule type="expression" dxfId="1444" priority="418">
      <formula>AND($H38="MIN",$J38&lt;&gt;"")</formula>
    </cfRule>
    <cfRule type="expression" dxfId="1443" priority="419">
      <formula>AND($H38="MIN",$J38="")</formula>
    </cfRule>
    <cfRule type="containsBlanks" dxfId="1442" priority="420">
      <formula>LEN(TRIM(K38))=0</formula>
    </cfRule>
  </conditionalFormatting>
  <conditionalFormatting sqref="L38">
    <cfRule type="expression" dxfId="1441" priority="421">
      <formula>AND(OR($H38="GD&amp;T",$H38="MAX"),$K38&lt;&gt;"")</formula>
    </cfRule>
    <cfRule type="expression" dxfId="1440" priority="422">
      <formula>AND(OR($H38="GD&amp;T",$H38="MAX"),$K38="")</formula>
    </cfRule>
    <cfRule type="containsBlanks" dxfId="1439" priority="423">
      <formula>LEN(TRIM(L38))=0</formula>
    </cfRule>
    <cfRule type="expression" dxfId="1438" priority="424">
      <formula>AND($H38="MIN",$J38&lt;&gt;"")</formula>
    </cfRule>
    <cfRule type="expression" dxfId="1437" priority="425">
      <formula>AND($H38="MIN",$J38="")</formula>
    </cfRule>
    <cfRule type="containsBlanks" dxfId="1436" priority="426">
      <formula>LEN(TRIM(L38))=0</formula>
    </cfRule>
  </conditionalFormatting>
  <conditionalFormatting sqref="K39">
    <cfRule type="expression" dxfId="1435" priority="411">
      <formula>AND($H39="MIN",$J39&lt;&gt;"")</formula>
    </cfRule>
    <cfRule type="expression" dxfId="1434" priority="414">
      <formula>AND($H39="MIN",$J39="")</formula>
    </cfRule>
    <cfRule type="containsBlanks" dxfId="1433" priority="417">
      <formula>LEN(TRIM(K39))=0</formula>
    </cfRule>
  </conditionalFormatting>
  <conditionalFormatting sqref="K40">
    <cfRule type="expression" dxfId="1432" priority="397">
      <formula>AND($H40="MIN",$J40&lt;&gt;"")</formula>
    </cfRule>
    <cfRule type="expression" dxfId="1431" priority="398">
      <formula>AND($H40="MIN",$J40="")</formula>
    </cfRule>
    <cfRule type="containsBlanks" dxfId="1430" priority="399">
      <formula>LEN(TRIM(K40))=0</formula>
    </cfRule>
  </conditionalFormatting>
  <conditionalFormatting sqref="K41">
    <cfRule type="expression" dxfId="1429" priority="390">
      <formula>AND($H41="MIN",$J41&lt;&gt;"")</formula>
    </cfRule>
    <cfRule type="expression" dxfId="1428" priority="393">
      <formula>AND($H41="MIN",$J41="")</formula>
    </cfRule>
    <cfRule type="containsBlanks" dxfId="1427" priority="396">
      <formula>LEN(TRIM(K41))=0</formula>
    </cfRule>
  </conditionalFormatting>
  <conditionalFormatting sqref="K42">
    <cfRule type="expression" dxfId="1426" priority="367">
      <formula>AND($H42="MIN",$J42&lt;&gt;"")</formula>
    </cfRule>
    <cfRule type="expression" dxfId="1425" priority="368">
      <formula>AND($H42="MIN",$J42="")</formula>
    </cfRule>
    <cfRule type="containsBlanks" dxfId="1424" priority="369">
      <formula>LEN(TRIM(K42))=0</formula>
    </cfRule>
  </conditionalFormatting>
  <conditionalFormatting sqref="L42">
    <cfRule type="expression" dxfId="1423" priority="370">
      <formula>AND(OR($H42="GD&amp;T",$H42="MAX"),$K42&lt;&gt;"")</formula>
    </cfRule>
    <cfRule type="expression" dxfId="1422" priority="371">
      <formula>AND(OR($H42="GD&amp;T",$H42="MAX"),$K42="")</formula>
    </cfRule>
    <cfRule type="containsBlanks" dxfId="1421" priority="372">
      <formula>LEN(TRIM(L42))=0</formula>
    </cfRule>
    <cfRule type="expression" dxfId="1420" priority="373">
      <formula>AND($H42="MIN",$J42&lt;&gt;"")</formula>
    </cfRule>
    <cfRule type="expression" dxfId="1419" priority="374">
      <formula>AND($H42="MIN",$J42="")</formula>
    </cfRule>
    <cfRule type="containsBlanks" dxfId="1418" priority="375">
      <formula>LEN(TRIM(L42))=0</formula>
    </cfRule>
  </conditionalFormatting>
  <conditionalFormatting sqref="K43">
    <cfRule type="expression" dxfId="1417" priority="362">
      <formula>AND($H43="MIN",$J43&lt;&gt;"")</formula>
    </cfRule>
    <cfRule type="expression" dxfId="1416" priority="364">
      <formula>AND($H43="MIN",$J43="")</formula>
    </cfRule>
    <cfRule type="containsBlanks" dxfId="1415" priority="366">
      <formula>LEN(TRIM(K43))=0</formula>
    </cfRule>
  </conditionalFormatting>
  <conditionalFormatting sqref="K44">
    <cfRule type="expression" dxfId="1414" priority="342">
      <formula>AND($H44="MIN",$J44&lt;&gt;"")</formula>
    </cfRule>
    <cfRule type="expression" dxfId="1413" priority="345">
      <formula>AND($H44="MIN",$J44="")</formula>
    </cfRule>
    <cfRule type="containsBlanks" dxfId="1412" priority="348">
      <formula>LEN(TRIM(K44))=0</formula>
    </cfRule>
  </conditionalFormatting>
  <conditionalFormatting sqref="K45">
    <cfRule type="expression" dxfId="1411" priority="322">
      <formula>AND($H45="MIN",$J45&lt;&gt;"")</formula>
    </cfRule>
    <cfRule type="expression" dxfId="1410" priority="326">
      <formula>AND($H45="MIN",$J45="")</formula>
    </cfRule>
    <cfRule type="containsBlanks" dxfId="1409" priority="330">
      <formula>LEN(TRIM(K45))=0</formula>
    </cfRule>
  </conditionalFormatting>
  <conditionalFormatting sqref="K46">
    <cfRule type="expression" dxfId="1408" priority="307">
      <formula>AND($H46="MIN",$J46&lt;&gt;"")</formula>
    </cfRule>
    <cfRule type="expression" dxfId="1407" priority="311">
      <formula>AND($H46="MIN",$J46="")</formula>
    </cfRule>
    <cfRule type="containsBlanks" dxfId="1406" priority="315">
      <formula>LEN(TRIM(K46))=0</formula>
    </cfRule>
  </conditionalFormatting>
  <conditionalFormatting sqref="K47">
    <cfRule type="expression" dxfId="1405" priority="280">
      <formula>AND($H47="MIN",$J47&lt;&gt;"")</formula>
    </cfRule>
    <cfRule type="expression" dxfId="1404" priority="281">
      <formula>AND($H47="MIN",$J47="")</formula>
    </cfRule>
    <cfRule type="containsBlanks" dxfId="1403" priority="282">
      <formula>LEN(TRIM(K47))=0</formula>
    </cfRule>
  </conditionalFormatting>
  <conditionalFormatting sqref="L47">
    <cfRule type="expression" dxfId="1402" priority="283">
      <formula>AND(OR($H47="GD&amp;T",$H47="MAX"),$K47&lt;&gt;"")</formula>
    </cfRule>
    <cfRule type="expression" dxfId="1401" priority="284">
      <formula>AND(OR($H47="GD&amp;T",$H47="MAX"),$K47="")</formula>
    </cfRule>
    <cfRule type="containsBlanks" dxfId="1400" priority="285">
      <formula>LEN(TRIM(L47))=0</formula>
    </cfRule>
    <cfRule type="expression" dxfId="1399" priority="286">
      <formula>AND($H47="MIN",$J47&lt;&gt;"")</formula>
    </cfRule>
    <cfRule type="expression" dxfId="1398" priority="287">
      <formula>AND($H47="MIN",$J47="")</formula>
    </cfRule>
    <cfRule type="containsBlanks" dxfId="1397" priority="288">
      <formula>LEN(TRIM(L47))=0</formula>
    </cfRule>
  </conditionalFormatting>
  <conditionalFormatting sqref="K48">
    <cfRule type="expression" dxfId="1396" priority="271">
      <formula>AND($H48="MIN",$J48&lt;&gt;"")</formula>
    </cfRule>
    <cfRule type="expression" dxfId="1395" priority="275">
      <formula>AND($H48="MIN",$J48="")</formula>
    </cfRule>
    <cfRule type="containsBlanks" dxfId="1394" priority="279">
      <formula>LEN(TRIM(K48))=0</formula>
    </cfRule>
  </conditionalFormatting>
  <conditionalFormatting sqref="K49">
    <cfRule type="expression" dxfId="1393" priority="253">
      <formula>AND($H49="MIN",$J49&lt;&gt;"")</formula>
    </cfRule>
    <cfRule type="expression" dxfId="1392" priority="254">
      <formula>AND($H49="MIN",$J49="")</formula>
    </cfRule>
    <cfRule type="containsBlanks" dxfId="1391" priority="255">
      <formula>LEN(TRIM(K49))=0</formula>
    </cfRule>
  </conditionalFormatting>
  <conditionalFormatting sqref="K50">
    <cfRule type="expression" dxfId="1390" priority="244">
      <formula>AND($H50="MIN",$J50&lt;&gt;"")</formula>
    </cfRule>
    <cfRule type="expression" dxfId="1389" priority="245">
      <formula>AND($H50="MIN",$J50="")</formula>
    </cfRule>
    <cfRule type="containsBlanks" dxfId="1388" priority="246">
      <formula>LEN(TRIM(K50))=0</formula>
    </cfRule>
  </conditionalFormatting>
  <conditionalFormatting sqref="K51">
    <cfRule type="expression" dxfId="1387" priority="239">
      <formula>AND($H51="MIN",$J51&lt;&gt;"")</formula>
    </cfRule>
    <cfRule type="expression" dxfId="1386" priority="241">
      <formula>AND($H51="MIN",$J51="")</formula>
    </cfRule>
    <cfRule type="containsBlanks" dxfId="1385" priority="243">
      <formula>LEN(TRIM(K51))=0</formula>
    </cfRule>
  </conditionalFormatting>
  <conditionalFormatting sqref="K52">
    <cfRule type="expression" dxfId="1384" priority="220">
      <formula>AND($H52="MIN",$J52&lt;&gt;"")</formula>
    </cfRule>
    <cfRule type="expression" dxfId="1383" priority="221">
      <formula>AND($H52="MIN",$J52="")</formula>
    </cfRule>
    <cfRule type="containsBlanks" dxfId="1382" priority="222">
      <formula>LEN(TRIM(K52))=0</formula>
    </cfRule>
  </conditionalFormatting>
  <conditionalFormatting sqref="L52">
    <cfRule type="expression" dxfId="1381" priority="223">
      <formula>AND(OR($H52="GD&amp;T",$H52="MAX"),$K52&lt;&gt;"")</formula>
    </cfRule>
    <cfRule type="expression" dxfId="1380" priority="224">
      <formula>AND(OR($H52="GD&amp;T",$H52="MAX"),$K52="")</formula>
    </cfRule>
    <cfRule type="containsBlanks" dxfId="1379" priority="225">
      <formula>LEN(TRIM(L52))=0</formula>
    </cfRule>
    <cfRule type="expression" dxfId="1378" priority="226">
      <formula>AND($H52="MIN",$J52&lt;&gt;"")</formula>
    </cfRule>
    <cfRule type="expression" dxfId="1377" priority="227">
      <formula>AND($H52="MIN",$J52="")</formula>
    </cfRule>
    <cfRule type="containsBlanks" dxfId="1376" priority="228">
      <formula>LEN(TRIM(L52))=0</formula>
    </cfRule>
  </conditionalFormatting>
  <conditionalFormatting sqref="K53">
    <cfRule type="expression" dxfId="1375" priority="217">
      <formula>AND($H53="MIN",$J53&lt;&gt;"")</formula>
    </cfRule>
    <cfRule type="expression" dxfId="1374" priority="218">
      <formula>AND($H53="MIN",$J53="")</formula>
    </cfRule>
    <cfRule type="containsBlanks" dxfId="1373" priority="219">
      <formula>LEN(TRIM(K53))=0</formula>
    </cfRule>
  </conditionalFormatting>
  <conditionalFormatting sqref="K54">
    <cfRule type="expression" dxfId="1372" priority="194">
      <formula>AND($H54="MIN",$J54&lt;&gt;"")</formula>
    </cfRule>
    <cfRule type="expression" dxfId="1371" priority="196">
      <formula>AND($H54="MIN",$J54="")</formula>
    </cfRule>
    <cfRule type="containsBlanks" dxfId="1370" priority="198">
      <formula>LEN(TRIM(K54))=0</formula>
    </cfRule>
  </conditionalFormatting>
  <conditionalFormatting sqref="K55">
    <cfRule type="expression" dxfId="1369" priority="170">
      <formula>AND($H55="MIN",$J55&lt;&gt;"")</formula>
    </cfRule>
    <cfRule type="expression" dxfId="1368" priority="172">
      <formula>AND($H55="MIN",$J55="")</formula>
    </cfRule>
    <cfRule type="containsBlanks" dxfId="1367" priority="174">
      <formula>LEN(TRIM(K55))=0</formula>
    </cfRule>
  </conditionalFormatting>
  <conditionalFormatting sqref="K56">
    <cfRule type="expression" dxfId="1366" priority="155">
      <formula>AND($H56="MIN",$J56&lt;&gt;"")</formula>
    </cfRule>
    <cfRule type="expression" dxfId="1365" priority="157">
      <formula>AND($H56="MIN",$J56="")</formula>
    </cfRule>
    <cfRule type="containsBlanks" dxfId="1364" priority="159">
      <formula>LEN(TRIM(K56))=0</formula>
    </cfRule>
  </conditionalFormatting>
  <conditionalFormatting sqref="K57">
    <cfRule type="expression" dxfId="1363" priority="140">
      <formula>AND($H57="MIN",$J57&lt;&gt;"")</formula>
    </cfRule>
    <cfRule type="expression" dxfId="1362" priority="142">
      <formula>AND($H57="MIN",$J57="")</formula>
    </cfRule>
    <cfRule type="containsBlanks" dxfId="1361" priority="144">
      <formula>LEN(TRIM(K57))=0</formula>
    </cfRule>
  </conditionalFormatting>
  <conditionalFormatting sqref="K58">
    <cfRule type="expression" dxfId="1360" priority="123">
      <formula>AND($H58="MIN",$J58&lt;&gt;"")</formula>
    </cfRule>
    <cfRule type="expression" dxfId="1359" priority="126">
      <formula>AND($H58="MIN",$J58="")</formula>
    </cfRule>
    <cfRule type="containsBlanks" dxfId="1358" priority="129">
      <formula>LEN(TRIM(K58))=0</formula>
    </cfRule>
  </conditionalFormatting>
  <conditionalFormatting sqref="K59">
    <cfRule type="expression" dxfId="1357" priority="105">
      <formula>AND($H59="MIN",$J59&lt;&gt;"")</formula>
    </cfRule>
    <cfRule type="expression" dxfId="1356" priority="108">
      <formula>AND($H59="MIN",$J59="")</formula>
    </cfRule>
    <cfRule type="containsBlanks" dxfId="1355" priority="111">
      <formula>LEN(TRIM(K59))=0</formula>
    </cfRule>
  </conditionalFormatting>
  <conditionalFormatting sqref="K60">
    <cfRule type="expression" dxfId="1354" priority="89">
      <formula>AND($H60="MIN",$J60&lt;&gt;"")</formula>
    </cfRule>
    <cfRule type="expression" dxfId="1353" priority="91">
      <formula>AND($H60="MIN",$J60="")</formula>
    </cfRule>
    <cfRule type="containsBlanks" dxfId="1352" priority="93">
      <formula>LEN(TRIM(K60))=0</formula>
    </cfRule>
  </conditionalFormatting>
  <conditionalFormatting sqref="K61">
    <cfRule type="expression" dxfId="1351" priority="72">
      <formula>AND($H61="MIN",$J61&lt;&gt;"")</formula>
    </cfRule>
    <cfRule type="expression" dxfId="1350" priority="75">
      <formula>AND($H61="MIN",$J61="")</formula>
    </cfRule>
    <cfRule type="containsBlanks" dxfId="1349" priority="78">
      <formula>LEN(TRIM(K61))=0</formula>
    </cfRule>
  </conditionalFormatting>
  <conditionalFormatting sqref="K62">
    <cfRule type="expression" dxfId="1348" priority="62">
      <formula>AND($H62="MIN",$J62&lt;&gt;"")</formula>
    </cfRule>
    <cfRule type="expression" dxfId="1347" priority="64">
      <formula>AND($H62="MIN",$J62="")</formula>
    </cfRule>
    <cfRule type="containsBlanks" dxfId="1346" priority="66">
      <formula>LEN(TRIM(K62))=0</formula>
    </cfRule>
  </conditionalFormatting>
  <conditionalFormatting sqref="DL45:EI75 DL11:EN44">
    <cfRule type="expression" dxfId="1345" priority="555">
      <formula>AND($P11&lt;&gt;"",$AS11&lt;&gt;"",DL11&lt;$P11)</formula>
    </cfRule>
    <cfRule type="expression" dxfId="1344" priority="556">
      <formula>AND($O11&lt;&gt;"",$AS11&lt;&gt;"",DL11&gt;$O11)</formula>
    </cfRule>
    <cfRule type="notContainsBlanks" dxfId="1343" priority="557">
      <formula>LEN(TRIM(DL11))&gt;0</formula>
    </cfRule>
  </conditionalFormatting>
  <conditionalFormatting sqref="BY11:BY224">
    <cfRule type="containsBlanks" dxfId="1342" priority="54">
      <formula>LEN(TRIM(BY11))=0</formula>
    </cfRule>
    <cfRule type="cellIs" dxfId="1341" priority="55" operator="between">
      <formula>0.9</formula>
      <formula>0.995</formula>
    </cfRule>
    <cfRule type="cellIs" dxfId="1340" priority="56" operator="greaterThanOrEqual">
      <formula>0.995</formula>
    </cfRule>
    <cfRule type="notContainsBlanks" dxfId="1339" priority="57">
      <formula>LEN(TRIM(BY11))&gt;0</formula>
    </cfRule>
  </conditionalFormatting>
  <conditionalFormatting sqref="AI65:BS75 AI63:AM64 AI11:BS62 CF11:DK75">
    <cfRule type="expression" dxfId="1338" priority="58">
      <formula>AND($N11&lt;&gt;"",$AL11&lt;&gt;"",AI11&lt;$N11)</formula>
    </cfRule>
    <cfRule type="expression" dxfId="1337" priority="59">
      <formula>AND($M11&lt;&gt;"",$AL11&lt;&gt;"",AI11&gt;$M11)</formula>
    </cfRule>
    <cfRule type="notContainsBlanks" dxfId="1336" priority="60">
      <formula>LEN(TRIM(AI11))&gt;0</formula>
    </cfRule>
  </conditionalFormatting>
  <conditionalFormatting sqref="AI65:BN75 AI63:AM64 AI11:BN62 CF11:DK75">
    <cfRule type="containsBlanks" dxfId="1335" priority="53">
      <formula>LEN(TRIM(AI11))=0</formula>
    </cfRule>
  </conditionalFormatting>
  <conditionalFormatting sqref="BN11:BN62 BN65:BN224 DK11:DK224">
    <cfRule type="containsBlanks" dxfId="1334" priority="49">
      <formula>LEN(TRIM(BN11))=0</formula>
    </cfRule>
    <cfRule type="expression" dxfId="1333" priority="50">
      <formula>AND($N11&lt;&gt;"",$AL11&lt;&gt;"",BN11&lt;$N11)</formula>
    </cfRule>
    <cfRule type="expression" dxfId="1332" priority="51">
      <formula>AND($M11&lt;&gt;"",$AL11&lt;&gt;"",BN11&gt;$M11)</formula>
    </cfRule>
    <cfRule type="notContainsBlanks" dxfId="1331" priority="52">
      <formula>LEN(TRIM(BN11))&gt;0</formula>
    </cfRule>
  </conditionalFormatting>
  <conditionalFormatting sqref="BV11:BX75">
    <cfRule type="expression" dxfId="1330" priority="558" stopIfTrue="1">
      <formula>$L11="Yes"</formula>
    </cfRule>
    <cfRule type="expression" dxfId="1329" priority="559" stopIfTrue="1">
      <formula>AND($AG11&lt;0.966,$AG11&lt;&gt;"")</formula>
    </cfRule>
    <cfRule type="cellIs" dxfId="1328" priority="560" stopIfTrue="1" operator="lessThan">
      <formula>$H11</formula>
    </cfRule>
    <cfRule type="notContainsBlanks" dxfId="1327" priority="561">
      <formula>LEN(TRIM(BV11))&gt;0</formula>
    </cfRule>
  </conditionalFormatting>
  <conditionalFormatting sqref="AG11">
    <cfRule type="expression" dxfId="1326" priority="48">
      <formula>AND($AE11&lt;0.966,$AE11&lt;&gt;"")</formula>
    </cfRule>
  </conditionalFormatting>
  <conditionalFormatting sqref="V11:V224 Y11:AA224">
    <cfRule type="expression" dxfId="1325" priority="40">
      <formula>$N11="Yes"</formula>
    </cfRule>
    <cfRule type="expression" dxfId="1324" priority="41">
      <formula>AND($AG11&lt;0.966,$AG11&lt;&gt;"")</formula>
    </cfRule>
    <cfRule type="cellIs" dxfId="1323" priority="45" operator="lessThan">
      <formula>$H11</formula>
    </cfRule>
    <cfRule type="notContainsBlanks" dxfId="1322" priority="47">
      <formula>LEN(TRIM(V11))&gt;0</formula>
    </cfRule>
  </conditionalFormatting>
  <conditionalFormatting sqref="AB11:AB224">
    <cfRule type="containsBlanks" dxfId="1321" priority="42">
      <formula>LEN(TRIM(AB11))=0</formula>
    </cfRule>
    <cfRule type="cellIs" dxfId="1320" priority="43" operator="between">
      <formula>0.9</formula>
      <formula>0.995</formula>
    </cfRule>
    <cfRule type="cellIs" dxfId="1319" priority="44" operator="greaterThanOrEqual">
      <formula>0.995</formula>
    </cfRule>
    <cfRule type="notContainsBlanks" dxfId="1318" priority="46">
      <formula>LEN(TRIM(AB11))&gt;0</formula>
    </cfRule>
  </conditionalFormatting>
  <conditionalFormatting sqref="R11:T219">
    <cfRule type="expression" dxfId="1317" priority="37">
      <formula>AND($P11&lt;&gt;"",$AN11&lt;&gt;"",R11&lt;$P11)</formula>
    </cfRule>
    <cfRule type="expression" dxfId="1316" priority="38">
      <formula>AND($O11&lt;&gt;"",$AN11&lt;&gt;"",R11&gt;$O11)</formula>
    </cfRule>
    <cfRule type="notContainsBlanks" dxfId="1315" priority="39">
      <formula>LEN(TRIM(R11))&gt;0</formula>
    </cfRule>
  </conditionalFormatting>
  <conditionalFormatting sqref="U11:U224">
    <cfRule type="expression" dxfId="1314" priority="35">
      <formula>AND($U11&lt;&gt;"",$V11&lt;1.67)</formula>
    </cfRule>
    <cfRule type="notContainsBlanks" dxfId="1313" priority="36">
      <formula>LEN(TRIM(U11))&gt;0</formula>
    </cfRule>
  </conditionalFormatting>
  <conditionalFormatting sqref="K116:K224">
    <cfRule type="expression" dxfId="1312" priority="32">
      <formula>AND($H116="MIN",$J116&lt;&gt;"")</formula>
    </cfRule>
    <cfRule type="expression" dxfId="1311" priority="33">
      <formula>AND($H116="MIN",$J116="")</formula>
    </cfRule>
    <cfRule type="containsBlanks" dxfId="1310" priority="34">
      <formula>LEN(TRIM(K116))=0</formula>
    </cfRule>
  </conditionalFormatting>
  <conditionalFormatting sqref="AN63:BS64">
    <cfRule type="expression" dxfId="1309" priority="29">
      <formula>AND($M63&lt;&gt;"",$AK63&lt;&gt;"",AN63&lt;$M63)</formula>
    </cfRule>
  </conditionalFormatting>
  <conditionalFormatting sqref="AN63:BS63">
    <cfRule type="containsBlanks" dxfId="1308" priority="28">
      <formula>LEN(TRIM(AN63))=0</formula>
    </cfRule>
  </conditionalFormatting>
  <conditionalFormatting sqref="AN63:BS64">
    <cfRule type="expression" dxfId="1307" priority="30">
      <formula>AND($L63&lt;&gt;"",$AK63&lt;&gt;"",AN63&gt;$L63)</formula>
    </cfRule>
    <cfRule type="notContainsBlanks" dxfId="1306" priority="31">
      <formula>LEN(TRIM(AN63))&gt;0</formula>
    </cfRule>
  </conditionalFormatting>
  <conditionalFormatting sqref="AN64:BS64">
    <cfRule type="containsBlanks" dxfId="1305" priority="24">
      <formula>LEN(TRIM(AN64))=0</formula>
    </cfRule>
  </conditionalFormatting>
  <conditionalFormatting sqref="K64:L115">
    <cfRule type="containsBlanks" dxfId="1304" priority="23">
      <formula>LEN(TRIM(K64))=0</formula>
    </cfRule>
  </conditionalFormatting>
  <conditionalFormatting sqref="K64:K115">
    <cfRule type="expression" dxfId="1303" priority="18">
      <formula>AND($F64="MIN",$H64&lt;&gt;"")</formula>
    </cfRule>
    <cfRule type="expression" dxfId="1302" priority="19">
      <formula>AND($F64="MIN",$H64="")</formula>
    </cfRule>
  </conditionalFormatting>
  <conditionalFormatting sqref="L64:L115">
    <cfRule type="expression" dxfId="1301" priority="16">
      <formula>AND(OR($F64="GD&amp;T",$F64="MAX"),$I64&lt;&gt;"")</formula>
    </cfRule>
    <cfRule type="expression" dxfId="1300" priority="17">
      <formula>AND(OR($F64="GD&amp;T",$F64="MAX"),$I64="")</formula>
    </cfRule>
  </conditionalFormatting>
  <conditionalFormatting sqref="M64:M115">
    <cfRule type="expression" dxfId="1299" priority="20">
      <formula>AND(OR($F64="GD&amp;T",$F64="MAX"),$I64&lt;&gt;"")</formula>
    </cfRule>
    <cfRule type="expression" dxfId="1298" priority="21">
      <formula>AND(OR($F64="GD&amp;T",$F64="MAX"),$I64="")</formula>
    </cfRule>
    <cfRule type="containsBlanks" dxfId="1297" priority="22">
      <formula>LEN(TRIM(M64))=0</formula>
    </cfRule>
  </conditionalFormatting>
  <conditionalFormatting sqref="DL76:EI224">
    <cfRule type="containsBlanks" dxfId="1296" priority="8">
      <formula>LEN(TRIM(DL76))=0</formula>
    </cfRule>
  </conditionalFormatting>
  <conditionalFormatting sqref="DL76:EI224">
    <cfRule type="expression" dxfId="1295" priority="9">
      <formula>AND($P76&lt;&gt;"",$AS76&lt;&gt;"",DL76&lt;$P76)</formula>
    </cfRule>
    <cfRule type="expression" dxfId="1294" priority="10">
      <formula>AND($O76&lt;&gt;"",$AS76&lt;&gt;"",DL76&gt;$O76)</formula>
    </cfRule>
    <cfRule type="notContainsBlanks" dxfId="1293" priority="11">
      <formula>LEN(TRIM(DL76))&gt;0</formula>
    </cfRule>
  </conditionalFormatting>
  <conditionalFormatting sqref="AI76:BS224 CF76:DK224">
    <cfRule type="expression" dxfId="1292" priority="5">
      <formula>AND($N76&lt;&gt;"",$AL76&lt;&gt;"",AI76&lt;$N76)</formula>
    </cfRule>
    <cfRule type="expression" dxfId="1291" priority="6">
      <formula>AND($M76&lt;&gt;"",$AL76&lt;&gt;"",AI76&gt;$M76)</formula>
    </cfRule>
    <cfRule type="notContainsBlanks" dxfId="1290" priority="7">
      <formula>LEN(TRIM(AI76))&gt;0</formula>
    </cfRule>
  </conditionalFormatting>
  <conditionalFormatting sqref="AI76:BN224 CF76:DK224">
    <cfRule type="containsBlanks" dxfId="1289" priority="4">
      <formula>LEN(TRIM(AI76))=0</formula>
    </cfRule>
  </conditionalFormatting>
  <conditionalFormatting sqref="BV76:BX224">
    <cfRule type="expression" dxfId="1288" priority="12" stopIfTrue="1">
      <formula>$L76="Yes"</formula>
    </cfRule>
    <cfRule type="expression" dxfId="1287" priority="13" stopIfTrue="1">
      <formula>AND($AG76&lt;0.966,$AG76&lt;&gt;"")</formula>
    </cfRule>
    <cfRule type="cellIs" dxfId="1286" priority="14" stopIfTrue="1" operator="lessThan">
      <formula>$H76</formula>
    </cfRule>
    <cfRule type="notContainsBlanks" dxfId="1285" priority="15">
      <formula>LEN(TRIM(BV76))&gt;0</formula>
    </cfRule>
  </conditionalFormatting>
  <conditionalFormatting sqref="R220:T224">
    <cfRule type="expression" dxfId="1284" priority="1">
      <formula>AND($P220&lt;&gt;"",$AN220&lt;&gt;"",R220&lt;$P220)</formula>
    </cfRule>
    <cfRule type="expression" dxfId="1283" priority="2">
      <formula>AND($O220&lt;&gt;"",$AN220&lt;&gt;"",R220&gt;$O220)</formula>
    </cfRule>
    <cfRule type="notContainsBlanks" dxfId="1282" priority="3">
      <formula>LEN(TRIM(R220))&gt;0</formula>
    </cfRule>
  </conditionalFormatting>
  <dataValidations count="3">
    <dataValidation type="list" allowBlank="1" showInputMessage="1" showErrorMessage="1" sqref="M11:M62" xr:uid="{9D4C5A93-0BA0-BE4B-B92C-269403A5E800}">
      <formula1>insp_meth</formula1>
    </dataValidation>
    <dataValidation type="list" allowBlank="1" showInputMessage="1" showErrorMessage="1" sqref="N11:N115" xr:uid="{8C49D55F-375D-3142-AF43-D42660990D55}">
      <formula1>gauging</formula1>
    </dataValidation>
    <dataValidation type="list" allowBlank="1" showInputMessage="1" showErrorMessage="1" sqref="I11:I115" xr:uid="{FC8BC099-A340-A840-B575-C13FE1551FC8}">
      <formula1>dim_type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pdateNormForm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howAddShtFrm">
                <anchor moveWithCells="1" sizeWithCells="1">
                  <from>
                    <xdr:col>6</xdr:col>
                    <xdr:colOff>1130300</xdr:colOff>
                    <xdr:row>1</xdr:row>
                    <xdr:rowOff>12700</xdr:rowOff>
                  </from>
                  <to>
                    <xdr:col>8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howExportFrm">
                <anchor moveWithCells="1" sizeWithCells="1">
                  <from>
                    <xdr:col>8</xdr:col>
                    <xdr:colOff>444500</xdr:colOff>
                    <xdr:row>1</xdr:row>
                    <xdr:rowOff>12700</xdr:rowOff>
                  </from>
                  <to>
                    <xdr:col>10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showImport">
                <anchor moveWithCells="1" sizeWithCells="1">
                  <from>
                    <xdr:col>10</xdr:col>
                    <xdr:colOff>368300</xdr:colOff>
                    <xdr:row>1</xdr:row>
                    <xdr:rowOff>12700</xdr:rowOff>
                  </from>
                  <to>
                    <xdr:col>12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detectOutliers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15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D5C17-12BC-8C49-932A-0984792BAB0C}">
  <sheetPr codeName="Sheet6"/>
  <dimension ref="A1:HQ224"/>
  <sheetViews>
    <sheetView showGridLines="0" topLeftCell="L44" zoomScaleNormal="100" zoomScalePageLayoutView="125" workbookViewId="0">
      <selection activeCell="P89" sqref="P89"/>
    </sheetView>
  </sheetViews>
  <sheetFormatPr baseColWidth="10" defaultColWidth="8.83203125" defaultRowHeight="15"/>
  <cols>
    <col min="1" max="1" width="13.5" customWidth="1"/>
    <col min="2" max="2" width="7.83203125" customWidth="1"/>
    <col min="3" max="3" width="8.6640625" customWidth="1"/>
    <col min="4" max="6" width="7.83203125" customWidth="1"/>
    <col min="7" max="7" width="20.6640625" customWidth="1"/>
    <col min="8" max="8" width="7.6640625" customWidth="1"/>
    <col min="9" max="9" width="9" customWidth="1"/>
    <col min="10" max="10" width="7.83203125" customWidth="1"/>
    <col min="11" max="12" width="8.33203125" customWidth="1"/>
    <col min="13" max="13" width="8.33203125" bestFit="1" customWidth="1"/>
    <col min="14" max="16" width="7.83203125" customWidth="1"/>
    <col min="17" max="17" width="0.83203125" customWidth="1"/>
    <col min="18" max="21" width="7.83203125" customWidth="1"/>
    <col min="22" max="22" width="7.83203125" style="121" customWidth="1"/>
    <col min="23" max="28" width="7.83203125" customWidth="1"/>
    <col min="29" max="29" width="10" bestFit="1" customWidth="1"/>
    <col min="30" max="31" width="9.6640625" bestFit="1" customWidth="1"/>
    <col min="32" max="32" width="9.6640625" customWidth="1"/>
    <col min="33" max="33" width="7.83203125" customWidth="1"/>
    <col min="34" max="34" width="9" customWidth="1"/>
    <col min="35" max="35" width="8" customWidth="1"/>
    <col min="36" max="38" width="9" customWidth="1"/>
    <col min="39" max="39" width="0.83203125" customWidth="1"/>
    <col min="40" max="139" width="7.83203125" customWidth="1"/>
  </cols>
  <sheetData>
    <row r="1" spans="1:222" s="1" customFormat="1" ht="22" customHeight="1">
      <c r="C1" s="11" t="s">
        <v>47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3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35"/>
      <c r="AJ1" s="35"/>
      <c r="AK1" s="35"/>
      <c r="AL1" s="35"/>
      <c r="AM1" s="11"/>
    </row>
    <row r="2" spans="1:222" s="1" customFormat="1" ht="14" customHeight="1">
      <c r="A2" s="9"/>
      <c r="B2" s="9"/>
      <c r="D2" s="9"/>
      <c r="E2" s="9" t="s">
        <v>75</v>
      </c>
      <c r="F2" s="9"/>
      <c r="G2" s="8"/>
      <c r="H2" s="8"/>
      <c r="I2" s="8"/>
      <c r="L2" s="8"/>
      <c r="M2" s="8"/>
      <c r="N2" s="8"/>
      <c r="O2" s="8"/>
      <c r="P2" s="8"/>
      <c r="R2" s="8"/>
      <c r="S2" s="8"/>
      <c r="T2" s="8"/>
      <c r="U2" s="8"/>
      <c r="V2" s="114"/>
      <c r="W2" s="7"/>
      <c r="X2" s="7"/>
      <c r="Y2" s="157" t="s">
        <v>11</v>
      </c>
      <c r="Z2" s="157"/>
      <c r="AA2" s="7"/>
      <c r="AH2" s="8"/>
      <c r="AI2" s="8"/>
      <c r="AJ2" s="8"/>
      <c r="AK2" s="8"/>
      <c r="AL2" s="8"/>
      <c r="AM2" s="8"/>
    </row>
    <row r="3" spans="1:222" s="1" customFormat="1" ht="9" customHeight="1">
      <c r="A3" s="8"/>
      <c r="B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/>
      <c r="S3" s="8"/>
      <c r="T3" s="8"/>
      <c r="U3" s="8"/>
      <c r="V3" s="115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222" s="1" customFormat="1" ht="18.75" customHeight="1">
      <c r="E4" s="145" t="s">
        <v>12</v>
      </c>
      <c r="F4" s="146"/>
      <c r="G4" s="12"/>
      <c r="H4" s="32"/>
      <c r="I4" s="147" t="s">
        <v>13</v>
      </c>
      <c r="J4" s="148"/>
      <c r="K4" s="149" t="s">
        <v>183</v>
      </c>
      <c r="L4" s="150"/>
      <c r="M4" s="150"/>
      <c r="N4" s="150"/>
      <c r="O4" s="150"/>
      <c r="P4" s="151"/>
      <c r="Q4" s="33"/>
      <c r="R4" s="145" t="s">
        <v>68</v>
      </c>
      <c r="S4" s="152"/>
      <c r="T4" s="146"/>
      <c r="U4" s="107"/>
      <c r="V4" s="116"/>
      <c r="W4" s="108"/>
      <c r="X4" s="108"/>
      <c r="Y4" s="108"/>
      <c r="Z4" s="109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1:222" s="1" customFormat="1" ht="18.75" customHeight="1">
      <c r="E5" s="145" t="s">
        <v>14</v>
      </c>
      <c r="F5" s="146"/>
      <c r="G5" s="12"/>
      <c r="H5" s="32"/>
      <c r="I5" s="147" t="s">
        <v>15</v>
      </c>
      <c r="J5" s="148"/>
      <c r="K5" s="149"/>
      <c r="L5" s="150"/>
      <c r="M5" s="150"/>
      <c r="N5" s="150"/>
      <c r="O5" s="150"/>
      <c r="P5" s="151"/>
      <c r="Q5" s="33"/>
      <c r="R5" s="145" t="s">
        <v>49</v>
      </c>
      <c r="S5" s="152"/>
      <c r="T5" s="146"/>
      <c r="U5" s="107"/>
      <c r="V5" s="117"/>
      <c r="W5" s="108"/>
      <c r="X5" s="108"/>
      <c r="Y5" s="108"/>
      <c r="Z5" s="109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1:222" s="1" customFormat="1" ht="18.75" customHeight="1">
      <c r="E6" s="145" t="s">
        <v>16</v>
      </c>
      <c r="F6" s="146"/>
      <c r="G6" s="34"/>
      <c r="H6" s="32"/>
      <c r="I6" s="147" t="s">
        <v>44</v>
      </c>
      <c r="J6" s="148"/>
      <c r="K6" s="149"/>
      <c r="L6" s="150"/>
      <c r="M6" s="150"/>
      <c r="N6" s="150"/>
      <c r="O6" s="150"/>
      <c r="P6" s="151"/>
      <c r="Q6" s="33"/>
      <c r="R6" s="145" t="s">
        <v>48</v>
      </c>
      <c r="S6" s="152"/>
      <c r="T6" s="146"/>
      <c r="U6" s="107"/>
      <c r="V6" s="116"/>
      <c r="W6" s="108"/>
      <c r="X6" s="108"/>
      <c r="Y6" s="108"/>
      <c r="Z6" s="109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222" s="1" customFormat="1" ht="9" customHeight="1">
      <c r="A7" s="10"/>
      <c r="B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R7" s="10"/>
      <c r="S7" s="10"/>
      <c r="T7" s="10"/>
      <c r="U7" s="10"/>
      <c r="V7" s="118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8"/>
    </row>
    <row r="8" spans="1:222" s="16" customFormat="1" ht="15" customHeight="1">
      <c r="A8" s="20"/>
      <c r="B8" s="20"/>
      <c r="C8" s="20"/>
      <c r="D8" s="20"/>
      <c r="E8" s="153" t="s">
        <v>17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5"/>
      <c r="Q8" s="20"/>
      <c r="R8" s="110" t="s">
        <v>23</v>
      </c>
      <c r="S8" s="111"/>
      <c r="T8" s="111"/>
      <c r="U8" s="111"/>
      <c r="V8" s="119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2"/>
      <c r="AJ8" s="156" t="s">
        <v>59</v>
      </c>
      <c r="AK8" s="156"/>
      <c r="AL8" s="156"/>
      <c r="AM8" s="20"/>
      <c r="AN8" s="140" t="s">
        <v>24</v>
      </c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2"/>
    </row>
    <row r="9" spans="1:222" s="16" customFormat="1" ht="25" customHeight="1">
      <c r="A9" s="50"/>
      <c r="B9" s="50"/>
      <c r="C9" s="50"/>
      <c r="D9" s="50"/>
      <c r="E9" s="50"/>
      <c r="F9" s="50"/>
      <c r="G9" s="50"/>
      <c r="H9" s="50"/>
      <c r="I9" s="50"/>
      <c r="J9" s="51"/>
      <c r="K9" s="55" t="s">
        <v>53</v>
      </c>
      <c r="L9" s="55" t="s">
        <v>54</v>
      </c>
      <c r="M9" s="49"/>
      <c r="N9" s="49"/>
      <c r="O9" s="63"/>
      <c r="P9" s="63"/>
      <c r="Q9" s="28"/>
      <c r="R9" s="39"/>
      <c r="S9" s="39"/>
      <c r="T9" s="40"/>
      <c r="U9" s="39"/>
      <c r="V9" s="120"/>
      <c r="W9" s="38"/>
      <c r="X9" s="38"/>
      <c r="Y9" s="38"/>
      <c r="Z9" s="38"/>
      <c r="AA9" s="38"/>
      <c r="AB9" s="38"/>
      <c r="AC9" s="143" t="s">
        <v>63</v>
      </c>
      <c r="AD9" s="144"/>
      <c r="AE9" s="48" t="s">
        <v>56</v>
      </c>
      <c r="AF9" s="70">
        <v>1.5</v>
      </c>
      <c r="AG9" s="47"/>
      <c r="AH9" s="47"/>
      <c r="AI9" s="68"/>
      <c r="AJ9" s="64"/>
      <c r="AK9" s="64"/>
      <c r="AL9" s="65"/>
      <c r="AM9" s="59"/>
      <c r="AN9" s="36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</row>
    <row r="10" spans="1:222" s="19" customFormat="1" ht="27">
      <c r="A10" s="52" t="s">
        <v>93</v>
      </c>
      <c r="B10" s="52" t="s">
        <v>94</v>
      </c>
      <c r="C10" s="52" t="s">
        <v>95</v>
      </c>
      <c r="D10" s="52" t="s">
        <v>98</v>
      </c>
      <c r="E10" s="52" t="s">
        <v>96</v>
      </c>
      <c r="F10" s="52" t="s">
        <v>20</v>
      </c>
      <c r="G10" s="52" t="s">
        <v>97</v>
      </c>
      <c r="H10" s="52" t="s">
        <v>62</v>
      </c>
      <c r="I10" s="52" t="s">
        <v>25</v>
      </c>
      <c r="J10" s="53" t="s">
        <v>19</v>
      </c>
      <c r="K10" s="69" t="s">
        <v>60</v>
      </c>
      <c r="L10" s="69" t="s">
        <v>61</v>
      </c>
      <c r="M10" s="54" t="s">
        <v>18</v>
      </c>
      <c r="N10" s="54" t="s">
        <v>64</v>
      </c>
      <c r="O10" s="56" t="s">
        <v>1</v>
      </c>
      <c r="P10" s="56" t="s">
        <v>2</v>
      </c>
      <c r="Q10" s="21"/>
      <c r="R10" s="44" t="s">
        <v>3</v>
      </c>
      <c r="S10" s="44" t="s">
        <v>4</v>
      </c>
      <c r="T10" s="45" t="s">
        <v>0</v>
      </c>
      <c r="U10" s="44" t="s">
        <v>5</v>
      </c>
      <c r="V10" s="46" t="s">
        <v>6</v>
      </c>
      <c r="W10" s="46" t="s">
        <v>73</v>
      </c>
      <c r="X10" s="46" t="s">
        <v>74</v>
      </c>
      <c r="Y10" s="46" t="s">
        <v>7</v>
      </c>
      <c r="Z10" s="46" t="s">
        <v>8</v>
      </c>
      <c r="AA10" s="46" t="s">
        <v>9</v>
      </c>
      <c r="AB10" s="46" t="s">
        <v>50</v>
      </c>
      <c r="AC10" s="71" t="s">
        <v>51</v>
      </c>
      <c r="AD10" s="71" t="s">
        <v>52</v>
      </c>
      <c r="AE10" s="71" t="s">
        <v>55</v>
      </c>
      <c r="AF10" s="58" t="s">
        <v>57</v>
      </c>
      <c r="AG10" s="41" t="s">
        <v>21</v>
      </c>
      <c r="AH10" s="41" t="s">
        <v>22</v>
      </c>
      <c r="AI10" s="41" t="s">
        <v>58</v>
      </c>
      <c r="AJ10" s="64"/>
      <c r="AK10" s="64"/>
      <c r="AL10" s="65"/>
      <c r="AM10" s="60"/>
      <c r="AN10" s="42">
        <v>1</v>
      </c>
      <c r="AO10" s="42">
        <v>2</v>
      </c>
      <c r="AP10" s="42">
        <v>3</v>
      </c>
      <c r="AQ10" s="42">
        <v>4</v>
      </c>
      <c r="AR10" s="42">
        <v>5</v>
      </c>
      <c r="AS10" s="42">
        <v>6</v>
      </c>
      <c r="AT10" s="42">
        <v>7</v>
      </c>
      <c r="AU10" s="42">
        <v>8</v>
      </c>
      <c r="AV10" s="42">
        <v>9</v>
      </c>
      <c r="AW10" s="42">
        <v>10</v>
      </c>
      <c r="AX10" s="42">
        <v>11</v>
      </c>
      <c r="AY10" s="42">
        <v>12</v>
      </c>
      <c r="AZ10" s="42">
        <v>13</v>
      </c>
      <c r="BA10" s="42">
        <v>14</v>
      </c>
      <c r="BB10" s="42">
        <v>15</v>
      </c>
      <c r="BC10" s="42">
        <v>16</v>
      </c>
      <c r="BD10" s="42">
        <v>17</v>
      </c>
      <c r="BE10" s="42">
        <v>18</v>
      </c>
      <c r="BF10" s="42">
        <v>19</v>
      </c>
      <c r="BG10" s="42">
        <v>20</v>
      </c>
      <c r="BH10" s="42">
        <v>21</v>
      </c>
      <c r="BI10" s="42">
        <v>22</v>
      </c>
      <c r="BJ10" s="42">
        <v>23</v>
      </c>
      <c r="BK10" s="42">
        <v>24</v>
      </c>
      <c r="BL10" s="42">
        <v>25</v>
      </c>
      <c r="BM10" s="42">
        <v>26</v>
      </c>
      <c r="BN10" s="42">
        <v>27</v>
      </c>
      <c r="BO10" s="42">
        <v>28</v>
      </c>
      <c r="BP10" s="42">
        <v>29</v>
      </c>
      <c r="BQ10" s="42">
        <v>30</v>
      </c>
      <c r="BR10" s="42">
        <v>31</v>
      </c>
      <c r="BS10" s="42">
        <v>32</v>
      </c>
      <c r="BT10" s="43">
        <v>33</v>
      </c>
      <c r="BU10" s="42">
        <v>34</v>
      </c>
      <c r="BV10" s="42">
        <v>35</v>
      </c>
      <c r="BW10" s="42">
        <v>36</v>
      </c>
      <c r="BX10" s="42">
        <v>37</v>
      </c>
      <c r="BY10" s="42">
        <v>38</v>
      </c>
      <c r="BZ10" s="42">
        <v>39</v>
      </c>
      <c r="CA10" s="42">
        <v>40</v>
      </c>
      <c r="CB10" s="42">
        <v>41</v>
      </c>
      <c r="CC10" s="42">
        <v>42</v>
      </c>
      <c r="CD10" s="42">
        <v>43</v>
      </c>
      <c r="CE10" s="42">
        <v>44</v>
      </c>
      <c r="CF10" s="42">
        <v>45</v>
      </c>
      <c r="CG10" s="42">
        <v>46</v>
      </c>
      <c r="CH10" s="42">
        <v>47</v>
      </c>
      <c r="CI10" s="42">
        <v>48</v>
      </c>
      <c r="CJ10" s="42">
        <v>49</v>
      </c>
      <c r="CK10" s="42">
        <v>50</v>
      </c>
      <c r="CL10" s="42">
        <v>51</v>
      </c>
      <c r="CM10" s="42">
        <v>52</v>
      </c>
      <c r="CN10" s="42">
        <v>53</v>
      </c>
      <c r="CO10" s="42">
        <v>54</v>
      </c>
      <c r="CP10" s="42">
        <v>55</v>
      </c>
      <c r="CQ10" s="42">
        <v>56</v>
      </c>
      <c r="CR10" s="42">
        <v>57</v>
      </c>
      <c r="CS10" s="42">
        <v>58</v>
      </c>
      <c r="CT10" s="42">
        <v>59</v>
      </c>
      <c r="CU10" s="42">
        <v>60</v>
      </c>
      <c r="CV10" s="42">
        <v>61</v>
      </c>
      <c r="CW10" s="42">
        <v>62</v>
      </c>
      <c r="CX10" s="42">
        <v>63</v>
      </c>
      <c r="CY10" s="42">
        <v>64</v>
      </c>
      <c r="CZ10" s="42">
        <v>65</v>
      </c>
      <c r="DA10" s="42">
        <v>66</v>
      </c>
      <c r="DB10" s="42">
        <v>67</v>
      </c>
      <c r="DC10" s="42">
        <v>68</v>
      </c>
      <c r="DD10" s="42">
        <v>69</v>
      </c>
      <c r="DE10" s="42">
        <v>70</v>
      </c>
      <c r="DF10" s="42">
        <v>71</v>
      </c>
      <c r="DG10" s="42">
        <v>72</v>
      </c>
      <c r="DH10" s="42">
        <v>73</v>
      </c>
      <c r="DI10" s="42">
        <v>74</v>
      </c>
      <c r="DJ10" s="42">
        <v>75</v>
      </c>
      <c r="DK10" s="42">
        <v>76</v>
      </c>
      <c r="DL10" s="42">
        <v>77</v>
      </c>
      <c r="DM10" s="42">
        <v>78</v>
      </c>
      <c r="DN10" s="42">
        <v>79</v>
      </c>
      <c r="DO10" s="42">
        <v>80</v>
      </c>
      <c r="DP10" s="42">
        <v>81</v>
      </c>
      <c r="DQ10" s="42">
        <v>82</v>
      </c>
      <c r="DR10" s="42">
        <v>83</v>
      </c>
      <c r="DS10" s="42">
        <v>84</v>
      </c>
      <c r="DT10" s="42">
        <v>85</v>
      </c>
      <c r="DU10" s="42">
        <v>86</v>
      </c>
      <c r="DV10" s="42">
        <v>87</v>
      </c>
      <c r="DW10" s="42">
        <v>88</v>
      </c>
      <c r="DX10" s="42">
        <v>89</v>
      </c>
      <c r="DY10" s="42">
        <v>90</v>
      </c>
      <c r="DZ10" s="42">
        <v>91</v>
      </c>
      <c r="EA10" s="42">
        <v>92</v>
      </c>
      <c r="EB10" s="42">
        <v>93</v>
      </c>
      <c r="EC10" s="42">
        <v>94</v>
      </c>
      <c r="ED10" s="42">
        <v>95</v>
      </c>
      <c r="EE10" s="42">
        <v>96</v>
      </c>
      <c r="EF10" s="42">
        <v>97</v>
      </c>
      <c r="EG10" s="42">
        <v>98</v>
      </c>
      <c r="EH10" s="42">
        <v>99</v>
      </c>
      <c r="EI10" s="42">
        <v>100</v>
      </c>
    </row>
    <row r="11" spans="1:222" ht="15" customHeight="1">
      <c r="A11" s="83" t="s">
        <v>129</v>
      </c>
      <c r="B11" s="66" t="s">
        <v>182</v>
      </c>
      <c r="C11" s="79" t="s">
        <v>181</v>
      </c>
      <c r="D11" s="67">
        <v>1</v>
      </c>
      <c r="E11" s="83" t="s">
        <v>123</v>
      </c>
      <c r="F11" s="84" t="s">
        <v>124</v>
      </c>
      <c r="G11" s="85" t="s">
        <v>125</v>
      </c>
      <c r="H11" s="86">
        <v>1.33</v>
      </c>
      <c r="I11" s="87" t="s">
        <v>43</v>
      </c>
      <c r="J11" s="88">
        <v>4.55</v>
      </c>
      <c r="K11" s="89">
        <v>0.05</v>
      </c>
      <c r="L11" s="89">
        <v>-0.05</v>
      </c>
      <c r="M11" s="90" t="s">
        <v>10</v>
      </c>
      <c r="N11" s="91" t="s">
        <v>67</v>
      </c>
      <c r="O11" s="92">
        <v>4.5999999999999996</v>
      </c>
      <c r="P11" s="93">
        <v>4.5</v>
      </c>
      <c r="Q11" s="94"/>
      <c r="R11" s="3">
        <f t="shared" ref="R11:R27" si="0">IF(OR($AN11="",ISNUMBER($AN11)=FALSE),"",MAX(AN11:EI11))</f>
        <v>4.577</v>
      </c>
      <c r="S11" s="3">
        <f t="shared" ref="S11:S27" si="1">IF(OR($AN11="",ISNUMBER($AN11)=FALSE),"",MIN(AN11:EI11))</f>
        <v>4.5629999999999997</v>
      </c>
      <c r="T11" s="3">
        <f t="shared" ref="T11:T27" si="2">IF(OR($AN11="",ISNUMBER($AN11)=FALSE),"",AVERAGE(AN11:EI11))</f>
        <v>4.5704999999999991</v>
      </c>
      <c r="U11" s="4">
        <f t="shared" ref="U11:U27" si="3">IF(OR($AN11="",ISNUMBER($AN11)=FALSE),"",STDEV(AN11:EI11))</f>
        <v>3.4454270768564887E-3</v>
      </c>
      <c r="V11" s="5">
        <f t="shared" ref="V11:V27" si="4">IF(OR($AN11="",ISNUMBER($AN11)=FALSE),"",IF(AND(J11=0,L11=0),Y11,IF(AND(J11="",K11=""),Z11,(K11+ABS(L11))/(6*U11))))</f>
        <v>4.8373296821806102</v>
      </c>
      <c r="W11" s="76">
        <f t="shared" ref="W11:W27" si="5">IF(OR($AN11="",ISNUMBER($AN11)=FALSE),"",IF(AND($I11="Tolerance",$J11&lt;&gt;""),($T11-$J11)/(($O11-$P11)/2),IF(AND($I11="GD&amp;T",$K11&lt;&gt;""),$T11/$K11,"")))</f>
        <v>0.40999999999998737</v>
      </c>
      <c r="X11" s="76" t="str">
        <f t="shared" ref="X11:X27" si="6">IF($W11="","",IF(ABS($W11)&lt;=0.125, "Level A",IF(AND(ABS($W11)&gt;0.125,ABS($W11)&lt;=0.25), "Level B",IF(AND(ABS($W11)&gt;0.25,ABS($W11)&lt;=0.5), "Level C", IF(ABS($W11)&gt;0.5, "Level D")))))</f>
        <v>Level C</v>
      </c>
      <c r="Y11" s="5">
        <f t="shared" ref="Y11:Y27" si="7">IF(OR($AN11="",ISNUMBER($AN11)=FALSE),"",IF(K11="","",(O11-T11)/(3*U11)))</f>
        <v>2.8540245124866108</v>
      </c>
      <c r="Z11" s="5">
        <f t="shared" ref="Z11:Z27" si="8">IF(OR($AN11="",ISNUMBER($AN11)=FALSE),"",IF(L11="","",(T11-P11)/(3*U11)))</f>
        <v>6.8206348518745754</v>
      </c>
      <c r="AA11" s="5">
        <f t="shared" ref="AA11:AA27" si="9">IF(OR($AN11="",ISNUMBER($AN11)=FALSE),"",IF(AND(J11=0,L11=0),((K11)-(T11))/(3*U11),MIN(Y11:Z11)))</f>
        <v>2.8540245124866108</v>
      </c>
      <c r="AB11" s="6">
        <f t="shared" ref="AB11:AB27" si="10">IF(OR($AN11="",ISNUMBER($AN11)=FALSE),"",IF(AND(J11=0,L11=0),NORMSDIST(3*AA11),NORMSDIST(3*AA11)+NORMSDIST(6*V11-3*AA11)-1))</f>
        <v>1</v>
      </c>
      <c r="AC11" s="29" t="str">
        <f t="shared" ref="AC11:AC27" si="11">IF($T11="","",IF(I11="Tolerance",IF(($H11*3*U11+T11)-J11&lt;K11,"",($H11*3*U11+T11)-J11),IF(OR(I11="GD&amp;T",I11="MAX"),IF(($H11*3*U11+T11)&lt;K11,"",($H11*3*U11+T11)),"")))</f>
        <v/>
      </c>
      <c r="AD11" s="29" t="str">
        <f t="shared" ref="AD11:AD27" si="12">IF(T11="","",IF(I11="Tolerance",IF(-(($H11*3*U11)-T11)-J11&gt;L11,"",-(($H11*3*U11)-T11)-J11),IF(I11="MIN",IF(-(($H11*3*U11)-T11)&gt;L11,"",-(($H11*3*U11)-T11)),"")))</f>
        <v/>
      </c>
      <c r="AE11" s="29">
        <f t="shared" ref="AE11:AE27" si="13">IF(OR(J11="",T11=""),"",(O11+P11)/2-T11)</f>
        <v>-2.0499999999999297E-2</v>
      </c>
      <c r="AF11" s="29" t="str">
        <f t="shared" ref="AF11:AF27" si="14">IF(OR($V11&gt;$AF$9,$U11=""),"",$AF$9*6*$U11)</f>
        <v/>
      </c>
      <c r="AG11" s="100"/>
      <c r="AH11" s="101"/>
      <c r="AI11" s="102"/>
      <c r="AJ11" s="102"/>
      <c r="AK11" s="102"/>
      <c r="AL11" s="102"/>
      <c r="AM11" s="102"/>
      <c r="AN11" s="102">
        <v>4.569</v>
      </c>
      <c r="AO11" s="102">
        <v>4.57</v>
      </c>
      <c r="AP11" s="102">
        <v>4.5659999999999998</v>
      </c>
      <c r="AQ11" s="102">
        <v>4.5679999999999996</v>
      </c>
      <c r="AR11" s="102">
        <v>4.5679999999999996</v>
      </c>
      <c r="AS11" s="103">
        <v>4.5679999999999996</v>
      </c>
      <c r="AT11" s="103">
        <v>4.5709999999999997</v>
      </c>
      <c r="AU11" s="103">
        <v>4.5720000000000001</v>
      </c>
      <c r="AV11" s="103">
        <v>4.5730000000000004</v>
      </c>
      <c r="AW11" s="103">
        <v>4.569</v>
      </c>
      <c r="AX11" s="103">
        <v>4.5759999999999996</v>
      </c>
      <c r="AY11" s="103">
        <v>4.569</v>
      </c>
      <c r="AZ11" s="103">
        <v>4.5640000000000001</v>
      </c>
      <c r="BA11" s="103">
        <v>4.5679999999999996</v>
      </c>
      <c r="BB11" s="103">
        <v>4.569</v>
      </c>
      <c r="BC11" s="103">
        <v>4.5659999999999998</v>
      </c>
      <c r="BD11" s="103">
        <v>4.5730000000000004</v>
      </c>
      <c r="BE11" s="103">
        <v>4.57</v>
      </c>
      <c r="BF11" s="103">
        <v>4.5709999999999997</v>
      </c>
      <c r="BG11" s="103">
        <v>4.5709999999999997</v>
      </c>
      <c r="BH11" s="103">
        <v>4.5759999999999996</v>
      </c>
      <c r="BI11" s="103">
        <v>4.577</v>
      </c>
      <c r="BJ11" s="103">
        <v>4.5629999999999997</v>
      </c>
      <c r="BK11" s="103">
        <v>4.57</v>
      </c>
      <c r="BL11" s="103">
        <v>4.5739999999999998</v>
      </c>
      <c r="BM11" s="103">
        <v>4.5750000000000002</v>
      </c>
      <c r="BN11" s="103">
        <v>4.57</v>
      </c>
      <c r="BO11" s="95">
        <v>4.5750000000000002</v>
      </c>
      <c r="BP11" s="95">
        <v>4.569</v>
      </c>
      <c r="BQ11" s="95">
        <v>4.5709999999999997</v>
      </c>
      <c r="BR11" s="95">
        <v>4.57</v>
      </c>
      <c r="BS11" s="95">
        <v>4.5750000000000002</v>
      </c>
      <c r="BT11" s="97"/>
      <c r="BU11" s="97"/>
      <c r="BV11" s="96"/>
      <c r="BW11" s="96"/>
      <c r="BX11" s="96"/>
      <c r="BY11" s="98"/>
      <c r="BZ11" s="99"/>
      <c r="CA11" s="99"/>
      <c r="CB11" s="99"/>
      <c r="CC11" s="99"/>
      <c r="CD11" s="100"/>
      <c r="CE11" s="101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3"/>
      <c r="CQ11" s="103"/>
      <c r="CR11" s="103"/>
      <c r="CS11" s="103"/>
      <c r="CT11" s="103"/>
      <c r="CU11" s="103"/>
      <c r="CV11" s="103"/>
      <c r="CW11" s="103"/>
      <c r="CX11" s="103"/>
      <c r="CY11" s="103"/>
      <c r="CZ11" s="103"/>
      <c r="DA11" s="103"/>
      <c r="DB11" s="103"/>
      <c r="DC11" s="103"/>
      <c r="DD11" s="103"/>
      <c r="DE11" s="103"/>
      <c r="DF11" s="103"/>
      <c r="DG11" s="103"/>
      <c r="DH11" s="103"/>
      <c r="DI11" s="103"/>
      <c r="DJ11" s="103"/>
      <c r="DK11" s="103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</row>
    <row r="12" spans="1:222" ht="15" customHeight="1">
      <c r="A12" s="83" t="s">
        <v>130</v>
      </c>
      <c r="B12" s="66" t="s">
        <v>182</v>
      </c>
      <c r="C12" s="79" t="s">
        <v>181</v>
      </c>
      <c r="D12" s="67">
        <v>1</v>
      </c>
      <c r="E12" s="83" t="s">
        <v>123</v>
      </c>
      <c r="F12" s="84" t="s">
        <v>124</v>
      </c>
      <c r="G12" s="85" t="s">
        <v>125</v>
      </c>
      <c r="H12" s="86">
        <v>1.33</v>
      </c>
      <c r="I12" s="87" t="s">
        <v>43</v>
      </c>
      <c r="J12" s="88">
        <v>5.8</v>
      </c>
      <c r="K12" s="89">
        <v>0.05</v>
      </c>
      <c r="L12" s="89">
        <v>-0.05</v>
      </c>
      <c r="M12" s="90" t="s">
        <v>10</v>
      </c>
      <c r="N12" s="91" t="s">
        <v>67</v>
      </c>
      <c r="O12" s="92">
        <v>5.85</v>
      </c>
      <c r="P12" s="93">
        <v>5.75</v>
      </c>
      <c r="Q12" s="94"/>
      <c r="R12" s="3">
        <f t="shared" si="0"/>
        <v>5.827</v>
      </c>
      <c r="S12" s="3">
        <f t="shared" si="1"/>
        <v>5.806</v>
      </c>
      <c r="T12" s="3">
        <f t="shared" si="2"/>
        <v>5.8156562500000009</v>
      </c>
      <c r="U12" s="4">
        <f t="shared" si="3"/>
        <v>5.0456584659327028E-3</v>
      </c>
      <c r="V12" s="5">
        <f t="shared" si="4"/>
        <v>3.3031698001750884</v>
      </c>
      <c r="W12" s="76">
        <f t="shared" si="5"/>
        <v>0.31312500000002186</v>
      </c>
      <c r="X12" s="76" t="str">
        <f t="shared" si="6"/>
        <v>Level C</v>
      </c>
      <c r="Y12" s="5">
        <f t="shared" si="7"/>
        <v>2.2688647564951836</v>
      </c>
      <c r="Z12" s="5">
        <f t="shared" si="8"/>
        <v>4.3374748438549693</v>
      </c>
      <c r="AA12" s="5">
        <f t="shared" si="9"/>
        <v>2.2688647564951836</v>
      </c>
      <c r="AB12" s="6">
        <f t="shared" si="10"/>
        <v>0.99999999999500311</v>
      </c>
      <c r="AC12" s="29" t="str">
        <f t="shared" si="11"/>
        <v/>
      </c>
      <c r="AD12" s="29" t="str">
        <f t="shared" si="12"/>
        <v/>
      </c>
      <c r="AE12" s="29">
        <f t="shared" si="13"/>
        <v>-1.5656250000001037E-2</v>
      </c>
      <c r="AF12" s="29" t="str">
        <f t="shared" si="14"/>
        <v/>
      </c>
      <c r="AG12" s="100"/>
      <c r="AH12" s="101"/>
      <c r="AI12" s="102"/>
      <c r="AJ12" s="102"/>
      <c r="AK12" s="102"/>
      <c r="AL12" s="102"/>
      <c r="AM12" s="102"/>
      <c r="AN12" s="102">
        <v>5.82</v>
      </c>
      <c r="AO12" s="102">
        <v>5.8159999999999998</v>
      </c>
      <c r="AP12" s="102">
        <v>5.8159999999999998</v>
      </c>
      <c r="AQ12" s="102">
        <v>5.806</v>
      </c>
      <c r="AR12" s="102">
        <v>5.8140000000000001</v>
      </c>
      <c r="AS12" s="103">
        <v>5.8179999999999996</v>
      </c>
      <c r="AT12" s="103">
        <v>5.8070000000000004</v>
      </c>
      <c r="AU12" s="103">
        <v>5.8140000000000001</v>
      </c>
      <c r="AV12" s="103">
        <v>5.82</v>
      </c>
      <c r="AW12" s="103">
        <v>5.8179999999999996</v>
      </c>
      <c r="AX12" s="103">
        <v>5.819</v>
      </c>
      <c r="AY12" s="103">
        <v>5.82</v>
      </c>
      <c r="AZ12" s="103">
        <v>5.8170000000000002</v>
      </c>
      <c r="BA12" s="103">
        <v>5.819</v>
      </c>
      <c r="BB12" s="103">
        <v>5.8109999999999999</v>
      </c>
      <c r="BC12" s="103">
        <v>5.8259999999999996</v>
      </c>
      <c r="BD12" s="103">
        <v>5.8159999999999998</v>
      </c>
      <c r="BE12" s="103">
        <v>5.8140000000000001</v>
      </c>
      <c r="BF12" s="103">
        <v>5.827</v>
      </c>
      <c r="BG12" s="103">
        <v>5.81</v>
      </c>
      <c r="BH12" s="103">
        <v>5.8079999999999998</v>
      </c>
      <c r="BI12" s="103">
        <v>5.8220000000000001</v>
      </c>
      <c r="BJ12" s="103">
        <v>5.8150000000000004</v>
      </c>
      <c r="BK12" s="103">
        <v>5.8109999999999999</v>
      </c>
      <c r="BL12" s="103">
        <v>5.8179999999999996</v>
      </c>
      <c r="BM12" s="103">
        <v>5.8120000000000003</v>
      </c>
      <c r="BN12" s="103">
        <v>5.8179999999999996</v>
      </c>
      <c r="BO12" s="95">
        <v>5.8129999999999997</v>
      </c>
      <c r="BP12" s="95">
        <v>5.8090000000000002</v>
      </c>
      <c r="BQ12" s="95">
        <v>5.8109999999999999</v>
      </c>
      <c r="BR12" s="95">
        <v>5.819</v>
      </c>
      <c r="BS12" s="95">
        <v>5.8170000000000002</v>
      </c>
      <c r="BT12" s="97"/>
      <c r="BU12" s="97"/>
      <c r="BV12" s="96"/>
      <c r="BW12" s="96"/>
      <c r="BX12" s="96"/>
      <c r="BY12" s="98"/>
      <c r="BZ12" s="99"/>
      <c r="CA12" s="99"/>
      <c r="CB12" s="99"/>
      <c r="CC12" s="99"/>
      <c r="CD12" s="100"/>
      <c r="CE12" s="101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3"/>
      <c r="CQ12" s="103"/>
      <c r="CR12" s="103"/>
      <c r="CS12" s="103"/>
      <c r="CT12" s="103"/>
      <c r="CU12" s="103"/>
      <c r="CV12" s="103"/>
      <c r="CW12" s="103"/>
      <c r="CX12" s="103"/>
      <c r="CY12" s="103"/>
      <c r="CZ12" s="103"/>
      <c r="DA12" s="103"/>
      <c r="DB12" s="103"/>
      <c r="DC12" s="103"/>
      <c r="DD12" s="103"/>
      <c r="DE12" s="103"/>
      <c r="DF12" s="103"/>
      <c r="DG12" s="103"/>
      <c r="DH12" s="103"/>
      <c r="DI12" s="103"/>
      <c r="DJ12" s="103"/>
      <c r="DK12" s="103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GQ12" s="78"/>
    </row>
    <row r="13" spans="1:222" ht="15" customHeight="1">
      <c r="A13" s="83" t="s">
        <v>131</v>
      </c>
      <c r="B13" s="66" t="s">
        <v>182</v>
      </c>
      <c r="C13" s="79" t="s">
        <v>181</v>
      </c>
      <c r="D13" s="67">
        <v>1</v>
      </c>
      <c r="E13" s="83" t="s">
        <v>123</v>
      </c>
      <c r="F13" s="84" t="s">
        <v>124</v>
      </c>
      <c r="G13" s="85" t="s">
        <v>125</v>
      </c>
      <c r="H13" s="86">
        <v>1.33</v>
      </c>
      <c r="I13" s="87" t="s">
        <v>43</v>
      </c>
      <c r="J13" s="88">
        <v>4.55</v>
      </c>
      <c r="K13" s="89">
        <v>0.05</v>
      </c>
      <c r="L13" s="89">
        <v>-0.05</v>
      </c>
      <c r="M13" s="90" t="s">
        <v>10</v>
      </c>
      <c r="N13" s="91" t="s">
        <v>67</v>
      </c>
      <c r="O13" s="92">
        <v>4.5999999999999996</v>
      </c>
      <c r="P13" s="93">
        <v>4.5</v>
      </c>
      <c r="Q13" s="94"/>
      <c r="R13" s="3">
        <f t="shared" si="0"/>
        <v>4.5739999999999998</v>
      </c>
      <c r="S13" s="3">
        <f t="shared" si="1"/>
        <v>4.5629999999999997</v>
      </c>
      <c r="T13" s="3">
        <f t="shared" si="2"/>
        <v>4.5681874999999996</v>
      </c>
      <c r="U13" s="4">
        <f t="shared" si="3"/>
        <v>2.9009175411661738E-3</v>
      </c>
      <c r="V13" s="5">
        <f t="shared" si="4"/>
        <v>5.7453086584345447</v>
      </c>
      <c r="W13" s="76">
        <f t="shared" si="5"/>
        <v>0.3637499999999973</v>
      </c>
      <c r="X13" s="76" t="str">
        <f t="shared" si="6"/>
        <v>Level C</v>
      </c>
      <c r="Y13" s="5">
        <f t="shared" si="7"/>
        <v>3.6554526339289812</v>
      </c>
      <c r="Z13" s="5">
        <f t="shared" si="8"/>
        <v>7.8351646829400661</v>
      </c>
      <c r="AA13" s="5">
        <f t="shared" si="9"/>
        <v>3.6554526339289812</v>
      </c>
      <c r="AB13" s="6">
        <f t="shared" si="10"/>
        <v>1</v>
      </c>
      <c r="AC13" s="29" t="str">
        <f t="shared" si="11"/>
        <v/>
      </c>
      <c r="AD13" s="29" t="str">
        <f t="shared" si="12"/>
        <v/>
      </c>
      <c r="AE13" s="29">
        <f t="shared" si="13"/>
        <v>-1.8187499999999801E-2</v>
      </c>
      <c r="AF13" s="29" t="str">
        <f t="shared" si="14"/>
        <v/>
      </c>
      <c r="AG13" s="100"/>
      <c r="AH13" s="101"/>
      <c r="AI13" s="102"/>
      <c r="AJ13" s="102"/>
      <c r="AK13" s="102"/>
      <c r="AL13" s="102"/>
      <c r="AM13" s="102"/>
      <c r="AN13" s="102">
        <v>4.5720000000000001</v>
      </c>
      <c r="AO13" s="102">
        <v>4.569</v>
      </c>
      <c r="AP13" s="102">
        <v>4.57</v>
      </c>
      <c r="AQ13" s="102">
        <v>4.5659999999999998</v>
      </c>
      <c r="AR13" s="102">
        <v>4.5739999999999998</v>
      </c>
      <c r="AS13" s="103">
        <v>4.5720000000000001</v>
      </c>
      <c r="AT13" s="103">
        <v>4.5650000000000004</v>
      </c>
      <c r="AU13" s="103">
        <v>4.5720000000000001</v>
      </c>
      <c r="AV13" s="103">
        <v>4.5659999999999998</v>
      </c>
      <c r="AW13" s="103">
        <v>4.57</v>
      </c>
      <c r="AX13" s="103">
        <v>4.5679999999999996</v>
      </c>
      <c r="AY13" s="103">
        <v>4.57</v>
      </c>
      <c r="AZ13" s="103">
        <v>4.5670000000000002</v>
      </c>
      <c r="BA13" s="103">
        <v>4.5679999999999996</v>
      </c>
      <c r="BB13" s="103">
        <v>4.57</v>
      </c>
      <c r="BC13" s="103">
        <v>4.5670000000000002</v>
      </c>
      <c r="BD13" s="103">
        <v>4.5730000000000004</v>
      </c>
      <c r="BE13" s="103">
        <v>4.5670000000000002</v>
      </c>
      <c r="BF13" s="103">
        <v>4.5670000000000002</v>
      </c>
      <c r="BG13" s="103">
        <v>4.57</v>
      </c>
      <c r="BH13" s="103">
        <v>4.5670000000000002</v>
      </c>
      <c r="BI13" s="103">
        <v>4.57</v>
      </c>
      <c r="BJ13" s="103">
        <v>4.5640000000000001</v>
      </c>
      <c r="BK13" s="103">
        <v>4.57</v>
      </c>
      <c r="BL13" s="103">
        <v>4.5679999999999996</v>
      </c>
      <c r="BM13" s="103">
        <v>4.5629999999999997</v>
      </c>
      <c r="BN13" s="103">
        <v>4.5629999999999997</v>
      </c>
      <c r="BO13" s="95">
        <v>4.569</v>
      </c>
      <c r="BP13" s="95">
        <v>4.5679999999999996</v>
      </c>
      <c r="BQ13" s="95">
        <v>4.569</v>
      </c>
      <c r="BR13" s="95">
        <v>4.5650000000000004</v>
      </c>
      <c r="BS13" s="95">
        <v>4.5629999999999997</v>
      </c>
      <c r="BT13" s="97"/>
      <c r="BU13" s="97"/>
      <c r="BV13" s="96"/>
      <c r="BW13" s="96"/>
      <c r="BX13" s="96"/>
      <c r="BY13" s="98"/>
      <c r="BZ13" s="99"/>
      <c r="CA13" s="99"/>
      <c r="CB13" s="99"/>
      <c r="CC13" s="99"/>
      <c r="CD13" s="100"/>
      <c r="CE13" s="101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3"/>
      <c r="CQ13" s="103"/>
      <c r="CR13" s="103"/>
      <c r="CS13" s="103"/>
      <c r="CT13" s="103"/>
      <c r="CU13" s="103"/>
      <c r="CV13" s="103"/>
      <c r="CW13" s="103"/>
      <c r="CX13" s="103"/>
      <c r="CY13" s="103"/>
      <c r="CZ13" s="103"/>
      <c r="DA13" s="103"/>
      <c r="DB13" s="103"/>
      <c r="DC13" s="103"/>
      <c r="DD13" s="103"/>
      <c r="DE13" s="103"/>
      <c r="DF13" s="103"/>
      <c r="DG13" s="103"/>
      <c r="DH13" s="103"/>
      <c r="DI13" s="103"/>
      <c r="DJ13" s="103"/>
      <c r="DK13" s="103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HN13" s="78"/>
    </row>
    <row r="14" spans="1:222" ht="15" customHeight="1">
      <c r="A14" s="83" t="s">
        <v>132</v>
      </c>
      <c r="B14" s="66" t="s">
        <v>182</v>
      </c>
      <c r="C14" s="79" t="s">
        <v>181</v>
      </c>
      <c r="D14" s="67">
        <v>1</v>
      </c>
      <c r="E14" s="83" t="s">
        <v>123</v>
      </c>
      <c r="F14" s="84" t="s">
        <v>124</v>
      </c>
      <c r="G14" s="85" t="s">
        <v>125</v>
      </c>
      <c r="H14" s="86">
        <v>1.33</v>
      </c>
      <c r="I14" s="87" t="s">
        <v>43</v>
      </c>
      <c r="J14" s="88">
        <v>4.55</v>
      </c>
      <c r="K14" s="89">
        <v>0.05</v>
      </c>
      <c r="L14" s="89">
        <v>-0.05</v>
      </c>
      <c r="M14" s="90" t="s">
        <v>10</v>
      </c>
      <c r="N14" s="91" t="s">
        <v>67</v>
      </c>
      <c r="O14" s="92">
        <v>4.5999999999999996</v>
      </c>
      <c r="P14" s="93">
        <v>4.5</v>
      </c>
      <c r="Q14" s="94"/>
      <c r="R14" s="3">
        <f t="shared" si="0"/>
        <v>4.5620000000000003</v>
      </c>
      <c r="S14" s="3">
        <f t="shared" si="1"/>
        <v>4.5490000000000004</v>
      </c>
      <c r="T14" s="3">
        <f t="shared" si="2"/>
        <v>4.5569687500000002</v>
      </c>
      <c r="U14" s="4">
        <f t="shared" si="3"/>
        <v>3.5056118604501708E-3</v>
      </c>
      <c r="V14" s="5">
        <f t="shared" si="4"/>
        <v>4.7542818001894913</v>
      </c>
      <c r="W14" s="76">
        <f t="shared" si="5"/>
        <v>0.13937500000000874</v>
      </c>
      <c r="X14" s="76" t="str">
        <f t="shared" si="6"/>
        <v>Level B</v>
      </c>
      <c r="Y14" s="5">
        <f t="shared" si="7"/>
        <v>4.0916537742880248</v>
      </c>
      <c r="Z14" s="5">
        <f t="shared" si="8"/>
        <v>5.4169098260909232</v>
      </c>
      <c r="AA14" s="5">
        <f t="shared" si="9"/>
        <v>4.0916537742880248</v>
      </c>
      <c r="AB14" s="6">
        <f t="shared" si="10"/>
        <v>1</v>
      </c>
      <c r="AC14" s="29" t="str">
        <f t="shared" si="11"/>
        <v/>
      </c>
      <c r="AD14" s="29" t="str">
        <f t="shared" si="12"/>
        <v/>
      </c>
      <c r="AE14" s="29">
        <f t="shared" si="13"/>
        <v>-6.9687500000004121E-3</v>
      </c>
      <c r="AF14" s="29" t="str">
        <f t="shared" si="14"/>
        <v/>
      </c>
      <c r="AG14" s="100"/>
      <c r="AH14" s="101"/>
      <c r="AI14" s="102"/>
      <c r="AJ14" s="102"/>
      <c r="AK14" s="102"/>
      <c r="AL14" s="102"/>
      <c r="AM14" s="102"/>
      <c r="AN14" s="102">
        <v>4.5599999999999996</v>
      </c>
      <c r="AO14" s="102">
        <v>4.5570000000000004</v>
      </c>
      <c r="AP14" s="102">
        <v>4.55</v>
      </c>
      <c r="AQ14" s="102">
        <v>4.5609999999999999</v>
      </c>
      <c r="AR14" s="102">
        <v>4.5599999999999996</v>
      </c>
      <c r="AS14" s="103">
        <v>4.5609999999999999</v>
      </c>
      <c r="AT14" s="103">
        <v>4.5590000000000002</v>
      </c>
      <c r="AU14" s="103">
        <v>4.5590000000000002</v>
      </c>
      <c r="AV14" s="103">
        <v>4.556</v>
      </c>
      <c r="AW14" s="103">
        <v>4.5570000000000004</v>
      </c>
      <c r="AX14" s="103">
        <v>4.5549999999999997</v>
      </c>
      <c r="AY14" s="103">
        <v>4.5609999999999999</v>
      </c>
      <c r="AZ14" s="103">
        <v>4.5620000000000003</v>
      </c>
      <c r="BA14" s="103">
        <v>4.5609999999999999</v>
      </c>
      <c r="BB14" s="103">
        <v>4.5529999999999999</v>
      </c>
      <c r="BC14" s="103">
        <v>4.5579999999999998</v>
      </c>
      <c r="BD14" s="103">
        <v>4.5579999999999998</v>
      </c>
      <c r="BE14" s="103">
        <v>4.5540000000000003</v>
      </c>
      <c r="BF14" s="103">
        <v>4.5579999999999998</v>
      </c>
      <c r="BG14" s="103">
        <v>4.5529999999999999</v>
      </c>
      <c r="BH14" s="103">
        <v>4.55</v>
      </c>
      <c r="BI14" s="103">
        <v>4.5579999999999998</v>
      </c>
      <c r="BJ14" s="103">
        <v>4.5609999999999999</v>
      </c>
      <c r="BK14" s="103">
        <v>4.5490000000000004</v>
      </c>
      <c r="BL14" s="103">
        <v>4.5570000000000004</v>
      </c>
      <c r="BM14" s="103">
        <v>4.556</v>
      </c>
      <c r="BN14" s="103">
        <v>4.5570000000000004</v>
      </c>
      <c r="BO14" s="95">
        <v>4.556</v>
      </c>
      <c r="BP14" s="95">
        <v>4.5549999999999997</v>
      </c>
      <c r="BQ14" s="95">
        <v>4.5570000000000004</v>
      </c>
      <c r="BR14" s="95">
        <v>4.5609999999999999</v>
      </c>
      <c r="BS14" s="95">
        <v>4.5529999999999999</v>
      </c>
      <c r="BT14" s="97"/>
      <c r="BU14" s="97"/>
      <c r="BV14" s="96"/>
      <c r="BW14" s="96"/>
      <c r="BX14" s="96"/>
      <c r="BY14" s="98"/>
      <c r="BZ14" s="99"/>
      <c r="CA14" s="99"/>
      <c r="CB14" s="99"/>
      <c r="CC14" s="99"/>
      <c r="CD14" s="100"/>
      <c r="CE14" s="101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3"/>
      <c r="CQ14" s="103"/>
      <c r="CR14" s="103"/>
      <c r="CS14" s="103"/>
      <c r="CT14" s="103"/>
      <c r="CU14" s="103"/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3"/>
      <c r="DH14" s="103"/>
      <c r="DI14" s="103"/>
      <c r="DJ14" s="103"/>
      <c r="DK14" s="103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</row>
    <row r="15" spans="1:222" ht="15" customHeight="1">
      <c r="A15" s="83" t="s">
        <v>133</v>
      </c>
      <c r="B15" s="66" t="s">
        <v>182</v>
      </c>
      <c r="C15" s="79" t="s">
        <v>181</v>
      </c>
      <c r="D15" s="67">
        <v>1</v>
      </c>
      <c r="E15" s="83" t="s">
        <v>123</v>
      </c>
      <c r="F15" s="84" t="s">
        <v>124</v>
      </c>
      <c r="G15" s="85" t="s">
        <v>125</v>
      </c>
      <c r="H15" s="86">
        <v>1.33</v>
      </c>
      <c r="I15" s="87" t="s">
        <v>43</v>
      </c>
      <c r="J15" s="88">
        <v>5.8</v>
      </c>
      <c r="K15" s="89">
        <v>0.05</v>
      </c>
      <c r="L15" s="89">
        <v>-0.05</v>
      </c>
      <c r="M15" s="90" t="s">
        <v>10</v>
      </c>
      <c r="N15" s="91" t="s">
        <v>67</v>
      </c>
      <c r="O15" s="92">
        <v>5.85</v>
      </c>
      <c r="P15" s="93">
        <v>5.75</v>
      </c>
      <c r="Q15" s="94"/>
      <c r="R15" s="3">
        <f t="shared" si="0"/>
        <v>5.8049999999999997</v>
      </c>
      <c r="S15" s="3">
        <f t="shared" si="1"/>
        <v>5.7910000000000004</v>
      </c>
      <c r="T15" s="3">
        <f t="shared" si="2"/>
        <v>5.7986562500000014</v>
      </c>
      <c r="U15" s="4">
        <f t="shared" si="3"/>
        <v>3.5795960756090993E-3</v>
      </c>
      <c r="V15" s="5">
        <f t="shared" si="4"/>
        <v>4.656018811795879</v>
      </c>
      <c r="W15" s="76">
        <f t="shared" si="5"/>
        <v>-2.6874999999968549E-2</v>
      </c>
      <c r="X15" s="76" t="str">
        <f t="shared" si="6"/>
        <v>Level A</v>
      </c>
      <c r="Y15" s="5">
        <f t="shared" si="7"/>
        <v>4.7811493173627291</v>
      </c>
      <c r="Z15" s="5">
        <f t="shared" si="8"/>
        <v>4.5308883062289942</v>
      </c>
      <c r="AA15" s="5">
        <f t="shared" si="9"/>
        <v>4.5308883062289942</v>
      </c>
      <c r="AB15" s="6">
        <f t="shared" si="10"/>
        <v>1</v>
      </c>
      <c r="AC15" s="29" t="str">
        <f t="shared" si="11"/>
        <v/>
      </c>
      <c r="AD15" s="29" t="str">
        <f t="shared" si="12"/>
        <v/>
      </c>
      <c r="AE15" s="29">
        <f t="shared" si="13"/>
        <v>1.3437499999984226E-3</v>
      </c>
      <c r="AF15" s="29" t="str">
        <f t="shared" si="14"/>
        <v/>
      </c>
      <c r="AG15" s="100"/>
      <c r="AH15" s="101"/>
      <c r="AI15" s="102"/>
      <c r="AJ15" s="102"/>
      <c r="AK15" s="102"/>
      <c r="AL15" s="102"/>
      <c r="AM15" s="102"/>
      <c r="AN15" s="102">
        <v>5.7990000000000004</v>
      </c>
      <c r="AO15" s="102">
        <v>5.7969999999999997</v>
      </c>
      <c r="AP15" s="102">
        <v>5.798</v>
      </c>
      <c r="AQ15" s="102">
        <v>5.8010000000000002</v>
      </c>
      <c r="AR15" s="102">
        <v>5.8019999999999996</v>
      </c>
      <c r="AS15" s="103">
        <v>5.7969999999999997</v>
      </c>
      <c r="AT15" s="103">
        <v>5.8049999999999997</v>
      </c>
      <c r="AU15" s="103">
        <v>5.7910000000000004</v>
      </c>
      <c r="AV15" s="103">
        <v>5.8029999999999999</v>
      </c>
      <c r="AW15" s="103">
        <v>5.8049999999999997</v>
      </c>
      <c r="AX15" s="103">
        <v>5.8029999999999999</v>
      </c>
      <c r="AY15" s="103">
        <v>5.8019999999999996</v>
      </c>
      <c r="AZ15" s="103">
        <v>5.7990000000000004</v>
      </c>
      <c r="BA15" s="103">
        <v>5.7960000000000003</v>
      </c>
      <c r="BB15" s="103">
        <v>5.7969999999999997</v>
      </c>
      <c r="BC15" s="103">
        <v>5.7910000000000004</v>
      </c>
      <c r="BD15" s="103">
        <v>5.7990000000000004</v>
      </c>
      <c r="BE15" s="103">
        <v>5.7969999999999997</v>
      </c>
      <c r="BF15" s="103">
        <v>5.8010000000000002</v>
      </c>
      <c r="BG15" s="103">
        <v>5.7990000000000004</v>
      </c>
      <c r="BH15" s="103">
        <v>5.7939999999999996</v>
      </c>
      <c r="BI15" s="103">
        <v>5.7969999999999997</v>
      </c>
      <c r="BJ15" s="103">
        <v>5.8010000000000002</v>
      </c>
      <c r="BK15" s="103">
        <v>5.7969999999999997</v>
      </c>
      <c r="BL15" s="103">
        <v>5.7990000000000004</v>
      </c>
      <c r="BM15" s="103">
        <v>5.7969999999999997</v>
      </c>
      <c r="BN15" s="103">
        <v>5.7990000000000004</v>
      </c>
      <c r="BO15" s="95">
        <v>5.8040000000000003</v>
      </c>
      <c r="BP15" s="95">
        <v>5.8</v>
      </c>
      <c r="BQ15" s="95">
        <v>5.7990000000000004</v>
      </c>
      <c r="BR15" s="95">
        <v>5.7939999999999996</v>
      </c>
      <c r="BS15" s="95">
        <v>5.7939999999999996</v>
      </c>
      <c r="BT15" s="97"/>
      <c r="BU15" s="97"/>
      <c r="BV15" s="96"/>
      <c r="BW15" s="96"/>
      <c r="BX15" s="96"/>
      <c r="BY15" s="98"/>
      <c r="BZ15" s="99"/>
      <c r="CA15" s="99"/>
      <c r="CB15" s="99"/>
      <c r="CC15" s="99"/>
      <c r="CD15" s="100"/>
      <c r="CE15" s="101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3"/>
      <c r="CQ15" s="103"/>
      <c r="CR15" s="103"/>
      <c r="CS15" s="103"/>
      <c r="CT15" s="103"/>
      <c r="CU15" s="103"/>
      <c r="CV15" s="103"/>
      <c r="CW15" s="103"/>
      <c r="CX15" s="103"/>
      <c r="CY15" s="103"/>
      <c r="CZ15" s="103"/>
      <c r="DA15" s="103"/>
      <c r="DB15" s="103"/>
      <c r="DC15" s="103"/>
      <c r="DD15" s="103"/>
      <c r="DE15" s="103"/>
      <c r="DF15" s="103"/>
      <c r="DG15" s="103"/>
      <c r="DH15" s="103"/>
      <c r="DI15" s="103"/>
      <c r="DJ15" s="103"/>
      <c r="DK15" s="103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FJ15" s="78"/>
    </row>
    <row r="16" spans="1:222" ht="15" customHeight="1">
      <c r="A16" s="83" t="s">
        <v>134</v>
      </c>
      <c r="B16" s="66" t="s">
        <v>182</v>
      </c>
      <c r="C16" s="79" t="s">
        <v>181</v>
      </c>
      <c r="D16" s="67">
        <v>1</v>
      </c>
      <c r="E16" s="83" t="s">
        <v>123</v>
      </c>
      <c r="F16" s="84" t="s">
        <v>124</v>
      </c>
      <c r="G16" s="85" t="s">
        <v>125</v>
      </c>
      <c r="H16" s="86">
        <v>1.33</v>
      </c>
      <c r="I16" s="87" t="s">
        <v>43</v>
      </c>
      <c r="J16" s="88">
        <v>5.8</v>
      </c>
      <c r="K16" s="89">
        <v>0.05</v>
      </c>
      <c r="L16" s="89">
        <v>-0.05</v>
      </c>
      <c r="M16" s="90" t="s">
        <v>10</v>
      </c>
      <c r="N16" s="91" t="s">
        <v>67</v>
      </c>
      <c r="O16" s="92">
        <v>5.85</v>
      </c>
      <c r="P16" s="93">
        <v>5.75</v>
      </c>
      <c r="Q16" s="94"/>
      <c r="R16" s="3">
        <f t="shared" si="0"/>
        <v>5.8280000000000003</v>
      </c>
      <c r="S16" s="3">
        <f t="shared" si="1"/>
        <v>5.81</v>
      </c>
      <c r="T16" s="3">
        <f t="shared" si="2"/>
        <v>5.8205000000000018</v>
      </c>
      <c r="U16" s="4">
        <f t="shared" si="3"/>
        <v>4.2578201298393448E-3</v>
      </c>
      <c r="V16" s="5">
        <f t="shared" si="4"/>
        <v>3.9143660742887065</v>
      </c>
      <c r="W16" s="76">
        <f t="shared" si="5"/>
        <v>0.41000000000004067</v>
      </c>
      <c r="X16" s="76" t="str">
        <f t="shared" si="6"/>
        <v>Level C</v>
      </c>
      <c r="Y16" s="5">
        <f t="shared" si="7"/>
        <v>2.3094759838301693</v>
      </c>
      <c r="Z16" s="5">
        <f t="shared" si="8"/>
        <v>5.5192561647472154</v>
      </c>
      <c r="AA16" s="5">
        <f t="shared" si="9"/>
        <v>2.3094759838301693</v>
      </c>
      <c r="AB16" s="6">
        <f t="shared" si="10"/>
        <v>0.99999999999787237</v>
      </c>
      <c r="AC16" s="29" t="str">
        <f t="shared" si="11"/>
        <v/>
      </c>
      <c r="AD16" s="29" t="str">
        <f t="shared" si="12"/>
        <v/>
      </c>
      <c r="AE16" s="29">
        <f t="shared" si="13"/>
        <v>-2.0500000000001961E-2</v>
      </c>
      <c r="AF16" s="29" t="str">
        <f t="shared" si="14"/>
        <v/>
      </c>
      <c r="AG16" s="100"/>
      <c r="AH16" s="101"/>
      <c r="AI16" s="102"/>
      <c r="AJ16" s="102"/>
      <c r="AK16" s="102"/>
      <c r="AL16" s="102"/>
      <c r="AM16" s="102"/>
      <c r="AN16" s="102">
        <v>5.827</v>
      </c>
      <c r="AO16" s="102">
        <v>5.8250000000000002</v>
      </c>
      <c r="AP16" s="102">
        <v>5.8220000000000001</v>
      </c>
      <c r="AQ16" s="102">
        <v>5.8179999999999996</v>
      </c>
      <c r="AR16" s="102">
        <v>5.8259999999999996</v>
      </c>
      <c r="AS16" s="103">
        <v>5.8159999999999998</v>
      </c>
      <c r="AT16" s="103">
        <v>5.82</v>
      </c>
      <c r="AU16" s="103">
        <v>5.82</v>
      </c>
      <c r="AV16" s="103">
        <v>5.819</v>
      </c>
      <c r="AW16" s="103">
        <v>5.82</v>
      </c>
      <c r="AX16" s="103">
        <v>5.8179999999999996</v>
      </c>
      <c r="AY16" s="103">
        <v>5.819</v>
      </c>
      <c r="AZ16" s="103">
        <v>5.8220000000000001</v>
      </c>
      <c r="BA16" s="103">
        <v>5.8250000000000002</v>
      </c>
      <c r="BB16" s="103">
        <v>5.8179999999999996</v>
      </c>
      <c r="BC16" s="103">
        <v>5.8220000000000001</v>
      </c>
      <c r="BD16" s="103">
        <v>5.81</v>
      </c>
      <c r="BE16" s="103">
        <v>5.8230000000000004</v>
      </c>
      <c r="BF16" s="103">
        <v>5.8179999999999996</v>
      </c>
      <c r="BG16" s="103">
        <v>5.8159999999999998</v>
      </c>
      <c r="BH16" s="103">
        <v>5.8220000000000001</v>
      </c>
      <c r="BI16" s="103">
        <v>5.827</v>
      </c>
      <c r="BJ16" s="103">
        <v>5.8280000000000003</v>
      </c>
      <c r="BK16" s="103">
        <v>5.819</v>
      </c>
      <c r="BL16" s="103">
        <v>5.8220000000000001</v>
      </c>
      <c r="BM16" s="103">
        <v>5.8179999999999996</v>
      </c>
      <c r="BN16" s="103">
        <v>5.8159999999999998</v>
      </c>
      <c r="BO16" s="95">
        <v>5.8220000000000001</v>
      </c>
      <c r="BP16" s="95">
        <v>5.8230000000000004</v>
      </c>
      <c r="BQ16" s="95">
        <v>5.8120000000000003</v>
      </c>
      <c r="BR16" s="95">
        <v>5.8259999999999996</v>
      </c>
      <c r="BS16" s="95">
        <v>5.8170000000000002</v>
      </c>
      <c r="BT16" s="97"/>
      <c r="BU16" s="97"/>
      <c r="BV16" s="96"/>
      <c r="BW16" s="96"/>
      <c r="BX16" s="96"/>
      <c r="BY16" s="98"/>
      <c r="BZ16" s="99"/>
      <c r="CA16" s="99"/>
      <c r="CB16" s="99"/>
      <c r="CC16" s="99"/>
      <c r="CD16" s="100"/>
      <c r="CE16" s="101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3"/>
      <c r="CQ16" s="103"/>
      <c r="CR16" s="103"/>
      <c r="CS16" s="103"/>
      <c r="CT16" s="103"/>
      <c r="CU16" s="103"/>
      <c r="CV16" s="103"/>
      <c r="CW16" s="103"/>
      <c r="CX16" s="103"/>
      <c r="CY16" s="103"/>
      <c r="CZ16" s="103"/>
      <c r="DA16" s="103"/>
      <c r="DB16" s="103"/>
      <c r="DC16" s="103"/>
      <c r="DD16" s="103"/>
      <c r="DE16" s="103"/>
      <c r="DF16" s="103"/>
      <c r="DG16" s="103"/>
      <c r="DH16" s="103"/>
      <c r="DI16" s="103"/>
      <c r="DJ16" s="103"/>
      <c r="DK16" s="103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78"/>
      <c r="HM16" s="78"/>
    </row>
    <row r="17" spans="1:225" ht="15" customHeight="1">
      <c r="A17" s="83" t="s">
        <v>135</v>
      </c>
      <c r="B17" s="66" t="s">
        <v>182</v>
      </c>
      <c r="C17" s="79" t="s">
        <v>181</v>
      </c>
      <c r="D17" s="67">
        <v>1</v>
      </c>
      <c r="E17" s="83" t="s">
        <v>123</v>
      </c>
      <c r="F17" s="84" t="s">
        <v>124</v>
      </c>
      <c r="G17" s="85" t="s">
        <v>125</v>
      </c>
      <c r="H17" s="86">
        <v>1.33</v>
      </c>
      <c r="I17" s="87" t="s">
        <v>43</v>
      </c>
      <c r="J17" s="88">
        <v>5.8</v>
      </c>
      <c r="K17" s="89">
        <v>0.05</v>
      </c>
      <c r="L17" s="89">
        <v>-0.05</v>
      </c>
      <c r="M17" s="90" t="s">
        <v>10</v>
      </c>
      <c r="N17" s="91" t="s">
        <v>67</v>
      </c>
      <c r="O17" s="92">
        <v>5.85</v>
      </c>
      <c r="P17" s="93">
        <v>5.75</v>
      </c>
      <c r="Q17" s="94"/>
      <c r="R17" s="3">
        <f t="shared" si="0"/>
        <v>5.8140000000000001</v>
      </c>
      <c r="S17" s="3">
        <f t="shared" si="1"/>
        <v>5.8049999999999997</v>
      </c>
      <c r="T17" s="3">
        <f t="shared" si="2"/>
        <v>5.8094375000000005</v>
      </c>
      <c r="U17" s="4">
        <f t="shared" si="3"/>
        <v>2.3131810243931994E-3</v>
      </c>
      <c r="V17" s="5">
        <f t="shared" si="4"/>
        <v>7.2050853309410652</v>
      </c>
      <c r="W17" s="76">
        <f t="shared" si="5"/>
        <v>0.18875000000001374</v>
      </c>
      <c r="X17" s="76" t="str">
        <f t="shared" si="6"/>
        <v>Level B</v>
      </c>
      <c r="Y17" s="5">
        <f t="shared" si="7"/>
        <v>5.845125474725819</v>
      </c>
      <c r="Z17" s="5">
        <f t="shared" si="8"/>
        <v>8.5650451871562598</v>
      </c>
      <c r="AA17" s="5">
        <f t="shared" si="9"/>
        <v>5.845125474725819</v>
      </c>
      <c r="AB17" s="6">
        <f t="shared" si="10"/>
        <v>1</v>
      </c>
      <c r="AC17" s="29" t="str">
        <f t="shared" si="11"/>
        <v/>
      </c>
      <c r="AD17" s="29" t="str">
        <f t="shared" si="12"/>
        <v/>
      </c>
      <c r="AE17" s="29">
        <f t="shared" si="13"/>
        <v>-9.4375000000006537E-3</v>
      </c>
      <c r="AF17" s="29" t="str">
        <f t="shared" si="14"/>
        <v/>
      </c>
      <c r="AG17" s="100"/>
      <c r="AH17" s="101"/>
      <c r="AI17" s="102"/>
      <c r="AJ17" s="102"/>
      <c r="AK17" s="102"/>
      <c r="AL17" s="102"/>
      <c r="AM17" s="102"/>
      <c r="AN17" s="102">
        <v>5.8109999999999999</v>
      </c>
      <c r="AO17" s="102">
        <v>5.8109999999999999</v>
      </c>
      <c r="AP17" s="102">
        <v>5.8079999999999998</v>
      </c>
      <c r="AQ17" s="102">
        <v>5.8090000000000002</v>
      </c>
      <c r="AR17" s="102">
        <v>5.8090000000000002</v>
      </c>
      <c r="AS17" s="103">
        <v>5.8070000000000004</v>
      </c>
      <c r="AT17" s="103">
        <v>5.8090000000000002</v>
      </c>
      <c r="AU17" s="103">
        <v>5.8129999999999997</v>
      </c>
      <c r="AV17" s="103">
        <v>5.8140000000000001</v>
      </c>
      <c r="AW17" s="103">
        <v>5.8049999999999997</v>
      </c>
      <c r="AX17" s="103">
        <v>5.806</v>
      </c>
      <c r="AY17" s="103">
        <v>5.8079999999999998</v>
      </c>
      <c r="AZ17" s="103">
        <v>5.8090000000000002</v>
      </c>
      <c r="BA17" s="103">
        <v>5.8109999999999999</v>
      </c>
      <c r="BB17" s="103">
        <v>5.8129999999999997</v>
      </c>
      <c r="BC17" s="103">
        <v>5.8120000000000003</v>
      </c>
      <c r="BD17" s="103">
        <v>5.8109999999999999</v>
      </c>
      <c r="BE17" s="103">
        <v>5.8120000000000003</v>
      </c>
      <c r="BF17" s="103">
        <v>5.8120000000000003</v>
      </c>
      <c r="BG17" s="103">
        <v>5.8109999999999999</v>
      </c>
      <c r="BH17" s="103">
        <v>5.8079999999999998</v>
      </c>
      <c r="BI17" s="103">
        <v>5.806</v>
      </c>
      <c r="BJ17" s="103">
        <v>5.8090000000000002</v>
      </c>
      <c r="BK17" s="103">
        <v>5.8090000000000002</v>
      </c>
      <c r="BL17" s="103">
        <v>5.806</v>
      </c>
      <c r="BM17" s="103">
        <v>5.8070000000000004</v>
      </c>
      <c r="BN17" s="103">
        <v>5.8109999999999999</v>
      </c>
      <c r="BO17" s="95">
        <v>5.8109999999999999</v>
      </c>
      <c r="BP17" s="95">
        <v>5.81</v>
      </c>
      <c r="BQ17" s="95">
        <v>5.8079999999999998</v>
      </c>
      <c r="BR17" s="95">
        <v>5.8070000000000004</v>
      </c>
      <c r="BS17" s="95">
        <v>5.8090000000000002</v>
      </c>
      <c r="BT17" s="97"/>
      <c r="BU17" s="97"/>
      <c r="BV17" s="96"/>
      <c r="BW17" s="96"/>
      <c r="BX17" s="96"/>
      <c r="BY17" s="98"/>
      <c r="BZ17" s="99"/>
      <c r="CA17" s="99"/>
      <c r="CB17" s="99"/>
      <c r="CC17" s="99"/>
      <c r="CD17" s="100"/>
      <c r="CE17" s="101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74"/>
      <c r="EH17" s="27"/>
      <c r="EI17" s="27"/>
      <c r="EJ17" s="27"/>
      <c r="EK17" s="27"/>
      <c r="EL17" s="27"/>
      <c r="EM17" s="27"/>
      <c r="EN17" s="27"/>
      <c r="HQ17" s="78"/>
    </row>
    <row r="18" spans="1:225" ht="15" customHeight="1">
      <c r="A18" s="83" t="s">
        <v>136</v>
      </c>
      <c r="B18" s="66" t="s">
        <v>182</v>
      </c>
      <c r="C18" s="79" t="s">
        <v>181</v>
      </c>
      <c r="D18" s="67">
        <v>1</v>
      </c>
      <c r="E18" s="83" t="s">
        <v>123</v>
      </c>
      <c r="F18" s="84" t="s">
        <v>124</v>
      </c>
      <c r="G18" s="85" t="s">
        <v>125</v>
      </c>
      <c r="H18" s="86">
        <v>1.33</v>
      </c>
      <c r="I18" s="87" t="s">
        <v>43</v>
      </c>
      <c r="J18" s="88">
        <v>4.55</v>
      </c>
      <c r="K18" s="89">
        <v>0.05</v>
      </c>
      <c r="L18" s="89">
        <v>-0.05</v>
      </c>
      <c r="M18" s="90" t="s">
        <v>10</v>
      </c>
      <c r="N18" s="91" t="s">
        <v>67</v>
      </c>
      <c r="O18" s="92">
        <v>4.5999999999999996</v>
      </c>
      <c r="P18" s="93">
        <v>4.5</v>
      </c>
      <c r="Q18" s="94"/>
      <c r="R18" s="3">
        <f t="shared" si="0"/>
        <v>4.5759999999999996</v>
      </c>
      <c r="S18" s="3">
        <f t="shared" si="1"/>
        <v>4.5430000000000001</v>
      </c>
      <c r="T18" s="3">
        <f t="shared" si="2"/>
        <v>4.55859375</v>
      </c>
      <c r="U18" s="4">
        <f t="shared" si="3"/>
        <v>6.2002048613396237E-3</v>
      </c>
      <c r="V18" s="5">
        <f t="shared" si="4"/>
        <v>2.6880832229575153</v>
      </c>
      <c r="W18" s="76">
        <f t="shared" si="5"/>
        <v>0.17187500000000416</v>
      </c>
      <c r="X18" s="76" t="str">
        <f t="shared" si="6"/>
        <v>Level B</v>
      </c>
      <c r="Y18" s="5">
        <f t="shared" si="7"/>
        <v>2.2260689190116731</v>
      </c>
      <c r="Z18" s="5">
        <f t="shared" si="8"/>
        <v>3.150097526903338</v>
      </c>
      <c r="AA18" s="5">
        <f t="shared" si="9"/>
        <v>2.2260689190116731</v>
      </c>
      <c r="AB18" s="6">
        <f t="shared" si="10"/>
        <v>0.99999999998790567</v>
      </c>
      <c r="AC18" s="29" t="str">
        <f t="shared" si="11"/>
        <v/>
      </c>
      <c r="AD18" s="29" t="str">
        <f t="shared" si="12"/>
        <v/>
      </c>
      <c r="AE18" s="29">
        <f t="shared" si="13"/>
        <v>-8.5937500000001776E-3</v>
      </c>
      <c r="AF18" s="29" t="str">
        <f t="shared" si="14"/>
        <v/>
      </c>
      <c r="AG18" s="100"/>
      <c r="AH18" s="101"/>
      <c r="AI18" s="102"/>
      <c r="AJ18" s="102"/>
      <c r="AK18" s="102"/>
      <c r="AL18" s="102"/>
      <c r="AM18" s="102"/>
      <c r="AN18" s="102">
        <v>4.5430000000000001</v>
      </c>
      <c r="AO18" s="102">
        <v>4.5629999999999997</v>
      </c>
      <c r="AP18" s="102">
        <v>4.5540000000000003</v>
      </c>
      <c r="AQ18" s="102">
        <v>4.5599999999999996</v>
      </c>
      <c r="AR18" s="102">
        <v>4.5640000000000001</v>
      </c>
      <c r="AS18" s="103">
        <v>4.5629999999999997</v>
      </c>
      <c r="AT18" s="103">
        <v>4.5759999999999996</v>
      </c>
      <c r="AU18" s="103">
        <v>4.5510000000000002</v>
      </c>
      <c r="AV18" s="103">
        <v>4.5590000000000002</v>
      </c>
      <c r="AW18" s="103">
        <v>4.5570000000000004</v>
      </c>
      <c r="AX18" s="103">
        <v>4.5570000000000004</v>
      </c>
      <c r="AY18" s="103">
        <v>4.5620000000000003</v>
      </c>
      <c r="AZ18" s="103">
        <v>4.5599999999999996</v>
      </c>
      <c r="BA18" s="103">
        <v>4.548</v>
      </c>
      <c r="BB18" s="103">
        <v>4.5549999999999997</v>
      </c>
      <c r="BC18" s="103">
        <v>4.5640000000000001</v>
      </c>
      <c r="BD18" s="103">
        <v>4.5599999999999996</v>
      </c>
      <c r="BE18" s="103">
        <v>4.5570000000000004</v>
      </c>
      <c r="BF18" s="103">
        <v>4.5510000000000002</v>
      </c>
      <c r="BG18" s="103">
        <v>4.5629999999999997</v>
      </c>
      <c r="BH18" s="103">
        <v>4.5629999999999997</v>
      </c>
      <c r="BI18" s="103">
        <v>4.548</v>
      </c>
      <c r="BJ18" s="103">
        <v>4.5640000000000001</v>
      </c>
      <c r="BK18" s="103">
        <v>4.556</v>
      </c>
      <c r="BL18" s="103">
        <v>4.5579999999999998</v>
      </c>
      <c r="BM18" s="103">
        <v>4.5629999999999997</v>
      </c>
      <c r="BN18" s="103">
        <v>4.5590000000000002</v>
      </c>
      <c r="BO18" s="95">
        <v>4.5549999999999997</v>
      </c>
      <c r="BP18" s="95">
        <v>4.5579999999999998</v>
      </c>
      <c r="BQ18" s="95">
        <v>4.5579999999999998</v>
      </c>
      <c r="BR18" s="95">
        <v>4.5640000000000001</v>
      </c>
      <c r="BS18" s="95">
        <v>4.5620000000000003</v>
      </c>
      <c r="BT18" s="97"/>
      <c r="BU18" s="97"/>
      <c r="BV18" s="96"/>
      <c r="BW18" s="96"/>
      <c r="BX18" s="96"/>
      <c r="BY18" s="98"/>
      <c r="BZ18" s="99"/>
      <c r="CA18" s="99"/>
      <c r="CB18" s="99"/>
      <c r="CC18" s="99"/>
      <c r="CD18" s="100"/>
      <c r="CE18" s="101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</row>
    <row r="19" spans="1:225" ht="15" customHeight="1">
      <c r="A19" s="83" t="s">
        <v>137</v>
      </c>
      <c r="B19" s="66" t="s">
        <v>182</v>
      </c>
      <c r="C19" s="79" t="s">
        <v>181</v>
      </c>
      <c r="D19" s="67">
        <v>1</v>
      </c>
      <c r="E19" s="83" t="s">
        <v>123</v>
      </c>
      <c r="F19" s="84" t="s">
        <v>124</v>
      </c>
      <c r="G19" s="85" t="s">
        <v>125</v>
      </c>
      <c r="H19" s="86">
        <v>1.33</v>
      </c>
      <c r="I19" s="87" t="s">
        <v>43</v>
      </c>
      <c r="J19" s="88">
        <v>4.55</v>
      </c>
      <c r="K19" s="89">
        <v>0.05</v>
      </c>
      <c r="L19" s="89">
        <v>-0.05</v>
      </c>
      <c r="M19" s="90" t="s">
        <v>10</v>
      </c>
      <c r="N19" s="91" t="s">
        <v>67</v>
      </c>
      <c r="O19" s="92">
        <v>4.5999999999999996</v>
      </c>
      <c r="P19" s="93">
        <v>4.5</v>
      </c>
      <c r="Q19" s="94"/>
      <c r="R19" s="3">
        <f t="shared" si="0"/>
        <v>4.5720000000000001</v>
      </c>
      <c r="S19" s="3">
        <f t="shared" si="1"/>
        <v>4.5549999999999997</v>
      </c>
      <c r="T19" s="3">
        <f t="shared" si="2"/>
        <v>4.5654374999999998</v>
      </c>
      <c r="U19" s="4">
        <f t="shared" si="3"/>
        <v>3.7411185148208733E-3</v>
      </c>
      <c r="V19" s="5">
        <f t="shared" si="4"/>
        <v>4.4549956385075058</v>
      </c>
      <c r="W19" s="76">
        <f t="shared" si="5"/>
        <v>0.30875000000000097</v>
      </c>
      <c r="X19" s="76" t="str">
        <f t="shared" si="6"/>
        <v>Level C</v>
      </c>
      <c r="Y19" s="5">
        <f t="shared" si="7"/>
        <v>3.079515735118298</v>
      </c>
      <c r="Z19" s="5">
        <f t="shared" si="8"/>
        <v>5.8304755418966812</v>
      </c>
      <c r="AA19" s="5">
        <f t="shared" si="9"/>
        <v>3.079515735118298</v>
      </c>
      <c r="AB19" s="6">
        <f t="shared" si="10"/>
        <v>1</v>
      </c>
      <c r="AC19" s="29" t="str">
        <f t="shared" si="11"/>
        <v/>
      </c>
      <c r="AD19" s="29" t="str">
        <f t="shared" si="12"/>
        <v/>
      </c>
      <c r="AE19" s="29">
        <f t="shared" si="13"/>
        <v>-1.5437499999999993E-2</v>
      </c>
      <c r="AF19" s="29" t="str">
        <f t="shared" si="14"/>
        <v/>
      </c>
      <c r="AG19" s="100"/>
      <c r="AH19" s="101"/>
      <c r="AI19" s="102"/>
      <c r="AJ19" s="102"/>
      <c r="AK19" s="102"/>
      <c r="AL19" s="102"/>
      <c r="AM19" s="102"/>
      <c r="AN19" s="102">
        <v>4.5549999999999997</v>
      </c>
      <c r="AO19" s="102">
        <v>4.5670000000000002</v>
      </c>
      <c r="AP19" s="102">
        <v>4.5629999999999997</v>
      </c>
      <c r="AQ19" s="102">
        <v>4.5609999999999999</v>
      </c>
      <c r="AR19" s="102">
        <v>4.5659999999999998</v>
      </c>
      <c r="AS19" s="103">
        <v>4.5650000000000004</v>
      </c>
      <c r="AT19" s="103">
        <v>4.5650000000000004</v>
      </c>
      <c r="AU19" s="103">
        <v>4.57</v>
      </c>
      <c r="AV19" s="103">
        <v>4.569</v>
      </c>
      <c r="AW19" s="103">
        <v>4.5650000000000004</v>
      </c>
      <c r="AX19" s="103">
        <v>4.5679999999999996</v>
      </c>
      <c r="AY19" s="103">
        <v>4.5670000000000002</v>
      </c>
      <c r="AZ19" s="103">
        <v>4.5629999999999997</v>
      </c>
      <c r="BA19" s="103">
        <v>4.5679999999999996</v>
      </c>
      <c r="BB19" s="103">
        <v>4.556</v>
      </c>
      <c r="BC19" s="103">
        <v>4.5679999999999996</v>
      </c>
      <c r="BD19" s="103">
        <v>4.5629999999999997</v>
      </c>
      <c r="BE19" s="103">
        <v>4.5709999999999997</v>
      </c>
      <c r="BF19" s="103">
        <v>4.5650000000000004</v>
      </c>
      <c r="BG19" s="103">
        <v>4.5679999999999996</v>
      </c>
      <c r="BH19" s="103">
        <v>4.5659999999999998</v>
      </c>
      <c r="BI19" s="103">
        <v>4.5650000000000004</v>
      </c>
      <c r="BJ19" s="103">
        <v>4.569</v>
      </c>
      <c r="BK19" s="103">
        <v>4.5640000000000001</v>
      </c>
      <c r="BL19" s="103">
        <v>4.5670000000000002</v>
      </c>
      <c r="BM19" s="103">
        <v>4.5609999999999999</v>
      </c>
      <c r="BN19" s="103">
        <v>4.5640000000000001</v>
      </c>
      <c r="BO19" s="95">
        <v>4.5720000000000001</v>
      </c>
      <c r="BP19" s="95">
        <v>4.5650000000000004</v>
      </c>
      <c r="BQ19" s="95">
        <v>4.569</v>
      </c>
      <c r="BR19" s="95">
        <v>4.5659999999999998</v>
      </c>
      <c r="BS19" s="95">
        <v>4.5629999999999997</v>
      </c>
      <c r="BT19" s="97"/>
      <c r="BU19" s="97"/>
      <c r="BV19" s="96"/>
      <c r="BW19" s="96"/>
      <c r="BX19" s="96"/>
      <c r="BY19" s="98"/>
      <c r="BZ19" s="99"/>
      <c r="CA19" s="99"/>
      <c r="CB19" s="99"/>
      <c r="CC19" s="99"/>
      <c r="CD19" s="100"/>
      <c r="CE19" s="101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</row>
    <row r="20" spans="1:225" ht="15" customHeight="1">
      <c r="A20" s="83" t="s">
        <v>138</v>
      </c>
      <c r="B20" s="66" t="s">
        <v>182</v>
      </c>
      <c r="C20" s="79" t="s">
        <v>181</v>
      </c>
      <c r="D20" s="67">
        <v>1</v>
      </c>
      <c r="E20" s="83" t="s">
        <v>123</v>
      </c>
      <c r="F20" s="84">
        <v>2</v>
      </c>
      <c r="G20" s="85" t="s">
        <v>125</v>
      </c>
      <c r="H20" s="86">
        <v>1.33</v>
      </c>
      <c r="I20" s="87" t="s">
        <v>43</v>
      </c>
      <c r="J20" s="88">
        <v>8.85</v>
      </c>
      <c r="K20" s="89">
        <v>0.05</v>
      </c>
      <c r="L20" s="89">
        <v>-0.05</v>
      </c>
      <c r="M20" s="90" t="s">
        <v>10</v>
      </c>
      <c r="N20" s="91" t="s">
        <v>67</v>
      </c>
      <c r="O20" s="92">
        <v>8.9</v>
      </c>
      <c r="P20" s="93">
        <v>8.7999999999999989</v>
      </c>
      <c r="Q20" s="94"/>
      <c r="R20" s="3">
        <f t="shared" si="0"/>
        <v>8.8758999999999997</v>
      </c>
      <c r="S20" s="3">
        <f t="shared" si="1"/>
        <v>8.8528000000000002</v>
      </c>
      <c r="T20" s="3">
        <f t="shared" si="2"/>
        <v>8.8617187499999979</v>
      </c>
      <c r="U20" s="4">
        <f t="shared" si="3"/>
        <v>5.5669205885039248E-3</v>
      </c>
      <c r="V20" s="5">
        <f t="shared" si="4"/>
        <v>2.9938754113152766</v>
      </c>
      <c r="W20" s="76">
        <f t="shared" si="5"/>
        <v>0.23437499999996114</v>
      </c>
      <c r="X20" s="76" t="str">
        <f t="shared" si="6"/>
        <v>Level B</v>
      </c>
      <c r="Y20" s="5">
        <f t="shared" si="7"/>
        <v>2.2921858617884072</v>
      </c>
      <c r="Z20" s="5">
        <f t="shared" si="8"/>
        <v>3.6955649608422303</v>
      </c>
      <c r="AA20" s="5">
        <f t="shared" si="9"/>
        <v>2.2921858617884072</v>
      </c>
      <c r="AB20" s="6">
        <f t="shared" si="10"/>
        <v>0.99999999999693423</v>
      </c>
      <c r="AC20" s="29" t="str">
        <f t="shared" si="11"/>
        <v/>
      </c>
      <c r="AD20" s="29" t="str">
        <f t="shared" si="12"/>
        <v/>
      </c>
      <c r="AE20" s="29">
        <f t="shared" si="13"/>
        <v>-1.1718749999998224E-2</v>
      </c>
      <c r="AF20" s="29" t="str">
        <f t="shared" si="14"/>
        <v/>
      </c>
      <c r="AG20" s="100"/>
      <c r="AH20" s="101"/>
      <c r="AI20" s="102"/>
      <c r="AJ20" s="102"/>
      <c r="AK20" s="102"/>
      <c r="AL20" s="102"/>
      <c r="AM20" s="102"/>
      <c r="AN20" s="102">
        <v>8.8643000000000001</v>
      </c>
      <c r="AO20" s="102">
        <v>8.8626000000000005</v>
      </c>
      <c r="AP20" s="102">
        <v>8.8605</v>
      </c>
      <c r="AQ20" s="102">
        <v>8.859</v>
      </c>
      <c r="AR20" s="102">
        <v>8.8678000000000008</v>
      </c>
      <c r="AS20" s="103">
        <v>8.8533000000000008</v>
      </c>
      <c r="AT20" s="103">
        <v>8.8615999999999993</v>
      </c>
      <c r="AU20" s="103">
        <v>8.8627000000000002</v>
      </c>
      <c r="AV20" s="103">
        <v>8.8528000000000002</v>
      </c>
      <c r="AW20" s="103">
        <v>8.8536999999999999</v>
      </c>
      <c r="AX20" s="103">
        <v>8.8602000000000007</v>
      </c>
      <c r="AY20" s="103">
        <v>8.8673000000000002</v>
      </c>
      <c r="AZ20" s="103">
        <v>8.8635999999999999</v>
      </c>
      <c r="BA20" s="103">
        <v>8.8683999999999994</v>
      </c>
      <c r="BB20" s="103">
        <v>8.8613999999999997</v>
      </c>
      <c r="BC20" s="103">
        <v>8.8758999999999997</v>
      </c>
      <c r="BD20" s="103">
        <v>8.8675999999999995</v>
      </c>
      <c r="BE20" s="103">
        <v>8.8560999999999996</v>
      </c>
      <c r="BF20" s="103">
        <v>8.8543000000000003</v>
      </c>
      <c r="BG20" s="103">
        <v>8.8706999999999994</v>
      </c>
      <c r="BH20" s="103">
        <v>8.8610000000000007</v>
      </c>
      <c r="BI20" s="103">
        <v>8.8561999999999994</v>
      </c>
      <c r="BJ20" s="103">
        <v>8.8618000000000006</v>
      </c>
      <c r="BK20" s="103">
        <v>8.8568999999999996</v>
      </c>
      <c r="BL20" s="103">
        <v>8.8620999999999999</v>
      </c>
      <c r="BM20" s="103">
        <v>8.8627000000000002</v>
      </c>
      <c r="BN20" s="103">
        <v>8.8651</v>
      </c>
      <c r="BO20" s="95">
        <v>8.8574999999999999</v>
      </c>
      <c r="BP20" s="95">
        <v>8.8641000000000005</v>
      </c>
      <c r="BQ20" s="95">
        <v>8.8691999999999993</v>
      </c>
      <c r="BR20" s="95">
        <v>8.8539999999999992</v>
      </c>
      <c r="BS20" s="95">
        <v>8.8605999999999998</v>
      </c>
      <c r="BT20" s="97"/>
      <c r="BU20" s="97"/>
      <c r="BV20" s="96"/>
      <c r="BW20" s="96"/>
      <c r="BX20" s="96"/>
      <c r="BY20" s="98"/>
      <c r="BZ20" s="99"/>
      <c r="CA20" s="99"/>
      <c r="CB20" s="99"/>
      <c r="CC20" s="99"/>
      <c r="CD20" s="100"/>
      <c r="CE20" s="101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3"/>
      <c r="CQ20" s="103"/>
      <c r="CR20" s="103"/>
      <c r="CS20" s="103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</row>
    <row r="21" spans="1:225" ht="15" customHeight="1">
      <c r="A21" s="83" t="s">
        <v>139</v>
      </c>
      <c r="B21" s="66" t="s">
        <v>182</v>
      </c>
      <c r="C21" s="79" t="s">
        <v>181</v>
      </c>
      <c r="D21" s="67">
        <v>1</v>
      </c>
      <c r="E21" s="83" t="s">
        <v>123</v>
      </c>
      <c r="F21" s="84">
        <v>2</v>
      </c>
      <c r="G21" s="85" t="s">
        <v>125</v>
      </c>
      <c r="H21" s="86">
        <v>1.33</v>
      </c>
      <c r="I21" s="87" t="s">
        <v>43</v>
      </c>
      <c r="J21" s="88">
        <v>20.28</v>
      </c>
      <c r="K21" s="89">
        <v>0.05</v>
      </c>
      <c r="L21" s="89">
        <v>-0.05</v>
      </c>
      <c r="M21" s="90" t="s">
        <v>10</v>
      </c>
      <c r="N21" s="91" t="s">
        <v>67</v>
      </c>
      <c r="O21" s="92">
        <v>20.330000000000002</v>
      </c>
      <c r="P21" s="93">
        <v>20.23</v>
      </c>
      <c r="Q21" s="94"/>
      <c r="R21" s="3">
        <f t="shared" si="0"/>
        <v>20.295400000000001</v>
      </c>
      <c r="S21" s="3">
        <f t="shared" si="1"/>
        <v>20.272500000000001</v>
      </c>
      <c r="T21" s="3">
        <f t="shared" si="2"/>
        <v>20.284643750000001</v>
      </c>
      <c r="U21" s="4">
        <f t="shared" si="3"/>
        <v>5.2468077852616249E-3</v>
      </c>
      <c r="V21" s="5">
        <f t="shared" si="4"/>
        <v>3.1765346375911898</v>
      </c>
      <c r="W21" s="76">
        <f t="shared" si="5"/>
        <v>9.2874999999990951E-2</v>
      </c>
      <c r="X21" s="76" t="str">
        <f t="shared" si="6"/>
        <v>Level A</v>
      </c>
      <c r="Y21" s="5">
        <f t="shared" si="7"/>
        <v>2.8815139831249774</v>
      </c>
      <c r="Z21" s="5">
        <f t="shared" si="8"/>
        <v>3.4715552920574919</v>
      </c>
      <c r="AA21" s="5">
        <f t="shared" si="9"/>
        <v>2.8815139831249774</v>
      </c>
      <c r="AB21" s="6">
        <f t="shared" si="10"/>
        <v>1</v>
      </c>
      <c r="AC21" s="29" t="str">
        <f t="shared" si="11"/>
        <v/>
      </c>
      <c r="AD21" s="29" t="str">
        <f t="shared" si="12"/>
        <v/>
      </c>
      <c r="AE21" s="29">
        <f t="shared" si="13"/>
        <v>-4.6437499999996135E-3</v>
      </c>
      <c r="AF21" s="29" t="str">
        <f t="shared" si="14"/>
        <v/>
      </c>
      <c r="AG21" s="100"/>
      <c r="AH21" s="101"/>
      <c r="AI21" s="102"/>
      <c r="AJ21" s="102"/>
      <c r="AK21" s="102"/>
      <c r="AL21" s="102"/>
      <c r="AM21" s="102"/>
      <c r="AN21" s="102">
        <v>20.283100000000001</v>
      </c>
      <c r="AO21" s="102">
        <v>20.2849</v>
      </c>
      <c r="AP21" s="102">
        <v>20.282499999999999</v>
      </c>
      <c r="AQ21" s="102">
        <v>20.2867</v>
      </c>
      <c r="AR21" s="102">
        <v>20.285399999999999</v>
      </c>
      <c r="AS21" s="103">
        <v>20.286100000000001</v>
      </c>
      <c r="AT21" s="103">
        <v>20.275400000000001</v>
      </c>
      <c r="AU21" s="103">
        <v>20.2791</v>
      </c>
      <c r="AV21" s="103">
        <v>20.290099999999999</v>
      </c>
      <c r="AW21" s="103">
        <v>20.281500000000001</v>
      </c>
      <c r="AX21" s="103">
        <v>20.280200000000001</v>
      </c>
      <c r="AY21" s="103">
        <v>20.2866</v>
      </c>
      <c r="AZ21" s="103">
        <v>20.287299999999998</v>
      </c>
      <c r="BA21" s="103">
        <v>20.2926</v>
      </c>
      <c r="BB21" s="103">
        <v>20.291399999999999</v>
      </c>
      <c r="BC21" s="103">
        <v>20.285699999999999</v>
      </c>
      <c r="BD21" s="103">
        <v>20.283100000000001</v>
      </c>
      <c r="BE21" s="103">
        <v>20.2851</v>
      </c>
      <c r="BF21" s="103">
        <v>20.285399999999999</v>
      </c>
      <c r="BG21" s="103">
        <v>20.281700000000001</v>
      </c>
      <c r="BH21" s="103">
        <v>20.280799999999999</v>
      </c>
      <c r="BI21" s="103">
        <v>20.287099999999999</v>
      </c>
      <c r="BJ21" s="103">
        <v>20.293900000000001</v>
      </c>
      <c r="BK21" s="103">
        <v>20.284199999999998</v>
      </c>
      <c r="BL21" s="103">
        <v>20.2819</v>
      </c>
      <c r="BM21" s="103">
        <v>20.291399999999999</v>
      </c>
      <c r="BN21" s="103">
        <v>20.295400000000001</v>
      </c>
      <c r="BO21" s="95">
        <v>20.2807</v>
      </c>
      <c r="BP21" s="95">
        <v>20.288799999999998</v>
      </c>
      <c r="BQ21" s="95">
        <v>20.276599999999998</v>
      </c>
      <c r="BR21" s="95">
        <v>20.281400000000001</v>
      </c>
      <c r="BS21" s="95">
        <v>20.272500000000001</v>
      </c>
      <c r="BT21" s="97"/>
      <c r="BU21" s="97"/>
      <c r="BV21" s="96"/>
      <c r="BW21" s="96"/>
      <c r="BX21" s="96"/>
      <c r="BY21" s="98"/>
      <c r="BZ21" s="99"/>
      <c r="CA21" s="99"/>
      <c r="CB21" s="99"/>
      <c r="CC21" s="99"/>
      <c r="CD21" s="100"/>
      <c r="CE21" s="101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</row>
    <row r="22" spans="1:225" ht="15" customHeight="1">
      <c r="A22" s="83" t="s">
        <v>140</v>
      </c>
      <c r="B22" s="66" t="s">
        <v>182</v>
      </c>
      <c r="C22" s="79" t="s">
        <v>181</v>
      </c>
      <c r="D22" s="67">
        <v>1</v>
      </c>
      <c r="E22" s="83" t="s">
        <v>123</v>
      </c>
      <c r="F22" s="84">
        <v>2</v>
      </c>
      <c r="G22" s="85" t="s">
        <v>125</v>
      </c>
      <c r="H22" s="86">
        <v>1.33</v>
      </c>
      <c r="I22" s="87" t="s">
        <v>43</v>
      </c>
      <c r="J22" s="88">
        <v>20</v>
      </c>
      <c r="K22" s="89">
        <v>0.05</v>
      </c>
      <c r="L22" s="89">
        <v>-0.05</v>
      </c>
      <c r="M22" s="90" t="s">
        <v>10</v>
      </c>
      <c r="N22" s="91" t="s">
        <v>67</v>
      </c>
      <c r="O22" s="92">
        <v>20.05</v>
      </c>
      <c r="P22" s="93">
        <v>19.95</v>
      </c>
      <c r="Q22" s="94"/>
      <c r="R22" s="3">
        <f t="shared" si="0"/>
        <v>20.015599999999999</v>
      </c>
      <c r="S22" s="3">
        <f t="shared" si="1"/>
        <v>20.0001</v>
      </c>
      <c r="T22" s="3">
        <f t="shared" si="2"/>
        <v>20.007090625</v>
      </c>
      <c r="U22" s="4">
        <f t="shared" si="3"/>
        <v>4.4608229658054709E-3</v>
      </c>
      <c r="V22" s="5">
        <f t="shared" si="4"/>
        <v>3.7362313623350083</v>
      </c>
      <c r="W22" s="76">
        <f t="shared" si="5"/>
        <v>0.14181249999999831</v>
      </c>
      <c r="X22" s="76" t="str">
        <f t="shared" si="6"/>
        <v>Level B</v>
      </c>
      <c r="Y22" s="5">
        <f t="shared" si="7"/>
        <v>3.2063870522639264</v>
      </c>
      <c r="Z22" s="5">
        <f t="shared" si="8"/>
        <v>4.2660756724061955</v>
      </c>
      <c r="AA22" s="5">
        <f t="shared" si="9"/>
        <v>3.2063870522639264</v>
      </c>
      <c r="AB22" s="6">
        <f t="shared" si="10"/>
        <v>1</v>
      </c>
      <c r="AC22" s="29" t="str">
        <f t="shared" si="11"/>
        <v/>
      </c>
      <c r="AD22" s="29" t="str">
        <f t="shared" si="12"/>
        <v/>
      </c>
      <c r="AE22" s="29">
        <f t="shared" si="13"/>
        <v>-7.0906250000000171E-3</v>
      </c>
      <c r="AF22" s="29" t="str">
        <f t="shared" si="14"/>
        <v/>
      </c>
      <c r="AG22" s="100"/>
      <c r="AH22" s="101"/>
      <c r="AI22" s="102"/>
      <c r="AJ22" s="102"/>
      <c r="AK22" s="102"/>
      <c r="AL22" s="102"/>
      <c r="AM22" s="102"/>
      <c r="AN22" s="102">
        <v>20.001300000000001</v>
      </c>
      <c r="AO22" s="102">
        <v>20.014500000000002</v>
      </c>
      <c r="AP22" s="102">
        <v>20.011800000000001</v>
      </c>
      <c r="AQ22" s="102">
        <v>20.0107</v>
      </c>
      <c r="AR22" s="102">
        <v>20.009599999999999</v>
      </c>
      <c r="AS22" s="103">
        <v>20.010200000000001</v>
      </c>
      <c r="AT22" s="103">
        <v>20.0017</v>
      </c>
      <c r="AU22" s="103">
        <v>20.001999999999999</v>
      </c>
      <c r="AV22" s="103">
        <v>20.001999999999999</v>
      </c>
      <c r="AW22" s="103">
        <v>20.005800000000001</v>
      </c>
      <c r="AX22" s="103">
        <v>20.003299999999999</v>
      </c>
      <c r="AY22" s="103">
        <v>20.004899999999999</v>
      </c>
      <c r="AZ22" s="103">
        <v>20.011399999999998</v>
      </c>
      <c r="BA22" s="103">
        <v>20.0075</v>
      </c>
      <c r="BB22" s="103">
        <v>20.0136</v>
      </c>
      <c r="BC22" s="103">
        <v>20.007999999999999</v>
      </c>
      <c r="BD22" s="103">
        <v>20.005299999999998</v>
      </c>
      <c r="BE22" s="103">
        <v>20.006399999999999</v>
      </c>
      <c r="BF22" s="103">
        <v>20.011099999999999</v>
      </c>
      <c r="BG22" s="103">
        <v>20.004200000000001</v>
      </c>
      <c r="BH22" s="103">
        <v>20.001000000000001</v>
      </c>
      <c r="BI22" s="103">
        <v>20.002400000000002</v>
      </c>
      <c r="BJ22" s="103">
        <v>20.010999999999999</v>
      </c>
      <c r="BK22" s="103">
        <v>20.015599999999999</v>
      </c>
      <c r="BL22" s="103">
        <v>20.011600000000001</v>
      </c>
      <c r="BM22" s="103">
        <v>20.008900000000001</v>
      </c>
      <c r="BN22" s="103">
        <v>20.008400000000002</v>
      </c>
      <c r="BO22" s="95">
        <v>20.006499999999999</v>
      </c>
      <c r="BP22" s="95">
        <v>20.001000000000001</v>
      </c>
      <c r="BQ22" s="95">
        <v>20.003900000000002</v>
      </c>
      <c r="BR22" s="95">
        <v>20.0001</v>
      </c>
      <c r="BS22" s="95">
        <v>20.011199999999999</v>
      </c>
      <c r="BT22" s="97"/>
      <c r="BU22" s="97"/>
      <c r="BV22" s="96"/>
      <c r="BW22" s="96"/>
      <c r="BX22" s="96"/>
      <c r="BY22" s="98"/>
      <c r="BZ22" s="99"/>
      <c r="CA22" s="99"/>
      <c r="CB22" s="99"/>
      <c r="CC22" s="99"/>
      <c r="CD22" s="100"/>
      <c r="CE22" s="101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</row>
    <row r="23" spans="1:225" ht="15" customHeight="1">
      <c r="A23" s="84" t="s">
        <v>141</v>
      </c>
      <c r="B23" s="66" t="s">
        <v>182</v>
      </c>
      <c r="C23" s="79" t="s">
        <v>181</v>
      </c>
      <c r="D23" s="67">
        <v>1</v>
      </c>
      <c r="E23" s="83" t="s">
        <v>123</v>
      </c>
      <c r="F23" s="84">
        <v>2</v>
      </c>
      <c r="G23" s="85" t="s">
        <v>125</v>
      </c>
      <c r="H23" s="86">
        <v>1.33</v>
      </c>
      <c r="I23" s="87" t="s">
        <v>43</v>
      </c>
      <c r="J23" s="88">
        <v>8.85</v>
      </c>
      <c r="K23" s="89">
        <v>0.05</v>
      </c>
      <c r="L23" s="89">
        <v>-0.05</v>
      </c>
      <c r="M23" s="90" t="s">
        <v>10</v>
      </c>
      <c r="N23" s="91" t="s">
        <v>67</v>
      </c>
      <c r="O23" s="92">
        <v>8.9</v>
      </c>
      <c r="P23" s="93">
        <v>8.7999999999999989</v>
      </c>
      <c r="Q23" s="94"/>
      <c r="R23" s="3">
        <f t="shared" si="0"/>
        <v>8.891</v>
      </c>
      <c r="S23" s="3">
        <f t="shared" si="1"/>
        <v>8.8612000000000002</v>
      </c>
      <c r="T23" s="3">
        <f t="shared" si="2"/>
        <v>8.8733662499999983</v>
      </c>
      <c r="U23" s="4">
        <f t="shared" si="3"/>
        <v>6.4536010202857E-3</v>
      </c>
      <c r="V23" s="5">
        <f t="shared" si="4"/>
        <v>2.5825375033687528</v>
      </c>
      <c r="W23" s="76">
        <f t="shared" si="5"/>
        <v>0.46732499999996735</v>
      </c>
      <c r="X23" s="76" t="str">
        <f t="shared" si="6"/>
        <v>Level C</v>
      </c>
      <c r="Y23" s="5">
        <f t="shared" si="7"/>
        <v>1.3756531646070542</v>
      </c>
      <c r="Z23" s="5">
        <f t="shared" si="8"/>
        <v>3.7894218421305248</v>
      </c>
      <c r="AA23" s="5">
        <f t="shared" si="9"/>
        <v>1.3756531646070542</v>
      </c>
      <c r="AB23" s="6">
        <f t="shared" si="10"/>
        <v>0.99998162044446315</v>
      </c>
      <c r="AC23" s="29" t="str">
        <f t="shared" si="11"/>
        <v/>
      </c>
      <c r="AD23" s="29" t="str">
        <f t="shared" si="12"/>
        <v/>
      </c>
      <c r="AE23" s="29">
        <f t="shared" si="13"/>
        <v>-2.3366249999998701E-2</v>
      </c>
      <c r="AF23" s="29" t="str">
        <f t="shared" si="14"/>
        <v/>
      </c>
      <c r="AG23" s="100"/>
      <c r="AH23" s="101"/>
      <c r="AI23" s="102"/>
      <c r="AJ23" s="102"/>
      <c r="AK23" s="102"/>
      <c r="AL23" s="102"/>
      <c r="AM23" s="102"/>
      <c r="AN23" s="102">
        <v>8.8679000000000006</v>
      </c>
      <c r="AO23" s="102">
        <v>8.8734999999999999</v>
      </c>
      <c r="AP23" s="102">
        <v>8.8635000000000002</v>
      </c>
      <c r="AQ23" s="102">
        <v>8.8752999999999993</v>
      </c>
      <c r="AR23" s="102">
        <v>8.8786000000000005</v>
      </c>
      <c r="AS23" s="103">
        <v>8.8720999999999997</v>
      </c>
      <c r="AT23" s="103">
        <v>8.8797999999999995</v>
      </c>
      <c r="AU23" s="103">
        <v>8.8714999999999993</v>
      </c>
      <c r="AV23" s="103">
        <v>8.891</v>
      </c>
      <c r="AW23" s="103">
        <v>8.8705999999999996</v>
      </c>
      <c r="AX23" s="103">
        <v>8.8680000000000003</v>
      </c>
      <c r="AY23" s="103">
        <v>8.8719999999999999</v>
      </c>
      <c r="AZ23" s="103">
        <v>8.8701000000000008</v>
      </c>
      <c r="BA23" s="103">
        <v>8.8770000000000007</v>
      </c>
      <c r="BB23" s="103">
        <v>8.8800000000000008</v>
      </c>
      <c r="BC23" s="103">
        <v>8.8771000000000004</v>
      </c>
      <c r="BD23" s="103">
        <v>8.8788</v>
      </c>
      <c r="BE23" s="103">
        <v>8.8736999999999995</v>
      </c>
      <c r="BF23" s="103">
        <v>8.8612000000000002</v>
      </c>
      <c r="BG23" s="103">
        <v>8.8796999999999997</v>
      </c>
      <c r="BH23" s="103">
        <v>8.8734000000000002</v>
      </c>
      <c r="BI23" s="103">
        <v>8.8747000000000007</v>
      </c>
      <c r="BJ23" s="103">
        <v>8.8756000000000004</v>
      </c>
      <c r="BK23" s="103">
        <v>8.8855199999999996</v>
      </c>
      <c r="BL23" s="103">
        <v>8.8728999999999996</v>
      </c>
      <c r="BM23" s="103">
        <v>8.8652999999999995</v>
      </c>
      <c r="BN23" s="103">
        <v>8.8764000000000003</v>
      </c>
      <c r="BO23" s="95">
        <v>8.8643999999999998</v>
      </c>
      <c r="BP23" s="95">
        <v>8.8688000000000002</v>
      </c>
      <c r="BQ23" s="95">
        <v>8.8667999999999996</v>
      </c>
      <c r="BR23" s="95">
        <v>8.8659999999999997</v>
      </c>
      <c r="BS23" s="95">
        <v>8.8765000000000001</v>
      </c>
      <c r="BT23" s="97"/>
      <c r="BU23" s="97"/>
      <c r="BV23" s="96"/>
      <c r="BW23" s="96"/>
      <c r="BX23" s="96"/>
      <c r="BY23" s="98"/>
      <c r="BZ23" s="99"/>
      <c r="CA23" s="99"/>
      <c r="CB23" s="99"/>
      <c r="CC23" s="99"/>
      <c r="CD23" s="100"/>
      <c r="CE23" s="101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03"/>
      <c r="DC23" s="103"/>
      <c r="DD23" s="103"/>
      <c r="DE23" s="103"/>
      <c r="DF23" s="103"/>
      <c r="DG23" s="103"/>
      <c r="DH23" s="103"/>
      <c r="DI23" s="103"/>
      <c r="DJ23" s="103"/>
      <c r="DK23" s="103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</row>
    <row r="24" spans="1:225" ht="15" customHeight="1">
      <c r="A24" s="83" t="s">
        <v>142</v>
      </c>
      <c r="B24" s="66" t="s">
        <v>182</v>
      </c>
      <c r="C24" s="79" t="s">
        <v>181</v>
      </c>
      <c r="D24" s="67">
        <v>1</v>
      </c>
      <c r="E24" s="83" t="s">
        <v>123</v>
      </c>
      <c r="F24" s="84">
        <v>2</v>
      </c>
      <c r="G24" s="85" t="s">
        <v>125</v>
      </c>
      <c r="H24" s="86">
        <v>1.33</v>
      </c>
      <c r="I24" s="87" t="s">
        <v>43</v>
      </c>
      <c r="J24" s="88">
        <v>8.85</v>
      </c>
      <c r="K24" s="89">
        <v>0.05</v>
      </c>
      <c r="L24" s="89">
        <v>-0.05</v>
      </c>
      <c r="M24" s="90" t="s">
        <v>10</v>
      </c>
      <c r="N24" s="91" t="s">
        <v>67</v>
      </c>
      <c r="O24" s="92">
        <v>8.9</v>
      </c>
      <c r="P24" s="93">
        <v>8.7999999999999989</v>
      </c>
      <c r="Q24" s="94"/>
      <c r="R24" s="3">
        <f t="shared" si="0"/>
        <v>8.8644999999999996</v>
      </c>
      <c r="S24" s="3">
        <f t="shared" si="1"/>
        <v>8.8271999999999995</v>
      </c>
      <c r="T24" s="3">
        <f t="shared" si="2"/>
        <v>8.8441749999999981</v>
      </c>
      <c r="U24" s="4">
        <f t="shared" si="3"/>
        <v>1.0560516849521759E-2</v>
      </c>
      <c r="V24" s="5">
        <f t="shared" si="4"/>
        <v>1.5782055844569225</v>
      </c>
      <c r="W24" s="76">
        <f t="shared" si="5"/>
        <v>-0.11650000000002882</v>
      </c>
      <c r="X24" s="76" t="str">
        <f t="shared" si="6"/>
        <v>Level A</v>
      </c>
      <c r="Y24" s="5">
        <f t="shared" si="7"/>
        <v>1.7620665350462246</v>
      </c>
      <c r="Z24" s="5">
        <f t="shared" si="8"/>
        <v>1.3943446338676653</v>
      </c>
      <c r="AA24" s="5">
        <f t="shared" si="9"/>
        <v>1.3943446338676653</v>
      </c>
      <c r="AB24" s="6">
        <f t="shared" si="10"/>
        <v>0.99998555533428668</v>
      </c>
      <c r="AC24" s="29" t="str">
        <f t="shared" si="11"/>
        <v/>
      </c>
      <c r="AD24" s="29" t="str">
        <f t="shared" si="12"/>
        <v/>
      </c>
      <c r="AE24" s="29">
        <f t="shared" si="13"/>
        <v>5.8250000000015234E-3</v>
      </c>
      <c r="AF24" s="29" t="str">
        <f t="shared" si="14"/>
        <v/>
      </c>
      <c r="AG24" s="100"/>
      <c r="AH24" s="101"/>
      <c r="AI24" s="102"/>
      <c r="AJ24" s="102"/>
      <c r="AK24" s="102"/>
      <c r="AL24" s="102"/>
      <c r="AM24" s="102"/>
      <c r="AN24" s="102">
        <v>8.8294999999999995</v>
      </c>
      <c r="AO24" s="102">
        <v>8.8603000000000005</v>
      </c>
      <c r="AP24" s="102">
        <v>8.8569999999999993</v>
      </c>
      <c r="AQ24" s="102">
        <v>8.8505000000000003</v>
      </c>
      <c r="AR24" s="102">
        <v>8.8466000000000005</v>
      </c>
      <c r="AS24" s="103">
        <v>8.8644999999999996</v>
      </c>
      <c r="AT24" s="103">
        <v>8.8361999999999998</v>
      </c>
      <c r="AU24" s="103">
        <v>8.8565000000000005</v>
      </c>
      <c r="AV24" s="103">
        <v>8.8574000000000002</v>
      </c>
      <c r="AW24" s="103">
        <v>8.8332999999999995</v>
      </c>
      <c r="AX24" s="103">
        <v>8.8462999999999994</v>
      </c>
      <c r="AY24" s="103">
        <v>8.8501999999999992</v>
      </c>
      <c r="AZ24" s="103">
        <v>8.8340999999999994</v>
      </c>
      <c r="BA24" s="103">
        <v>8.8309999999999995</v>
      </c>
      <c r="BB24" s="103">
        <v>8.8350000000000009</v>
      </c>
      <c r="BC24" s="103">
        <v>8.8408999999999995</v>
      </c>
      <c r="BD24" s="103">
        <v>8.8447999999999993</v>
      </c>
      <c r="BE24" s="103">
        <v>8.843</v>
      </c>
      <c r="BF24" s="103">
        <v>8.8567999999999998</v>
      </c>
      <c r="BG24" s="103">
        <v>8.8396000000000008</v>
      </c>
      <c r="BH24" s="103">
        <v>8.8539999999999992</v>
      </c>
      <c r="BI24" s="103">
        <v>8.8559000000000001</v>
      </c>
      <c r="BJ24" s="103">
        <v>8.8530999999999995</v>
      </c>
      <c r="BK24" s="103">
        <v>8.8297000000000008</v>
      </c>
      <c r="BL24" s="103">
        <v>8.8452000000000002</v>
      </c>
      <c r="BM24" s="103">
        <v>8.8498000000000001</v>
      </c>
      <c r="BN24" s="103">
        <v>8.8341999999999992</v>
      </c>
      <c r="BO24" s="95">
        <v>8.8476999999999997</v>
      </c>
      <c r="BP24" s="95">
        <v>8.8331</v>
      </c>
      <c r="BQ24" s="95">
        <v>8.8376999999999999</v>
      </c>
      <c r="BR24" s="95">
        <v>8.8271999999999995</v>
      </c>
      <c r="BS24" s="95">
        <v>8.8324999999999996</v>
      </c>
      <c r="BT24" s="97"/>
      <c r="BU24" s="97"/>
      <c r="BV24" s="96"/>
      <c r="BW24" s="96"/>
      <c r="BX24" s="96"/>
      <c r="BY24" s="98"/>
      <c r="BZ24" s="99"/>
      <c r="CA24" s="99"/>
      <c r="CB24" s="99"/>
      <c r="CC24" s="99"/>
      <c r="CD24" s="100"/>
      <c r="CE24" s="101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</row>
    <row r="25" spans="1:225" ht="15" customHeight="1">
      <c r="A25" s="83" t="s">
        <v>143</v>
      </c>
      <c r="B25" s="66" t="s">
        <v>182</v>
      </c>
      <c r="C25" s="79" t="s">
        <v>181</v>
      </c>
      <c r="D25" s="67">
        <v>1</v>
      </c>
      <c r="E25" s="83" t="s">
        <v>123</v>
      </c>
      <c r="F25" s="84">
        <v>2</v>
      </c>
      <c r="G25" s="85" t="s">
        <v>125</v>
      </c>
      <c r="H25" s="86">
        <v>1.33</v>
      </c>
      <c r="I25" s="87" t="s">
        <v>43</v>
      </c>
      <c r="J25" s="88">
        <v>10.050000000000001</v>
      </c>
      <c r="K25" s="89">
        <v>0.05</v>
      </c>
      <c r="L25" s="89">
        <v>-0.05</v>
      </c>
      <c r="M25" s="90" t="s">
        <v>10</v>
      </c>
      <c r="N25" s="91" t="s">
        <v>67</v>
      </c>
      <c r="O25" s="92">
        <v>10.100000000000001</v>
      </c>
      <c r="P25" s="93">
        <v>10</v>
      </c>
      <c r="Q25" s="94"/>
      <c r="R25" s="3">
        <f t="shared" si="0"/>
        <v>10.0671</v>
      </c>
      <c r="S25" s="3">
        <f t="shared" si="1"/>
        <v>10.0578</v>
      </c>
      <c r="T25" s="3">
        <f t="shared" si="2"/>
        <v>10.061309375</v>
      </c>
      <c r="U25" s="4">
        <f t="shared" si="3"/>
        <v>2.3814280582823426E-3</v>
      </c>
      <c r="V25" s="5">
        <f t="shared" si="4"/>
        <v>6.9986017879909701</v>
      </c>
      <c r="W25" s="76">
        <f t="shared" si="5"/>
        <v>0.22618749999999144</v>
      </c>
      <c r="X25" s="76" t="str">
        <f t="shared" si="6"/>
        <v>Level B</v>
      </c>
      <c r="Y25" s="5">
        <f t="shared" si="7"/>
        <v>5.4156055460698989</v>
      </c>
      <c r="Z25" s="5">
        <f t="shared" si="8"/>
        <v>8.5815980299122394</v>
      </c>
      <c r="AA25" s="5">
        <f t="shared" si="9"/>
        <v>5.4156055460698989</v>
      </c>
      <c r="AB25" s="6">
        <f t="shared" si="10"/>
        <v>1</v>
      </c>
      <c r="AC25" s="29" t="str">
        <f t="shared" si="11"/>
        <v/>
      </c>
      <c r="AD25" s="29" t="str">
        <f t="shared" si="12"/>
        <v/>
      </c>
      <c r="AE25" s="29">
        <f t="shared" si="13"/>
        <v>-1.1309374999999733E-2</v>
      </c>
      <c r="AF25" s="29" t="str">
        <f t="shared" si="14"/>
        <v/>
      </c>
      <c r="AG25" s="100"/>
      <c r="AH25" s="101"/>
      <c r="AI25" s="102"/>
      <c r="AJ25" s="102"/>
      <c r="AK25" s="102"/>
      <c r="AL25" s="102"/>
      <c r="AM25" s="102"/>
      <c r="AN25" s="102">
        <v>10.0604</v>
      </c>
      <c r="AO25" s="102">
        <v>10.059699999999999</v>
      </c>
      <c r="AP25" s="102">
        <v>10.061</v>
      </c>
      <c r="AQ25" s="102">
        <v>10.0646</v>
      </c>
      <c r="AR25" s="102">
        <v>10.0617</v>
      </c>
      <c r="AS25" s="103">
        <v>10.058999999999999</v>
      </c>
      <c r="AT25" s="103">
        <v>10.0585</v>
      </c>
      <c r="AU25" s="103">
        <v>10.064500000000001</v>
      </c>
      <c r="AV25" s="103">
        <v>10.0617</v>
      </c>
      <c r="AW25" s="103">
        <v>10.059100000000001</v>
      </c>
      <c r="AX25" s="103">
        <v>10.062900000000001</v>
      </c>
      <c r="AY25" s="103">
        <v>10.0619</v>
      </c>
      <c r="AZ25" s="103">
        <v>10.061299999999999</v>
      </c>
      <c r="BA25" s="103">
        <v>10.0595</v>
      </c>
      <c r="BB25" s="103">
        <v>10.059100000000001</v>
      </c>
      <c r="BC25" s="103">
        <v>10.0625</v>
      </c>
      <c r="BD25" s="103">
        <v>10.059100000000001</v>
      </c>
      <c r="BE25" s="103">
        <v>10.0634</v>
      </c>
      <c r="BF25" s="103">
        <v>10.058</v>
      </c>
      <c r="BG25" s="103">
        <v>10.0603</v>
      </c>
      <c r="BH25" s="103">
        <v>10.062900000000001</v>
      </c>
      <c r="BI25" s="103">
        <v>10.064500000000001</v>
      </c>
      <c r="BJ25" s="103">
        <v>10.061400000000001</v>
      </c>
      <c r="BK25" s="103">
        <v>10.0671</v>
      </c>
      <c r="BL25" s="103">
        <v>10.0642</v>
      </c>
      <c r="BM25" s="103">
        <v>10.058</v>
      </c>
      <c r="BN25" s="103">
        <v>10.0588</v>
      </c>
      <c r="BO25" s="95">
        <v>10.0578</v>
      </c>
      <c r="BP25" s="95">
        <v>10.0647</v>
      </c>
      <c r="BQ25" s="95">
        <v>10.06</v>
      </c>
      <c r="BR25" s="95">
        <v>10.0617</v>
      </c>
      <c r="BS25" s="95">
        <v>10.0626</v>
      </c>
      <c r="BT25" s="97"/>
      <c r="BU25" s="97"/>
      <c r="BV25" s="96"/>
      <c r="BW25" s="96"/>
      <c r="BX25" s="96"/>
      <c r="BY25" s="98"/>
      <c r="BZ25" s="99"/>
      <c r="CA25" s="99"/>
      <c r="CB25" s="99"/>
      <c r="CC25" s="99"/>
      <c r="CD25" s="100"/>
      <c r="CE25" s="101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</row>
    <row r="26" spans="1:225" ht="15" customHeight="1">
      <c r="A26" s="83" t="s">
        <v>144</v>
      </c>
      <c r="B26" s="66" t="s">
        <v>182</v>
      </c>
      <c r="C26" s="79" t="s">
        <v>181</v>
      </c>
      <c r="D26" s="67">
        <v>1</v>
      </c>
      <c r="E26" s="83" t="s">
        <v>123</v>
      </c>
      <c r="F26" s="84">
        <v>2</v>
      </c>
      <c r="G26" s="85" t="s">
        <v>125</v>
      </c>
      <c r="H26" s="86">
        <v>1.33</v>
      </c>
      <c r="I26" s="87" t="s">
        <v>43</v>
      </c>
      <c r="J26" s="88">
        <v>10</v>
      </c>
      <c r="K26" s="89">
        <v>0.05</v>
      </c>
      <c r="L26" s="89">
        <v>-0.05</v>
      </c>
      <c r="M26" s="90" t="s">
        <v>10</v>
      </c>
      <c r="N26" s="91" t="s">
        <v>67</v>
      </c>
      <c r="O26" s="92">
        <v>10.050000000000001</v>
      </c>
      <c r="P26" s="93">
        <v>9.9499999999999993</v>
      </c>
      <c r="Q26" s="94"/>
      <c r="R26" s="3">
        <f t="shared" si="0"/>
        <v>10.022</v>
      </c>
      <c r="S26" s="3">
        <f t="shared" si="1"/>
        <v>10.003500000000001</v>
      </c>
      <c r="T26" s="3">
        <f t="shared" si="2"/>
        <v>10.009899999999998</v>
      </c>
      <c r="U26" s="4">
        <f t="shared" si="3"/>
        <v>3.8745655323553113E-3</v>
      </c>
      <c r="V26" s="5">
        <f t="shared" si="4"/>
        <v>4.3015575623869138</v>
      </c>
      <c r="W26" s="76">
        <f t="shared" si="5"/>
        <v>0.19799999999996207</v>
      </c>
      <c r="X26" s="76" t="str">
        <f t="shared" si="6"/>
        <v>Level B</v>
      </c>
      <c r="Y26" s="5">
        <f t="shared" si="7"/>
        <v>3.4498491650345167</v>
      </c>
      <c r="Z26" s="5">
        <f t="shared" si="8"/>
        <v>5.1532659597394321</v>
      </c>
      <c r="AA26" s="5">
        <f t="shared" si="9"/>
        <v>3.4498491650345167</v>
      </c>
      <c r="AB26" s="6">
        <f t="shared" si="10"/>
        <v>1</v>
      </c>
      <c r="AC26" s="29" t="str">
        <f t="shared" si="11"/>
        <v/>
      </c>
      <c r="AD26" s="29" t="str">
        <f t="shared" si="12"/>
        <v/>
      </c>
      <c r="AE26" s="29">
        <f t="shared" si="13"/>
        <v>-9.8999999999982435E-3</v>
      </c>
      <c r="AF26" s="29" t="str">
        <f t="shared" si="14"/>
        <v/>
      </c>
      <c r="AG26" s="100"/>
      <c r="AH26" s="101"/>
      <c r="AI26" s="102"/>
      <c r="AJ26" s="102"/>
      <c r="AK26" s="102"/>
      <c r="AL26" s="102"/>
      <c r="AM26" s="102"/>
      <c r="AN26" s="102">
        <v>10.015000000000001</v>
      </c>
      <c r="AO26" s="102">
        <v>10.0098</v>
      </c>
      <c r="AP26" s="102">
        <v>10.003500000000001</v>
      </c>
      <c r="AQ26" s="102">
        <v>10.006399999999999</v>
      </c>
      <c r="AR26" s="102">
        <v>10.007300000000001</v>
      </c>
      <c r="AS26" s="103">
        <v>10.0076</v>
      </c>
      <c r="AT26" s="103">
        <v>10.006</v>
      </c>
      <c r="AU26" s="103">
        <v>10.011100000000001</v>
      </c>
      <c r="AV26" s="103">
        <v>10.0108</v>
      </c>
      <c r="AW26" s="103">
        <v>10.0101</v>
      </c>
      <c r="AX26" s="103">
        <v>10.006</v>
      </c>
      <c r="AY26" s="103">
        <v>10.0123</v>
      </c>
      <c r="AZ26" s="103">
        <v>10.014099999999999</v>
      </c>
      <c r="BA26" s="103">
        <v>10.010400000000001</v>
      </c>
      <c r="BB26" s="103">
        <v>10.0105</v>
      </c>
      <c r="BC26" s="103">
        <v>10.009</v>
      </c>
      <c r="BD26" s="103">
        <v>10.007</v>
      </c>
      <c r="BE26" s="103">
        <v>10.011100000000001</v>
      </c>
      <c r="BF26" s="103">
        <v>10.0046</v>
      </c>
      <c r="BG26" s="103">
        <v>10.022</v>
      </c>
      <c r="BH26" s="103">
        <v>10.005599999999999</v>
      </c>
      <c r="BI26" s="103">
        <v>10.0145</v>
      </c>
      <c r="BJ26" s="103">
        <v>10.010899999999999</v>
      </c>
      <c r="BK26" s="103">
        <v>10.007300000000001</v>
      </c>
      <c r="BL26" s="103">
        <v>10.016</v>
      </c>
      <c r="BM26" s="103">
        <v>10.013999999999999</v>
      </c>
      <c r="BN26" s="103">
        <v>10.0075</v>
      </c>
      <c r="BO26" s="95">
        <v>10.007</v>
      </c>
      <c r="BP26" s="95">
        <v>10.012499999999999</v>
      </c>
      <c r="BQ26" s="95">
        <v>10.0108</v>
      </c>
      <c r="BR26" s="95">
        <v>10.007</v>
      </c>
      <c r="BS26" s="95">
        <v>10.0091</v>
      </c>
      <c r="BT26" s="97"/>
      <c r="BU26" s="97"/>
      <c r="BV26" s="96"/>
      <c r="BW26" s="96"/>
      <c r="BX26" s="96"/>
      <c r="BY26" s="98"/>
      <c r="BZ26" s="99"/>
      <c r="CA26" s="99"/>
      <c r="CB26" s="99"/>
      <c r="CC26" s="99"/>
      <c r="CD26" s="100"/>
      <c r="CE26" s="101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</row>
    <row r="27" spans="1:225" ht="15" customHeight="1">
      <c r="A27" s="83" t="s">
        <v>145</v>
      </c>
      <c r="B27" s="66" t="s">
        <v>182</v>
      </c>
      <c r="C27" s="79" t="s">
        <v>181</v>
      </c>
      <c r="D27" s="67">
        <v>1</v>
      </c>
      <c r="E27" s="83" t="s">
        <v>123</v>
      </c>
      <c r="F27" s="84">
        <v>2</v>
      </c>
      <c r="G27" s="85" t="s">
        <v>125</v>
      </c>
      <c r="H27" s="86">
        <v>1.33</v>
      </c>
      <c r="I27" s="87" t="s">
        <v>43</v>
      </c>
      <c r="J27" s="88">
        <v>8.85</v>
      </c>
      <c r="K27" s="89">
        <v>0.05</v>
      </c>
      <c r="L27" s="89">
        <v>-0.05</v>
      </c>
      <c r="M27" s="90" t="s">
        <v>10</v>
      </c>
      <c r="N27" s="91" t="s">
        <v>67</v>
      </c>
      <c r="O27" s="92">
        <v>8.9</v>
      </c>
      <c r="P27" s="93">
        <v>8.7999999999999989</v>
      </c>
      <c r="Q27" s="94"/>
      <c r="R27" s="3">
        <f t="shared" si="0"/>
        <v>8.8698999999999995</v>
      </c>
      <c r="S27" s="3">
        <f t="shared" si="1"/>
        <v>8.8309999999999995</v>
      </c>
      <c r="T27" s="3">
        <f t="shared" si="2"/>
        <v>8.8506312499999993</v>
      </c>
      <c r="U27" s="4">
        <f t="shared" si="3"/>
        <v>1.104429315485235E-2</v>
      </c>
      <c r="V27" s="5">
        <f t="shared" si="4"/>
        <v>1.5090749976465545</v>
      </c>
      <c r="W27" s="76">
        <f t="shared" si="5"/>
        <v>1.2624999999992602E-2</v>
      </c>
      <c r="X27" s="76" t="str">
        <f t="shared" si="6"/>
        <v>Level A</v>
      </c>
      <c r="Y27" s="5">
        <f t="shared" si="7"/>
        <v>1.4900229258012989</v>
      </c>
      <c r="Z27" s="5">
        <f t="shared" si="8"/>
        <v>1.5281270694918527</v>
      </c>
      <c r="AA27" s="5">
        <f t="shared" si="9"/>
        <v>1.4900229258012989</v>
      </c>
      <c r="AB27" s="6">
        <f t="shared" si="10"/>
        <v>0.99999381361328377</v>
      </c>
      <c r="AC27" s="29" t="str">
        <f t="shared" si="11"/>
        <v/>
      </c>
      <c r="AD27" s="29" t="str">
        <f t="shared" si="12"/>
        <v/>
      </c>
      <c r="AE27" s="29">
        <f t="shared" si="13"/>
        <v>-6.3124999999963904E-4</v>
      </c>
      <c r="AF27" s="29" t="str">
        <f t="shared" si="14"/>
        <v/>
      </c>
      <c r="AG27" s="100"/>
      <c r="AH27" s="101"/>
      <c r="AI27" s="102"/>
      <c r="AJ27" s="102"/>
      <c r="AK27" s="102"/>
      <c r="AL27" s="102"/>
      <c r="AM27" s="102"/>
      <c r="AN27" s="102">
        <v>8.8392999999999997</v>
      </c>
      <c r="AO27" s="102">
        <v>8.8603000000000005</v>
      </c>
      <c r="AP27" s="102">
        <v>8.8521999999999998</v>
      </c>
      <c r="AQ27" s="102">
        <v>8.8577999999999992</v>
      </c>
      <c r="AR27" s="102">
        <v>8.8375000000000004</v>
      </c>
      <c r="AS27" s="103">
        <v>8.8492999999999995</v>
      </c>
      <c r="AT27" s="103">
        <v>8.8396000000000008</v>
      </c>
      <c r="AU27" s="103">
        <v>8.8684999999999992</v>
      </c>
      <c r="AV27" s="103">
        <v>8.8442000000000007</v>
      </c>
      <c r="AW27" s="103">
        <v>8.8472000000000008</v>
      </c>
      <c r="AX27" s="103">
        <v>8.8642000000000003</v>
      </c>
      <c r="AY27" s="103">
        <v>8.8477999999999994</v>
      </c>
      <c r="AZ27" s="103">
        <v>8.8522999999999996</v>
      </c>
      <c r="BA27" s="103">
        <v>8.8382000000000005</v>
      </c>
      <c r="BB27" s="103">
        <v>8.8524999999999991</v>
      </c>
      <c r="BC27" s="103">
        <v>8.8309999999999995</v>
      </c>
      <c r="BD27" s="103">
        <v>8.8506999999999998</v>
      </c>
      <c r="BE27" s="103">
        <v>8.8623999999999992</v>
      </c>
      <c r="BF27" s="103">
        <v>8.8630999999999993</v>
      </c>
      <c r="BG27" s="103">
        <v>8.8339999999999996</v>
      </c>
      <c r="BH27" s="103">
        <v>8.8523999999999994</v>
      </c>
      <c r="BI27" s="103">
        <v>8.8529</v>
      </c>
      <c r="BJ27" s="103">
        <v>8.8374000000000006</v>
      </c>
      <c r="BK27" s="103">
        <v>8.8683999999999994</v>
      </c>
      <c r="BL27" s="103">
        <v>8.8526000000000007</v>
      </c>
      <c r="BM27" s="103">
        <v>8.8322000000000003</v>
      </c>
      <c r="BN27" s="103">
        <v>8.8470999999999993</v>
      </c>
      <c r="BO27" s="95">
        <v>8.8440999999999992</v>
      </c>
      <c r="BP27" s="95">
        <v>8.8596000000000004</v>
      </c>
      <c r="BQ27" s="95">
        <v>8.8636999999999997</v>
      </c>
      <c r="BR27" s="95">
        <v>8.8477999999999994</v>
      </c>
      <c r="BS27" s="95">
        <v>8.8698999999999995</v>
      </c>
      <c r="BT27" s="97"/>
      <c r="BU27" s="97"/>
      <c r="BV27" s="96"/>
      <c r="BW27" s="96"/>
      <c r="BX27" s="96"/>
      <c r="BY27" s="98"/>
      <c r="BZ27" s="99"/>
      <c r="CA27" s="99"/>
      <c r="CB27" s="99"/>
      <c r="CC27" s="99"/>
      <c r="CD27" s="100"/>
      <c r="CE27" s="101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</row>
    <row r="28" spans="1:225" ht="15" customHeight="1">
      <c r="A28" s="83" t="s">
        <v>146</v>
      </c>
      <c r="B28" s="66" t="s">
        <v>182</v>
      </c>
      <c r="C28" s="79" t="s">
        <v>181</v>
      </c>
      <c r="D28" s="67">
        <v>1</v>
      </c>
      <c r="E28" s="83" t="s">
        <v>123</v>
      </c>
      <c r="F28" s="84" t="s">
        <v>124</v>
      </c>
      <c r="G28" s="85" t="s">
        <v>125</v>
      </c>
      <c r="H28" s="86">
        <v>1.33</v>
      </c>
      <c r="I28" s="87" t="s">
        <v>43</v>
      </c>
      <c r="J28" s="88">
        <v>5.8</v>
      </c>
      <c r="K28" s="89">
        <v>0.05</v>
      </c>
      <c r="L28" s="89">
        <v>-0.05</v>
      </c>
      <c r="M28" s="90" t="s">
        <v>10</v>
      </c>
      <c r="N28" s="91" t="s">
        <v>67</v>
      </c>
      <c r="O28" s="92">
        <v>5.85</v>
      </c>
      <c r="P28" s="93">
        <v>5.75</v>
      </c>
      <c r="Q28" s="94"/>
      <c r="R28" s="3">
        <f t="shared" ref="R28:R43" si="15">IF(OR($AN28="",ISNUMBER($AN28)=FALSE),"",MAX(AN28:EI28))</f>
        <v>5.8259999999999996</v>
      </c>
      <c r="S28" s="3">
        <f t="shared" ref="S28:S43" si="16">IF(OR($AN28="",ISNUMBER($AN28)=FALSE),"",MIN(AN28:EI28))</f>
        <v>5.81</v>
      </c>
      <c r="T28" s="3">
        <f t="shared" ref="T28:T43" si="17">IF(OR($AN28="",ISNUMBER($AN28)=FALSE),"",AVERAGE(AN28:EI28))</f>
        <v>5.8163750000000007</v>
      </c>
      <c r="U28" s="4">
        <f t="shared" ref="U28:U43" si="18">IF(OR($AN28="",ISNUMBER($AN28)=FALSE),"",STDEV(AN28:EI28))</f>
        <v>4.3086559538946835E-3</v>
      </c>
      <c r="V28" s="5">
        <f t="shared" ref="V28:V44" si="19">IF(OR($AN28="",ISNUMBER($AN28)=FALSE),"",IF(AND(J28=0,L28=0),Y28,IF(AND(J28="",K28=""),Z28,(K28+ABS(L28))/(6*U28))))</f>
        <v>3.8681822928102028</v>
      </c>
      <c r="W28" s="76">
        <f t="shared" ref="W28:W44" si="20">IF(OR($AN28="",ISNUMBER($AN28)=FALSE),"",IF(AND($I28="Tolerance",$J28&lt;&gt;""),($T28-$J28)/(($O28-$P28)/2),IF(AND($I28="GD&amp;T",$K28&lt;&gt;""),$T28/$K28,"")))</f>
        <v>0.3275000000000195</v>
      </c>
      <c r="X28" s="76" t="str">
        <f t="shared" ref="X28:X44" si="21">IF($W28="","",IF(ABS($W28)&lt;=0.125, "Level A",IF(AND(ABS($W28)&gt;0.125,ABS($W28)&lt;=0.25), "Level B",IF(AND(ABS($W28)&gt;0.25,ABS($W28)&lt;=0.5), "Level C", IF(ABS($W28)&gt;0.5, "Level D")))))</f>
        <v>Level C</v>
      </c>
      <c r="Y28" s="5">
        <f t="shared" ref="Y28:Y43" si="22">IF(OR($AN28="",ISNUMBER($AN28)=FALSE),"",IF(K28="","",(O28-T28)/(3*U28)))</f>
        <v>2.6013525919147766</v>
      </c>
      <c r="Z28" s="5">
        <f t="shared" ref="Z28:Z43" si="23">IF(OR($AN28="",ISNUMBER($AN28)=FALSE),"",IF(L28="","",(T28-P28)/(3*U28)))</f>
        <v>5.1350119937056009</v>
      </c>
      <c r="AA28" s="5">
        <f t="shared" ref="AA28:AA43" si="24">IF(OR($AN28="",ISNUMBER($AN28)=FALSE),"",IF(AND(J28=0,L28=0),((K28)-(T28))/(3*U28),MIN(Y28:Z28)))</f>
        <v>2.6013525919147766</v>
      </c>
      <c r="AB28" s="6">
        <f t="shared" ref="AB28:AB43" si="25">IF(OR($AN28="",ISNUMBER($AN28)=FALSE),"",IF(AND(J28=0,L28=0),NORMSDIST(3*AA28),NORMSDIST(3*AA28)+NORMSDIST(6*V28-3*AA28)-1))</f>
        <v>0.99999999999999689</v>
      </c>
      <c r="AC28" s="29" t="str">
        <f t="shared" ref="AC28:AC44" si="26">IF($T28="","",IF(I28="Tolerance",IF(($H28*3*U28+T28)-J28&lt;K28,"",($H28*3*U28+T28)-J28),IF(OR(I28="GD&amp;T",I28="MAX"),IF(($H28*3*U28+T28)&lt;K28,"",($H28*3*U28+T28)),"")))</f>
        <v/>
      </c>
      <c r="AD28" s="29" t="str">
        <f t="shared" ref="AD28:AD44" si="27">IF(T28="","",IF(I28="Tolerance",IF(-(($H28*3*U28)-T28)-J28&gt;L28,"",-(($H28*3*U28)-T28)-J28),IF(I28="MIN",IF(-(($H28*3*U28)-T28)&gt;L28,"",-(($H28*3*U28)-T28)),"")))</f>
        <v/>
      </c>
      <c r="AE28" s="29">
        <f t="shared" ref="AE28:AE44" si="28">IF(OR(J28="",T28=""),"",(O28+P28)/2-T28)</f>
        <v>-1.6375000000000917E-2</v>
      </c>
      <c r="AF28" s="29" t="str">
        <f t="shared" ref="AF28:AF43" si="29">IF(OR($V28&gt;$AF$9,$U28=""),"",$AF$9*6*$U28)</f>
        <v/>
      </c>
      <c r="AG28" s="100"/>
      <c r="AH28" s="101"/>
      <c r="AI28" s="102"/>
      <c r="AJ28" s="102"/>
      <c r="AK28" s="102"/>
      <c r="AL28" s="102"/>
      <c r="AM28" s="102"/>
      <c r="AN28" s="102">
        <v>5.8109999999999999</v>
      </c>
      <c r="AO28" s="102">
        <v>5.8250000000000002</v>
      </c>
      <c r="AP28" s="102">
        <v>5.82</v>
      </c>
      <c r="AQ28" s="102">
        <v>5.8159999999999998</v>
      </c>
      <c r="AR28" s="102">
        <v>5.81</v>
      </c>
      <c r="AS28" s="103">
        <v>5.8150000000000004</v>
      </c>
      <c r="AT28" s="103">
        <v>5.8170000000000002</v>
      </c>
      <c r="AU28" s="103">
        <v>5.8209999999999997</v>
      </c>
      <c r="AV28" s="103">
        <v>5.819</v>
      </c>
      <c r="AW28" s="103">
        <v>5.81</v>
      </c>
      <c r="AX28" s="103">
        <v>5.819</v>
      </c>
      <c r="AY28" s="103">
        <v>5.8159999999999998</v>
      </c>
      <c r="AZ28" s="103">
        <v>5.81</v>
      </c>
      <c r="BA28" s="103">
        <v>5.8140000000000001</v>
      </c>
      <c r="BB28" s="103">
        <v>5.8159999999999998</v>
      </c>
      <c r="BC28" s="103">
        <v>5.8179999999999996</v>
      </c>
      <c r="BD28" s="103">
        <v>5.8120000000000003</v>
      </c>
      <c r="BE28" s="103">
        <v>5.819</v>
      </c>
      <c r="BF28" s="103">
        <v>5.8220000000000001</v>
      </c>
      <c r="BG28" s="103">
        <v>5.8179999999999996</v>
      </c>
      <c r="BH28" s="103">
        <v>5.8120000000000003</v>
      </c>
      <c r="BI28" s="103">
        <v>5.8170000000000002</v>
      </c>
      <c r="BJ28" s="103">
        <v>5.8239999999999998</v>
      </c>
      <c r="BK28" s="103">
        <v>5.8170000000000002</v>
      </c>
      <c r="BL28" s="103">
        <v>5.8129999999999997</v>
      </c>
      <c r="BM28" s="103">
        <v>5.8179999999999996</v>
      </c>
      <c r="BN28" s="103">
        <v>5.8150000000000004</v>
      </c>
      <c r="BO28" s="95">
        <v>5.8120000000000003</v>
      </c>
      <c r="BP28" s="95">
        <v>5.8140000000000001</v>
      </c>
      <c r="BQ28" s="95">
        <v>5.8259999999999996</v>
      </c>
      <c r="BR28" s="95">
        <v>5.8120000000000003</v>
      </c>
      <c r="BS28" s="95">
        <v>5.8159999999999998</v>
      </c>
      <c r="BT28" s="97"/>
      <c r="BU28" s="97"/>
      <c r="BV28" s="96"/>
      <c r="BW28" s="96"/>
      <c r="BX28" s="96"/>
      <c r="BY28" s="98"/>
      <c r="BZ28" s="99"/>
      <c r="CA28" s="99"/>
      <c r="CB28" s="99"/>
      <c r="CC28" s="99"/>
      <c r="CD28" s="100"/>
      <c r="CE28" s="101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</row>
    <row r="29" spans="1:225" ht="15" customHeight="1">
      <c r="A29" s="83" t="s">
        <v>147</v>
      </c>
      <c r="B29" s="66" t="s">
        <v>182</v>
      </c>
      <c r="C29" s="79" t="s">
        <v>181</v>
      </c>
      <c r="D29" s="67">
        <v>1</v>
      </c>
      <c r="E29" s="83" t="s">
        <v>123</v>
      </c>
      <c r="F29" s="84" t="s">
        <v>124</v>
      </c>
      <c r="G29" s="85" t="s">
        <v>125</v>
      </c>
      <c r="H29" s="86">
        <v>1.33</v>
      </c>
      <c r="I29" s="87" t="s">
        <v>43</v>
      </c>
      <c r="J29" s="88">
        <v>5.8</v>
      </c>
      <c r="K29" s="89">
        <v>0.05</v>
      </c>
      <c r="L29" s="89">
        <v>-0.05</v>
      </c>
      <c r="M29" s="90" t="s">
        <v>10</v>
      </c>
      <c r="N29" s="91" t="s">
        <v>67</v>
      </c>
      <c r="O29" s="92">
        <v>5.85</v>
      </c>
      <c r="P29" s="93">
        <v>5.75</v>
      </c>
      <c r="Q29" s="94"/>
      <c r="R29" s="3">
        <f t="shared" si="15"/>
        <v>5.83</v>
      </c>
      <c r="S29" s="3">
        <f t="shared" si="16"/>
        <v>5.819</v>
      </c>
      <c r="T29" s="3">
        <f t="shared" si="17"/>
        <v>5.8245312499999988</v>
      </c>
      <c r="U29" s="4">
        <f t="shared" si="18"/>
        <v>2.7117947276962097E-3</v>
      </c>
      <c r="V29" s="5">
        <f t="shared" si="19"/>
        <v>6.1459912494282856</v>
      </c>
      <c r="W29" s="76">
        <f t="shared" si="20"/>
        <v>0.49062499999998183</v>
      </c>
      <c r="X29" s="76" t="str">
        <f t="shared" si="21"/>
        <v>Level C</v>
      </c>
      <c r="Y29" s="5">
        <f t="shared" si="22"/>
        <v>3.1306142926776332</v>
      </c>
      <c r="Z29" s="5">
        <f t="shared" si="23"/>
        <v>9.1613682061788939</v>
      </c>
      <c r="AA29" s="5">
        <f t="shared" si="24"/>
        <v>3.1306142926776332</v>
      </c>
      <c r="AB29" s="6">
        <f t="shared" si="25"/>
        <v>1</v>
      </c>
      <c r="AC29" s="29" t="str">
        <f t="shared" si="26"/>
        <v/>
      </c>
      <c r="AD29" s="29" t="str">
        <f t="shared" si="27"/>
        <v/>
      </c>
      <c r="AE29" s="29">
        <f t="shared" si="28"/>
        <v>-2.4531249999999005E-2</v>
      </c>
      <c r="AF29" s="29" t="str">
        <f t="shared" si="29"/>
        <v/>
      </c>
      <c r="AG29" s="100"/>
      <c r="AH29" s="101"/>
      <c r="AI29" s="102"/>
      <c r="AJ29" s="102"/>
      <c r="AK29" s="102"/>
      <c r="AL29" s="102"/>
      <c r="AM29" s="102"/>
      <c r="AN29" s="102">
        <v>5.8230000000000004</v>
      </c>
      <c r="AO29" s="102">
        <v>5.8289999999999997</v>
      </c>
      <c r="AP29" s="102">
        <v>5.8280000000000003</v>
      </c>
      <c r="AQ29" s="102">
        <v>5.8220000000000001</v>
      </c>
      <c r="AR29" s="102">
        <v>5.8250000000000002</v>
      </c>
      <c r="AS29" s="103">
        <v>5.8220000000000001</v>
      </c>
      <c r="AT29" s="103">
        <v>5.8220000000000001</v>
      </c>
      <c r="AU29" s="103">
        <v>5.8250000000000002</v>
      </c>
      <c r="AV29" s="103">
        <v>5.819</v>
      </c>
      <c r="AW29" s="103">
        <v>5.83</v>
      </c>
      <c r="AX29" s="103">
        <v>5.8250000000000002</v>
      </c>
      <c r="AY29" s="103">
        <v>5.8289999999999997</v>
      </c>
      <c r="AZ29" s="103">
        <v>5.827</v>
      </c>
      <c r="BA29" s="103">
        <v>5.8230000000000004</v>
      </c>
      <c r="BB29" s="103">
        <v>5.8209999999999997</v>
      </c>
      <c r="BC29" s="103">
        <v>5.827</v>
      </c>
      <c r="BD29" s="103">
        <v>5.8259999999999996</v>
      </c>
      <c r="BE29" s="103">
        <v>5.8230000000000004</v>
      </c>
      <c r="BF29" s="103">
        <v>5.827</v>
      </c>
      <c r="BG29" s="103">
        <v>5.827</v>
      </c>
      <c r="BH29" s="103">
        <v>5.8230000000000004</v>
      </c>
      <c r="BI29" s="103">
        <v>5.8259999999999996</v>
      </c>
      <c r="BJ29" s="103">
        <v>5.8250000000000002</v>
      </c>
      <c r="BK29" s="103">
        <v>5.8230000000000004</v>
      </c>
      <c r="BL29" s="103">
        <v>5.8209999999999997</v>
      </c>
      <c r="BM29" s="103">
        <v>5.8220000000000001</v>
      </c>
      <c r="BN29" s="103">
        <v>5.8250000000000002</v>
      </c>
      <c r="BO29" s="95">
        <v>5.8250000000000002</v>
      </c>
      <c r="BP29" s="95">
        <v>5.8259999999999996</v>
      </c>
      <c r="BQ29" s="95">
        <v>5.8239999999999998</v>
      </c>
      <c r="BR29" s="95">
        <v>5.82</v>
      </c>
      <c r="BS29" s="95">
        <v>5.8250000000000002</v>
      </c>
      <c r="BT29" s="97"/>
      <c r="BU29" s="97"/>
      <c r="BV29" s="96"/>
      <c r="BW29" s="96"/>
      <c r="BX29" s="96"/>
      <c r="BY29" s="98"/>
      <c r="BZ29" s="99"/>
      <c r="CA29" s="99"/>
      <c r="CB29" s="99"/>
      <c r="CC29" s="99"/>
      <c r="CD29" s="100"/>
      <c r="CE29" s="101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</row>
    <row r="30" spans="1:225" ht="15" customHeight="1">
      <c r="A30" s="83" t="s">
        <v>148</v>
      </c>
      <c r="B30" s="66" t="s">
        <v>182</v>
      </c>
      <c r="C30" s="79" t="s">
        <v>181</v>
      </c>
      <c r="D30" s="67">
        <v>1</v>
      </c>
      <c r="E30" s="83" t="s">
        <v>123</v>
      </c>
      <c r="F30" s="84" t="s">
        <v>124</v>
      </c>
      <c r="G30" s="85" t="s">
        <v>125</v>
      </c>
      <c r="H30" s="86">
        <v>1.33</v>
      </c>
      <c r="I30" s="87" t="s">
        <v>43</v>
      </c>
      <c r="J30" s="88">
        <v>6.2</v>
      </c>
      <c r="K30" s="89">
        <v>0.05</v>
      </c>
      <c r="L30" s="89">
        <v>-0.05</v>
      </c>
      <c r="M30" s="90" t="s">
        <v>10</v>
      </c>
      <c r="N30" s="91" t="s">
        <v>67</v>
      </c>
      <c r="O30" s="92">
        <v>6.25</v>
      </c>
      <c r="P30" s="93">
        <v>6.15</v>
      </c>
      <c r="Q30" s="94"/>
      <c r="R30" s="3">
        <f t="shared" si="15"/>
        <v>6.2149999999999999</v>
      </c>
      <c r="S30" s="3">
        <f t="shared" si="16"/>
        <v>6.1980000000000004</v>
      </c>
      <c r="T30" s="3">
        <f t="shared" si="17"/>
        <v>6.2055624999999992</v>
      </c>
      <c r="U30" s="4">
        <f t="shared" si="18"/>
        <v>4.3025686251578904E-3</v>
      </c>
      <c r="V30" s="5">
        <f t="shared" si="19"/>
        <v>3.873655046246951</v>
      </c>
      <c r="W30" s="76">
        <f t="shared" si="20"/>
        <v>0.11124999999998092</v>
      </c>
      <c r="X30" s="76" t="str">
        <f t="shared" si="21"/>
        <v>Level A</v>
      </c>
      <c r="Y30" s="5">
        <f t="shared" si="22"/>
        <v>3.4427109223520391</v>
      </c>
      <c r="Z30" s="5">
        <f t="shared" si="23"/>
        <v>4.3045991701418345</v>
      </c>
      <c r="AA30" s="5">
        <f t="shared" si="24"/>
        <v>3.4427109223520391</v>
      </c>
      <c r="AB30" s="6">
        <f t="shared" si="25"/>
        <v>1</v>
      </c>
      <c r="AC30" s="29" t="str">
        <f t="shared" si="26"/>
        <v/>
      </c>
      <c r="AD30" s="29" t="str">
        <f t="shared" si="27"/>
        <v/>
      </c>
      <c r="AE30" s="29">
        <f t="shared" si="28"/>
        <v>-5.5624999999990266E-3</v>
      </c>
      <c r="AF30" s="29" t="str">
        <f t="shared" si="29"/>
        <v/>
      </c>
      <c r="AG30" s="100"/>
      <c r="AH30" s="101"/>
      <c r="AI30" s="102"/>
      <c r="AJ30" s="102"/>
      <c r="AK30" s="102"/>
      <c r="AL30" s="102"/>
      <c r="AM30" s="102"/>
      <c r="AN30" s="102">
        <v>6.2149999999999999</v>
      </c>
      <c r="AO30" s="102">
        <v>6.2089999999999996</v>
      </c>
      <c r="AP30" s="102">
        <v>6.2050000000000001</v>
      </c>
      <c r="AQ30" s="102">
        <v>6.21</v>
      </c>
      <c r="AR30" s="102">
        <v>6.21</v>
      </c>
      <c r="AS30" s="103">
        <v>6.2</v>
      </c>
      <c r="AT30" s="103">
        <v>6.21</v>
      </c>
      <c r="AU30" s="103">
        <v>6.2060000000000004</v>
      </c>
      <c r="AV30" s="103">
        <v>6.202</v>
      </c>
      <c r="AW30" s="103">
        <v>6.21</v>
      </c>
      <c r="AX30" s="103">
        <v>6.2039999999999997</v>
      </c>
      <c r="AY30" s="103">
        <v>6.2119999999999997</v>
      </c>
      <c r="AZ30" s="103">
        <v>6.2069999999999999</v>
      </c>
      <c r="BA30" s="103">
        <v>6.202</v>
      </c>
      <c r="BB30" s="103">
        <v>6.202</v>
      </c>
      <c r="BC30" s="103">
        <v>6.2089999999999996</v>
      </c>
      <c r="BD30" s="103">
        <v>6.2</v>
      </c>
      <c r="BE30" s="103">
        <v>6.2030000000000003</v>
      </c>
      <c r="BF30" s="103">
        <v>6.202</v>
      </c>
      <c r="BG30" s="103">
        <v>6.2089999999999996</v>
      </c>
      <c r="BH30" s="103">
        <v>6.2069999999999999</v>
      </c>
      <c r="BI30" s="103">
        <v>6.2009999999999996</v>
      </c>
      <c r="BJ30" s="103">
        <v>6.2009999999999996</v>
      </c>
      <c r="BK30" s="103">
        <v>6.2069999999999999</v>
      </c>
      <c r="BL30" s="103">
        <v>6.2069999999999999</v>
      </c>
      <c r="BM30" s="103">
        <v>6.2009999999999996</v>
      </c>
      <c r="BN30" s="103">
        <v>6.1980000000000004</v>
      </c>
      <c r="BO30" s="95">
        <v>6.2039999999999997</v>
      </c>
      <c r="BP30" s="95">
        <v>6.202</v>
      </c>
      <c r="BQ30" s="95">
        <v>6.2130000000000001</v>
      </c>
      <c r="BR30" s="95">
        <v>6.2030000000000003</v>
      </c>
      <c r="BS30" s="95">
        <v>6.2069999999999999</v>
      </c>
      <c r="BT30" s="97"/>
      <c r="BU30" s="97"/>
      <c r="BV30" s="96"/>
      <c r="BW30" s="96"/>
      <c r="BX30" s="96"/>
      <c r="BY30" s="98"/>
      <c r="BZ30" s="99"/>
      <c r="CA30" s="99"/>
      <c r="CB30" s="99"/>
      <c r="CC30" s="99"/>
      <c r="CD30" s="100"/>
      <c r="CE30" s="101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</row>
    <row r="31" spans="1:225" ht="15" customHeight="1">
      <c r="A31" s="83" t="s">
        <v>149</v>
      </c>
      <c r="B31" s="66" t="s">
        <v>182</v>
      </c>
      <c r="C31" s="79" t="s">
        <v>181</v>
      </c>
      <c r="D31" s="67">
        <v>1</v>
      </c>
      <c r="E31" s="83" t="s">
        <v>123</v>
      </c>
      <c r="F31" s="84" t="s">
        <v>124</v>
      </c>
      <c r="G31" s="85" t="s">
        <v>125</v>
      </c>
      <c r="H31" s="86">
        <v>1.33</v>
      </c>
      <c r="I31" s="87" t="s">
        <v>43</v>
      </c>
      <c r="J31" s="88">
        <v>6.2</v>
      </c>
      <c r="K31" s="89">
        <v>0.05</v>
      </c>
      <c r="L31" s="89">
        <v>-0.05</v>
      </c>
      <c r="M31" s="90" t="s">
        <v>10</v>
      </c>
      <c r="N31" s="91" t="s">
        <v>67</v>
      </c>
      <c r="O31" s="92">
        <v>6.25</v>
      </c>
      <c r="P31" s="93">
        <v>6.15</v>
      </c>
      <c r="Q31" s="94"/>
      <c r="R31" s="3">
        <f t="shared" si="15"/>
        <v>6.2089999999999996</v>
      </c>
      <c r="S31" s="3">
        <f t="shared" si="16"/>
        <v>6.1870000000000003</v>
      </c>
      <c r="T31" s="3">
        <f t="shared" si="17"/>
        <v>6.1988124999999998</v>
      </c>
      <c r="U31" s="4">
        <f t="shared" si="18"/>
        <v>4.848927383885376E-3</v>
      </c>
      <c r="V31" s="5">
        <f t="shared" si="19"/>
        <v>3.4371862779499716</v>
      </c>
      <c r="W31" s="76">
        <f t="shared" si="20"/>
        <v>-2.3750000000006904E-2</v>
      </c>
      <c r="X31" s="76" t="str">
        <f t="shared" si="21"/>
        <v>Level A</v>
      </c>
      <c r="Y31" s="5">
        <f t="shared" si="22"/>
        <v>3.5188194520512943</v>
      </c>
      <c r="Z31" s="5">
        <f t="shared" si="23"/>
        <v>3.3555531038486239</v>
      </c>
      <c r="AA31" s="5">
        <f t="shared" si="24"/>
        <v>3.3555531038486239</v>
      </c>
      <c r="AB31" s="6">
        <f t="shared" si="25"/>
        <v>1</v>
      </c>
      <c r="AC31" s="29" t="str">
        <f t="shared" si="26"/>
        <v/>
      </c>
      <c r="AD31" s="29" t="str">
        <f t="shared" si="27"/>
        <v/>
      </c>
      <c r="AE31" s="29">
        <f t="shared" si="28"/>
        <v>1.1875000000003411E-3</v>
      </c>
      <c r="AF31" s="29" t="str">
        <f t="shared" si="29"/>
        <v/>
      </c>
      <c r="AG31" s="100"/>
      <c r="AH31" s="101"/>
      <c r="AI31" s="102"/>
      <c r="AJ31" s="102"/>
      <c r="AK31" s="102"/>
      <c r="AL31" s="102"/>
      <c r="AM31" s="102"/>
      <c r="AN31" s="102">
        <v>6.2030000000000003</v>
      </c>
      <c r="AO31" s="102">
        <v>6.1959999999999997</v>
      </c>
      <c r="AP31" s="102">
        <v>6.2060000000000004</v>
      </c>
      <c r="AQ31" s="102">
        <v>6.1989999999999998</v>
      </c>
      <c r="AR31" s="102">
        <v>6.202</v>
      </c>
      <c r="AS31" s="103">
        <v>6.2089999999999996</v>
      </c>
      <c r="AT31" s="103">
        <v>6.1909999999999998</v>
      </c>
      <c r="AU31" s="103">
        <v>6.1959999999999997</v>
      </c>
      <c r="AV31" s="103">
        <v>6.2039999999999997</v>
      </c>
      <c r="AW31" s="103">
        <v>6.2039999999999997</v>
      </c>
      <c r="AX31" s="103">
        <v>6.1929999999999996</v>
      </c>
      <c r="AY31" s="103">
        <v>6.1950000000000003</v>
      </c>
      <c r="AZ31" s="103">
        <v>6.1980000000000004</v>
      </c>
      <c r="BA31" s="103">
        <v>6.1980000000000004</v>
      </c>
      <c r="BB31" s="103">
        <v>6.1929999999999996</v>
      </c>
      <c r="BC31" s="103">
        <v>6.1950000000000003</v>
      </c>
      <c r="BD31" s="103">
        <v>6.1980000000000004</v>
      </c>
      <c r="BE31" s="103">
        <v>6.2030000000000003</v>
      </c>
      <c r="BF31" s="103">
        <v>6.202</v>
      </c>
      <c r="BG31" s="103">
        <v>6.1870000000000003</v>
      </c>
      <c r="BH31" s="103">
        <v>6.1980000000000004</v>
      </c>
      <c r="BI31" s="103">
        <v>6.1909999999999998</v>
      </c>
      <c r="BJ31" s="103">
        <v>6.2030000000000003</v>
      </c>
      <c r="BK31" s="103">
        <v>6.2</v>
      </c>
      <c r="BL31" s="103">
        <v>6.202</v>
      </c>
      <c r="BM31" s="103">
        <v>6.202</v>
      </c>
      <c r="BN31" s="103">
        <v>6.1970000000000001</v>
      </c>
      <c r="BO31" s="95">
        <v>6.2</v>
      </c>
      <c r="BP31" s="95">
        <v>6.2</v>
      </c>
      <c r="BQ31" s="95">
        <v>6.1950000000000003</v>
      </c>
      <c r="BR31" s="95">
        <v>6.1980000000000004</v>
      </c>
      <c r="BS31" s="95">
        <v>6.2039999999999997</v>
      </c>
      <c r="BT31" s="97"/>
      <c r="BU31" s="97"/>
      <c r="BV31" s="96"/>
      <c r="BW31" s="96"/>
      <c r="BX31" s="96"/>
      <c r="BY31" s="98"/>
      <c r="BZ31" s="99"/>
      <c r="CA31" s="99"/>
      <c r="CB31" s="99"/>
      <c r="CC31" s="99"/>
      <c r="CD31" s="100"/>
      <c r="CE31" s="101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</row>
    <row r="32" spans="1:225" ht="15" customHeight="1">
      <c r="A32" s="83" t="s">
        <v>150</v>
      </c>
      <c r="B32" s="66" t="s">
        <v>182</v>
      </c>
      <c r="C32" s="79" t="s">
        <v>181</v>
      </c>
      <c r="D32" s="67">
        <v>1</v>
      </c>
      <c r="E32" s="83" t="s">
        <v>123</v>
      </c>
      <c r="F32" s="84" t="s">
        <v>124</v>
      </c>
      <c r="G32" s="85" t="s">
        <v>125</v>
      </c>
      <c r="H32" s="86">
        <v>1.33</v>
      </c>
      <c r="I32" s="87" t="s">
        <v>43</v>
      </c>
      <c r="J32" s="88">
        <v>6.2</v>
      </c>
      <c r="K32" s="89">
        <v>0.05</v>
      </c>
      <c r="L32" s="89">
        <v>-0.05</v>
      </c>
      <c r="M32" s="90" t="s">
        <v>10</v>
      </c>
      <c r="N32" s="91" t="s">
        <v>67</v>
      </c>
      <c r="O32" s="92">
        <v>6.25</v>
      </c>
      <c r="P32" s="93">
        <v>6.15</v>
      </c>
      <c r="Q32" s="94"/>
      <c r="R32" s="3">
        <f t="shared" si="15"/>
        <v>6.2130000000000001</v>
      </c>
      <c r="S32" s="3">
        <f t="shared" si="16"/>
        <v>6.1879999999999997</v>
      </c>
      <c r="T32" s="3">
        <f t="shared" si="17"/>
        <v>6.2037812499999996</v>
      </c>
      <c r="U32" s="4">
        <f t="shared" si="18"/>
        <v>4.4846287651588877E-3</v>
      </c>
      <c r="V32" s="5">
        <f t="shared" si="19"/>
        <v>3.7163982883377367</v>
      </c>
      <c r="W32" s="76">
        <f t="shared" si="20"/>
        <v>7.5624999999988327E-2</v>
      </c>
      <c r="X32" s="76" t="str">
        <f t="shared" si="21"/>
        <v>Level A</v>
      </c>
      <c r="Y32" s="5">
        <f t="shared" si="22"/>
        <v>3.4353456677822263</v>
      </c>
      <c r="Z32" s="5">
        <f t="shared" si="23"/>
        <v>3.9974509088932204</v>
      </c>
      <c r="AA32" s="5">
        <f t="shared" si="24"/>
        <v>3.4353456677822263</v>
      </c>
      <c r="AB32" s="6">
        <f t="shared" si="25"/>
        <v>1</v>
      </c>
      <c r="AC32" s="29" t="str">
        <f t="shared" si="26"/>
        <v/>
      </c>
      <c r="AD32" s="29" t="str">
        <f t="shared" si="27"/>
        <v/>
      </c>
      <c r="AE32" s="29">
        <f t="shared" si="28"/>
        <v>-3.7812499999994031E-3</v>
      </c>
      <c r="AF32" s="29" t="str">
        <f t="shared" si="29"/>
        <v/>
      </c>
      <c r="AG32" s="100"/>
      <c r="AH32" s="101"/>
      <c r="AI32" s="102"/>
      <c r="AJ32" s="102"/>
      <c r="AK32" s="102"/>
      <c r="AL32" s="102"/>
      <c r="AM32" s="102"/>
      <c r="AN32" s="102">
        <v>6.2039999999999997</v>
      </c>
      <c r="AO32" s="102">
        <v>6.1980000000000004</v>
      </c>
      <c r="AP32" s="102">
        <v>6.2060000000000004</v>
      </c>
      <c r="AQ32" s="102">
        <v>6.1879999999999997</v>
      </c>
      <c r="AR32" s="102">
        <v>6.2009999999999996</v>
      </c>
      <c r="AS32" s="103">
        <v>6.2050000000000001</v>
      </c>
      <c r="AT32" s="103">
        <v>6.2039999999999997</v>
      </c>
      <c r="AU32" s="103">
        <v>6.2069999999999999</v>
      </c>
      <c r="AV32" s="103">
        <v>6.2050000000000001</v>
      </c>
      <c r="AW32" s="103">
        <v>6.2030000000000003</v>
      </c>
      <c r="AX32" s="103">
        <v>6.2050000000000001</v>
      </c>
      <c r="AY32" s="103">
        <v>6.2080000000000002</v>
      </c>
      <c r="AZ32" s="103">
        <v>6.2069999999999999</v>
      </c>
      <c r="BA32" s="103">
        <v>6.2080000000000002</v>
      </c>
      <c r="BB32" s="103">
        <v>6.2130000000000001</v>
      </c>
      <c r="BC32" s="103">
        <v>6.2060000000000004</v>
      </c>
      <c r="BD32" s="103">
        <v>6.1989999999999998</v>
      </c>
      <c r="BE32" s="103">
        <v>6.2060000000000004</v>
      </c>
      <c r="BF32" s="103">
        <v>6.2060000000000004</v>
      </c>
      <c r="BG32" s="103">
        <v>6.2039999999999997</v>
      </c>
      <c r="BH32" s="103">
        <v>6.2060000000000004</v>
      </c>
      <c r="BI32" s="103">
        <v>6.1980000000000004</v>
      </c>
      <c r="BJ32" s="103">
        <v>6.2030000000000003</v>
      </c>
      <c r="BK32" s="103">
        <v>6.2030000000000003</v>
      </c>
      <c r="BL32" s="103">
        <v>6.2</v>
      </c>
      <c r="BM32" s="103">
        <v>6.2050000000000001</v>
      </c>
      <c r="BN32" s="103">
        <v>6.2119999999999997</v>
      </c>
      <c r="BO32" s="95">
        <v>6.2039999999999997</v>
      </c>
      <c r="BP32" s="95">
        <v>6.202</v>
      </c>
      <c r="BQ32" s="95">
        <v>6.2030000000000003</v>
      </c>
      <c r="BR32" s="95">
        <v>6.202</v>
      </c>
      <c r="BS32" s="95">
        <v>6.2</v>
      </c>
      <c r="BT32" s="97"/>
      <c r="BU32" s="97"/>
      <c r="BV32" s="96"/>
      <c r="BW32" s="96"/>
      <c r="BX32" s="96"/>
      <c r="BY32" s="98"/>
      <c r="BZ32" s="99"/>
      <c r="CA32" s="99"/>
      <c r="CB32" s="99"/>
      <c r="CC32" s="99"/>
      <c r="CD32" s="100"/>
      <c r="CE32" s="101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</row>
    <row r="33" spans="1:144" ht="15" customHeight="1">
      <c r="A33" s="83" t="s">
        <v>151</v>
      </c>
      <c r="B33" s="66" t="s">
        <v>182</v>
      </c>
      <c r="C33" s="79" t="s">
        <v>181</v>
      </c>
      <c r="D33" s="67">
        <v>1</v>
      </c>
      <c r="E33" s="83" t="s">
        <v>123</v>
      </c>
      <c r="F33" s="84" t="s">
        <v>124</v>
      </c>
      <c r="G33" s="85" t="s">
        <v>125</v>
      </c>
      <c r="H33" s="86">
        <v>1.33</v>
      </c>
      <c r="I33" s="87" t="s">
        <v>43</v>
      </c>
      <c r="J33" s="88">
        <v>6.2</v>
      </c>
      <c r="K33" s="89">
        <v>0.05</v>
      </c>
      <c r="L33" s="89">
        <v>-0.05</v>
      </c>
      <c r="M33" s="90" t="s">
        <v>10</v>
      </c>
      <c r="N33" s="91" t="s">
        <v>67</v>
      </c>
      <c r="O33" s="92">
        <v>6.25</v>
      </c>
      <c r="P33" s="93">
        <v>6.15</v>
      </c>
      <c r="Q33" s="94"/>
      <c r="R33" s="3">
        <f t="shared" si="15"/>
        <v>6.1829999999999998</v>
      </c>
      <c r="S33" s="3">
        <f t="shared" si="16"/>
        <v>6.17</v>
      </c>
      <c r="T33" s="3">
        <f t="shared" si="17"/>
        <v>6.1785312500000007</v>
      </c>
      <c r="U33" s="4">
        <f t="shared" si="18"/>
        <v>3.262537850478761E-3</v>
      </c>
      <c r="V33" s="5">
        <f t="shared" si="19"/>
        <v>5.1084975655442335</v>
      </c>
      <c r="W33" s="76">
        <f t="shared" si="20"/>
        <v>-0.42937499999999112</v>
      </c>
      <c r="X33" s="76" t="str">
        <f t="shared" si="21"/>
        <v>Level C</v>
      </c>
      <c r="Y33" s="5">
        <f t="shared" si="22"/>
        <v>7.3019587077497174</v>
      </c>
      <c r="Z33" s="5">
        <f t="shared" si="23"/>
        <v>2.9150364233387132</v>
      </c>
      <c r="AA33" s="5">
        <f t="shared" si="24"/>
        <v>2.9150364233387132</v>
      </c>
      <c r="AB33" s="6">
        <f t="shared" si="25"/>
        <v>1</v>
      </c>
      <c r="AC33" s="29" t="str">
        <f t="shared" si="26"/>
        <v/>
      </c>
      <c r="AD33" s="29" t="str">
        <f t="shared" si="27"/>
        <v/>
      </c>
      <c r="AE33" s="29">
        <f t="shared" si="28"/>
        <v>2.1468749999999481E-2</v>
      </c>
      <c r="AF33" s="29" t="str">
        <f t="shared" si="29"/>
        <v/>
      </c>
      <c r="AG33" s="100"/>
      <c r="AH33" s="101"/>
      <c r="AI33" s="102"/>
      <c r="AJ33" s="102"/>
      <c r="AK33" s="102"/>
      <c r="AL33" s="102"/>
      <c r="AM33" s="102"/>
      <c r="AN33" s="102">
        <v>6.1790000000000003</v>
      </c>
      <c r="AO33" s="102">
        <v>6.1769999999999996</v>
      </c>
      <c r="AP33" s="102">
        <v>6.173</v>
      </c>
      <c r="AQ33" s="102">
        <v>6.1779999999999999</v>
      </c>
      <c r="AR33" s="102">
        <v>6.1769999999999996</v>
      </c>
      <c r="AS33" s="103">
        <v>6.181</v>
      </c>
      <c r="AT33" s="103">
        <v>6.18</v>
      </c>
      <c r="AU33" s="103">
        <v>6.1820000000000004</v>
      </c>
      <c r="AV33" s="103">
        <v>6.1820000000000004</v>
      </c>
      <c r="AW33" s="103">
        <v>6.181</v>
      </c>
      <c r="AX33" s="103">
        <v>6.181</v>
      </c>
      <c r="AY33" s="103">
        <v>6.18</v>
      </c>
      <c r="AZ33" s="103">
        <v>6.1710000000000003</v>
      </c>
      <c r="BA33" s="103">
        <v>6.1760000000000002</v>
      </c>
      <c r="BB33" s="103">
        <v>6.181</v>
      </c>
      <c r="BC33" s="103">
        <v>6.1790000000000003</v>
      </c>
      <c r="BD33" s="103">
        <v>6.18</v>
      </c>
      <c r="BE33" s="103">
        <v>6.18</v>
      </c>
      <c r="BF33" s="103">
        <v>6.1769999999999996</v>
      </c>
      <c r="BG33" s="103">
        <v>6.173</v>
      </c>
      <c r="BH33" s="103">
        <v>6.1760000000000002</v>
      </c>
      <c r="BI33" s="103">
        <v>6.18</v>
      </c>
      <c r="BJ33" s="103">
        <v>6.1790000000000003</v>
      </c>
      <c r="BK33" s="103">
        <v>6.18</v>
      </c>
      <c r="BL33" s="103">
        <v>6.1790000000000003</v>
      </c>
      <c r="BM33" s="103">
        <v>6.1829999999999998</v>
      </c>
      <c r="BN33" s="103">
        <v>6.1790000000000003</v>
      </c>
      <c r="BO33" s="95">
        <v>6.181</v>
      </c>
      <c r="BP33" s="95">
        <v>6.1820000000000004</v>
      </c>
      <c r="BQ33" s="95">
        <v>6.1749999999999998</v>
      </c>
      <c r="BR33" s="95">
        <v>6.17</v>
      </c>
      <c r="BS33" s="95">
        <v>6.181</v>
      </c>
      <c r="BT33" s="97"/>
      <c r="BU33" s="97"/>
      <c r="BV33" s="96"/>
      <c r="BW33" s="96"/>
      <c r="BX33" s="96"/>
      <c r="BY33" s="98"/>
      <c r="BZ33" s="99"/>
      <c r="CA33" s="99"/>
      <c r="CB33" s="99"/>
      <c r="CC33" s="99"/>
      <c r="CD33" s="100"/>
      <c r="CE33" s="101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</row>
    <row r="34" spans="1:144" ht="15" customHeight="1">
      <c r="A34" s="83" t="s">
        <v>152</v>
      </c>
      <c r="B34" s="66" t="s">
        <v>182</v>
      </c>
      <c r="C34" s="79" t="s">
        <v>181</v>
      </c>
      <c r="D34" s="67">
        <v>1</v>
      </c>
      <c r="E34" s="83" t="s">
        <v>123</v>
      </c>
      <c r="F34" s="84" t="s">
        <v>124</v>
      </c>
      <c r="G34" s="85" t="s">
        <v>125</v>
      </c>
      <c r="H34" s="86">
        <v>1.33</v>
      </c>
      <c r="I34" s="87" t="s">
        <v>43</v>
      </c>
      <c r="J34" s="88">
        <v>6.2</v>
      </c>
      <c r="K34" s="89">
        <v>0.05</v>
      </c>
      <c r="L34" s="89">
        <v>-0.05</v>
      </c>
      <c r="M34" s="90" t="s">
        <v>10</v>
      </c>
      <c r="N34" s="91" t="s">
        <v>67</v>
      </c>
      <c r="O34" s="92">
        <v>6.25</v>
      </c>
      <c r="P34" s="93">
        <v>6.15</v>
      </c>
      <c r="Q34" s="94"/>
      <c r="R34" s="3">
        <f t="shared" si="15"/>
        <v>6.2149999999999999</v>
      </c>
      <c r="S34" s="3">
        <f t="shared" si="16"/>
        <v>6.1879999999999997</v>
      </c>
      <c r="T34" s="3">
        <f t="shared" si="17"/>
        <v>6.2044374999999992</v>
      </c>
      <c r="U34" s="4">
        <f t="shared" si="18"/>
        <v>5.3093800136204648E-3</v>
      </c>
      <c r="V34" s="5">
        <f t="shared" si="19"/>
        <v>3.1390984679775582</v>
      </c>
      <c r="W34" s="76">
        <f t="shared" si="20"/>
        <v>8.8749999999979998E-2</v>
      </c>
      <c r="X34" s="76" t="str">
        <f t="shared" si="21"/>
        <v>Level A</v>
      </c>
      <c r="Y34" s="5">
        <f t="shared" si="22"/>
        <v>2.8605034789446022</v>
      </c>
      <c r="Z34" s="5">
        <f t="shared" si="23"/>
        <v>3.4176934570104911</v>
      </c>
      <c r="AA34" s="5">
        <f t="shared" si="24"/>
        <v>2.8605034789446022</v>
      </c>
      <c r="AB34" s="6">
        <f t="shared" si="25"/>
        <v>1</v>
      </c>
      <c r="AC34" s="29" t="str">
        <f t="shared" si="26"/>
        <v/>
      </c>
      <c r="AD34" s="29" t="str">
        <f t="shared" si="27"/>
        <v/>
      </c>
      <c r="AE34" s="29">
        <f t="shared" si="28"/>
        <v>-4.4374999999989839E-3</v>
      </c>
      <c r="AF34" s="29" t="str">
        <f t="shared" si="29"/>
        <v/>
      </c>
      <c r="AG34" s="100"/>
      <c r="AH34" s="101"/>
      <c r="AI34" s="102"/>
      <c r="AJ34" s="102"/>
      <c r="AK34" s="102"/>
      <c r="AL34" s="102"/>
      <c r="AM34" s="102"/>
      <c r="AN34" s="102">
        <v>6.2039999999999997</v>
      </c>
      <c r="AO34" s="102">
        <v>6.2030000000000003</v>
      </c>
      <c r="AP34" s="102">
        <v>6.2069999999999999</v>
      </c>
      <c r="AQ34" s="102">
        <v>6.21</v>
      </c>
      <c r="AR34" s="102">
        <v>6.2069999999999999</v>
      </c>
      <c r="AS34" s="103">
        <v>6.2030000000000003</v>
      </c>
      <c r="AT34" s="103">
        <v>6.1920000000000002</v>
      </c>
      <c r="AU34" s="103">
        <v>6.2</v>
      </c>
      <c r="AV34" s="103">
        <v>6.2050000000000001</v>
      </c>
      <c r="AW34" s="103">
        <v>6.21</v>
      </c>
      <c r="AX34" s="103">
        <v>6.1879999999999997</v>
      </c>
      <c r="AY34" s="103">
        <v>6.21</v>
      </c>
      <c r="AZ34" s="103">
        <v>6.2050000000000001</v>
      </c>
      <c r="BA34" s="103">
        <v>6.2050000000000001</v>
      </c>
      <c r="BB34" s="103">
        <v>6.21</v>
      </c>
      <c r="BC34" s="103">
        <v>6.2050000000000001</v>
      </c>
      <c r="BD34" s="103">
        <v>6.202</v>
      </c>
      <c r="BE34" s="103">
        <v>6.2149999999999999</v>
      </c>
      <c r="BF34" s="103">
        <v>6.2089999999999996</v>
      </c>
      <c r="BG34" s="103">
        <v>6.2009999999999996</v>
      </c>
      <c r="BH34" s="103">
        <v>6.2110000000000003</v>
      </c>
      <c r="BI34" s="103">
        <v>6.1989999999999998</v>
      </c>
      <c r="BJ34" s="103">
        <v>6.202</v>
      </c>
      <c r="BK34" s="103">
        <v>6.2039999999999997</v>
      </c>
      <c r="BL34" s="103">
        <v>6.2060000000000004</v>
      </c>
      <c r="BM34" s="103">
        <v>6.202</v>
      </c>
      <c r="BN34" s="103">
        <v>6.2080000000000002</v>
      </c>
      <c r="BO34" s="95">
        <v>6.202</v>
      </c>
      <c r="BP34" s="95">
        <v>6.2069999999999999</v>
      </c>
      <c r="BQ34" s="95">
        <v>6.2009999999999996</v>
      </c>
      <c r="BR34" s="95">
        <v>6.202</v>
      </c>
      <c r="BS34" s="95">
        <v>6.2069999999999999</v>
      </c>
      <c r="BT34" s="97"/>
      <c r="BU34" s="97"/>
      <c r="BV34" s="96"/>
      <c r="BW34" s="96"/>
      <c r="BX34" s="96"/>
      <c r="BY34" s="98"/>
      <c r="BZ34" s="99"/>
      <c r="CA34" s="99"/>
      <c r="CB34" s="99"/>
      <c r="CC34" s="99"/>
      <c r="CD34" s="100"/>
      <c r="CE34" s="101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</row>
    <row r="35" spans="1:144" ht="15" customHeight="1">
      <c r="A35" s="83" t="s">
        <v>153</v>
      </c>
      <c r="B35" s="66" t="s">
        <v>182</v>
      </c>
      <c r="C35" s="79" t="s">
        <v>181</v>
      </c>
      <c r="D35" s="67">
        <v>1</v>
      </c>
      <c r="E35" s="83" t="s">
        <v>123</v>
      </c>
      <c r="F35" s="84" t="s">
        <v>124</v>
      </c>
      <c r="G35" s="85" t="s">
        <v>125</v>
      </c>
      <c r="H35" s="86">
        <v>1.33</v>
      </c>
      <c r="I35" s="87" t="s">
        <v>43</v>
      </c>
      <c r="J35" s="88">
        <v>6.2</v>
      </c>
      <c r="K35" s="89">
        <v>0.05</v>
      </c>
      <c r="L35" s="89">
        <v>-0.05</v>
      </c>
      <c r="M35" s="90" t="s">
        <v>10</v>
      </c>
      <c r="N35" s="91" t="s">
        <v>67</v>
      </c>
      <c r="O35" s="92">
        <v>6.25</v>
      </c>
      <c r="P35" s="93">
        <v>6.15</v>
      </c>
      <c r="Q35" s="94"/>
      <c r="R35" s="3">
        <f t="shared" si="15"/>
        <v>6.2240000000000002</v>
      </c>
      <c r="S35" s="3">
        <f t="shared" si="16"/>
        <v>6.194</v>
      </c>
      <c r="T35" s="3">
        <f t="shared" si="17"/>
        <v>6.208499999999999</v>
      </c>
      <c r="U35" s="4">
        <f t="shared" si="18"/>
        <v>6.3398381988105474E-3</v>
      </c>
      <c r="V35" s="5">
        <f t="shared" si="19"/>
        <v>2.6288788678855552</v>
      </c>
      <c r="W35" s="76">
        <f t="shared" si="20"/>
        <v>0.16999999999997745</v>
      </c>
      <c r="X35" s="76" t="str">
        <f t="shared" si="21"/>
        <v>Level B</v>
      </c>
      <c r="Y35" s="5">
        <f t="shared" si="22"/>
        <v>2.1819694603450621</v>
      </c>
      <c r="Z35" s="5">
        <f t="shared" si="23"/>
        <v>3.0757882754260288</v>
      </c>
      <c r="AA35" s="5">
        <f t="shared" si="24"/>
        <v>2.1819694603450621</v>
      </c>
      <c r="AB35" s="6">
        <f t="shared" si="25"/>
        <v>0.99999999997043254</v>
      </c>
      <c r="AC35" s="29" t="str">
        <f t="shared" si="26"/>
        <v/>
      </c>
      <c r="AD35" s="29" t="str">
        <f t="shared" si="27"/>
        <v/>
      </c>
      <c r="AE35" s="29">
        <f t="shared" si="28"/>
        <v>-8.4999999999988418E-3</v>
      </c>
      <c r="AF35" s="29" t="str">
        <f t="shared" si="29"/>
        <v/>
      </c>
      <c r="AG35" s="100"/>
      <c r="AH35" s="101"/>
      <c r="AI35" s="102"/>
      <c r="AJ35" s="102"/>
      <c r="AK35" s="102"/>
      <c r="AL35" s="102"/>
      <c r="AM35" s="102"/>
      <c r="AN35" s="102">
        <v>6.2050000000000001</v>
      </c>
      <c r="AO35" s="102">
        <v>6.2110000000000003</v>
      </c>
      <c r="AP35" s="102">
        <v>6.2030000000000003</v>
      </c>
      <c r="AQ35" s="102">
        <v>6.2119999999999997</v>
      </c>
      <c r="AR35" s="102">
        <v>6.2089999999999996</v>
      </c>
      <c r="AS35" s="103">
        <v>6.2240000000000002</v>
      </c>
      <c r="AT35" s="103">
        <v>6.2060000000000004</v>
      </c>
      <c r="AU35" s="103">
        <v>6.1970000000000001</v>
      </c>
      <c r="AV35" s="103">
        <v>6.2069999999999999</v>
      </c>
      <c r="AW35" s="103">
        <v>6.2220000000000004</v>
      </c>
      <c r="AX35" s="103">
        <v>6.2210000000000001</v>
      </c>
      <c r="AY35" s="103">
        <v>6.2130000000000001</v>
      </c>
      <c r="AZ35" s="103">
        <v>6.2080000000000002</v>
      </c>
      <c r="BA35" s="103">
        <v>6.2050000000000001</v>
      </c>
      <c r="BB35" s="103">
        <v>6.2140000000000004</v>
      </c>
      <c r="BC35" s="103">
        <v>6.2030000000000003</v>
      </c>
      <c r="BD35" s="103">
        <v>6.21</v>
      </c>
      <c r="BE35" s="103">
        <v>6.2110000000000003</v>
      </c>
      <c r="BF35" s="103">
        <v>6.2050000000000001</v>
      </c>
      <c r="BG35" s="103">
        <v>6.2089999999999996</v>
      </c>
      <c r="BH35" s="103">
        <v>6.21</v>
      </c>
      <c r="BI35" s="103">
        <v>6.2080000000000002</v>
      </c>
      <c r="BJ35" s="103">
        <v>6.2060000000000004</v>
      </c>
      <c r="BK35" s="103">
        <v>6.2110000000000003</v>
      </c>
      <c r="BL35" s="103">
        <v>6.2089999999999996</v>
      </c>
      <c r="BM35" s="103">
        <v>6.2069999999999999</v>
      </c>
      <c r="BN35" s="103">
        <v>6.2009999999999996</v>
      </c>
      <c r="BO35" s="95">
        <v>6.2060000000000004</v>
      </c>
      <c r="BP35" s="95">
        <v>6.2119999999999997</v>
      </c>
      <c r="BQ35" s="95">
        <v>6.2110000000000003</v>
      </c>
      <c r="BR35" s="95">
        <v>6.202</v>
      </c>
      <c r="BS35" s="95">
        <v>6.194</v>
      </c>
      <c r="BT35" s="97"/>
      <c r="BU35" s="97"/>
      <c r="BV35" s="96"/>
      <c r="BW35" s="96"/>
      <c r="BX35" s="96"/>
      <c r="BY35" s="98"/>
      <c r="BZ35" s="99"/>
      <c r="CA35" s="99"/>
      <c r="CB35" s="99"/>
      <c r="CC35" s="99"/>
      <c r="CD35" s="100"/>
      <c r="CE35" s="101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</row>
    <row r="36" spans="1:144" ht="15" customHeight="1">
      <c r="A36" s="83" t="s">
        <v>154</v>
      </c>
      <c r="B36" s="66" t="s">
        <v>182</v>
      </c>
      <c r="C36" s="79" t="s">
        <v>181</v>
      </c>
      <c r="D36" s="67">
        <v>1</v>
      </c>
      <c r="E36" s="83" t="s">
        <v>123</v>
      </c>
      <c r="F36" s="84" t="s">
        <v>124</v>
      </c>
      <c r="G36" s="85" t="s">
        <v>125</v>
      </c>
      <c r="H36" s="86">
        <v>1.33</v>
      </c>
      <c r="I36" s="87" t="s">
        <v>43</v>
      </c>
      <c r="J36" s="88">
        <v>6.2</v>
      </c>
      <c r="K36" s="89">
        <v>0.05</v>
      </c>
      <c r="L36" s="89">
        <v>-0.05</v>
      </c>
      <c r="M36" s="90" t="s">
        <v>10</v>
      </c>
      <c r="N36" s="91" t="s">
        <v>67</v>
      </c>
      <c r="O36" s="92">
        <v>6.25</v>
      </c>
      <c r="P36" s="93">
        <v>6.15</v>
      </c>
      <c r="Q36" s="94"/>
      <c r="R36" s="3">
        <f t="shared" si="15"/>
        <v>6.2320000000000002</v>
      </c>
      <c r="S36" s="3">
        <f t="shared" si="16"/>
        <v>6.2009999999999996</v>
      </c>
      <c r="T36" s="3">
        <f t="shared" si="17"/>
        <v>6.2233437500000006</v>
      </c>
      <c r="U36" s="4">
        <f t="shared" si="18"/>
        <v>5.19683138572087E-3</v>
      </c>
      <c r="V36" s="5">
        <f t="shared" si="19"/>
        <v>3.2070824372830367</v>
      </c>
      <c r="W36" s="76">
        <f t="shared" si="20"/>
        <v>0.46687500000001048</v>
      </c>
      <c r="X36" s="76" t="str">
        <f t="shared" si="21"/>
        <v>Level C</v>
      </c>
      <c r="Y36" s="5">
        <f t="shared" si="22"/>
        <v>1.7097758243764791</v>
      </c>
      <c r="Z36" s="5">
        <f t="shared" si="23"/>
        <v>4.7043890501895707</v>
      </c>
      <c r="AA36" s="5">
        <f t="shared" si="24"/>
        <v>1.7097758243764791</v>
      </c>
      <c r="AB36" s="6">
        <f t="shared" si="25"/>
        <v>0.99999985461043694</v>
      </c>
      <c r="AC36" s="29" t="str">
        <f t="shared" si="26"/>
        <v/>
      </c>
      <c r="AD36" s="29" t="str">
        <f t="shared" si="27"/>
        <v/>
      </c>
      <c r="AE36" s="29">
        <f t="shared" si="28"/>
        <v>-2.3343750000000441E-2</v>
      </c>
      <c r="AF36" s="29" t="str">
        <f t="shared" si="29"/>
        <v/>
      </c>
      <c r="AG36" s="100"/>
      <c r="AH36" s="101"/>
      <c r="AI36" s="102"/>
      <c r="AJ36" s="102"/>
      <c r="AK36" s="102"/>
      <c r="AL36" s="102"/>
      <c r="AM36" s="102"/>
      <c r="AN36" s="102">
        <v>6.2210000000000001</v>
      </c>
      <c r="AO36" s="102">
        <v>6.2249999999999996</v>
      </c>
      <c r="AP36" s="102">
        <v>6.226</v>
      </c>
      <c r="AQ36" s="102">
        <v>6.2229999999999999</v>
      </c>
      <c r="AR36" s="102">
        <v>6.2210000000000001</v>
      </c>
      <c r="AS36" s="103">
        <v>6.2009999999999996</v>
      </c>
      <c r="AT36" s="103">
        <v>6.218</v>
      </c>
      <c r="AU36" s="103">
        <v>6.226</v>
      </c>
      <c r="AV36" s="103">
        <v>6.2210000000000001</v>
      </c>
      <c r="AW36" s="103">
        <v>6.2229999999999999</v>
      </c>
      <c r="AX36" s="103">
        <v>6.2220000000000004</v>
      </c>
      <c r="AY36" s="103">
        <v>6.2229999999999999</v>
      </c>
      <c r="AZ36" s="103">
        <v>6.2210000000000001</v>
      </c>
      <c r="BA36" s="103">
        <v>6.2190000000000003</v>
      </c>
      <c r="BB36" s="103">
        <v>6.23</v>
      </c>
      <c r="BC36" s="103">
        <v>6.2290000000000001</v>
      </c>
      <c r="BD36" s="103">
        <v>6.2270000000000003</v>
      </c>
      <c r="BE36" s="103">
        <v>6.2249999999999996</v>
      </c>
      <c r="BF36" s="103">
        <v>6.2229999999999999</v>
      </c>
      <c r="BG36" s="103">
        <v>6.2220000000000004</v>
      </c>
      <c r="BH36" s="103">
        <v>6.2229999999999999</v>
      </c>
      <c r="BI36" s="103">
        <v>6.2270000000000003</v>
      </c>
      <c r="BJ36" s="103">
        <v>6.2279999999999998</v>
      </c>
      <c r="BK36" s="103">
        <v>6.2220000000000004</v>
      </c>
      <c r="BL36" s="103">
        <v>6.22</v>
      </c>
      <c r="BM36" s="103">
        <v>6.2229999999999999</v>
      </c>
      <c r="BN36" s="103">
        <v>6.2320000000000002</v>
      </c>
      <c r="BO36" s="95">
        <v>6.226</v>
      </c>
      <c r="BP36" s="95">
        <v>6.2229999999999999</v>
      </c>
      <c r="BQ36" s="95">
        <v>6.2279999999999998</v>
      </c>
      <c r="BR36" s="95">
        <v>6.2249999999999996</v>
      </c>
      <c r="BS36" s="95">
        <v>6.2240000000000002</v>
      </c>
      <c r="BT36" s="97"/>
      <c r="BU36" s="97"/>
      <c r="BV36" s="96"/>
      <c r="BW36" s="96"/>
      <c r="BX36" s="96"/>
      <c r="BY36" s="98"/>
      <c r="BZ36" s="99"/>
      <c r="CA36" s="99"/>
      <c r="CB36" s="99"/>
      <c r="CC36" s="99"/>
      <c r="CD36" s="100"/>
      <c r="CE36" s="101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</row>
    <row r="37" spans="1:144" ht="15" customHeight="1">
      <c r="A37" s="83" t="s">
        <v>155</v>
      </c>
      <c r="B37" s="66" t="s">
        <v>182</v>
      </c>
      <c r="C37" s="79" t="s">
        <v>181</v>
      </c>
      <c r="D37" s="67">
        <v>1</v>
      </c>
      <c r="E37" s="83" t="s">
        <v>123</v>
      </c>
      <c r="F37" s="84" t="s">
        <v>124</v>
      </c>
      <c r="G37" s="85" t="s">
        <v>125</v>
      </c>
      <c r="H37" s="86">
        <v>1.33</v>
      </c>
      <c r="I37" s="87" t="s">
        <v>43</v>
      </c>
      <c r="J37" s="88">
        <v>6.2</v>
      </c>
      <c r="K37" s="89">
        <v>0.05</v>
      </c>
      <c r="L37" s="89">
        <v>-0.05</v>
      </c>
      <c r="M37" s="90" t="s">
        <v>10</v>
      </c>
      <c r="N37" s="91" t="s">
        <v>67</v>
      </c>
      <c r="O37" s="92">
        <v>6.25</v>
      </c>
      <c r="P37" s="93">
        <v>6.15</v>
      </c>
      <c r="Q37" s="94"/>
      <c r="R37" s="3">
        <f t="shared" si="15"/>
        <v>6.2279999999999998</v>
      </c>
      <c r="S37" s="3">
        <f t="shared" si="16"/>
        <v>6.2069999999999999</v>
      </c>
      <c r="T37" s="3">
        <f t="shared" si="17"/>
        <v>6.2135937499999994</v>
      </c>
      <c r="U37" s="4">
        <f t="shared" si="18"/>
        <v>4.3983822172512762E-3</v>
      </c>
      <c r="V37" s="5">
        <f t="shared" si="19"/>
        <v>3.7892720194477163</v>
      </c>
      <c r="W37" s="76">
        <f t="shared" si="20"/>
        <v>0.2718749999999846</v>
      </c>
      <c r="X37" s="76" t="str">
        <f t="shared" si="21"/>
        <v>Level C</v>
      </c>
      <c r="Y37" s="5">
        <f t="shared" si="22"/>
        <v>2.7590636891604166</v>
      </c>
      <c r="Z37" s="5">
        <f t="shared" si="23"/>
        <v>4.8194803497349881</v>
      </c>
      <c r="AA37" s="5">
        <f t="shared" si="24"/>
        <v>2.7590636891604166</v>
      </c>
      <c r="AB37" s="6">
        <f t="shared" si="25"/>
        <v>1</v>
      </c>
      <c r="AC37" s="29" t="str">
        <f t="shared" si="26"/>
        <v/>
      </c>
      <c r="AD37" s="29" t="str">
        <f t="shared" si="27"/>
        <v/>
      </c>
      <c r="AE37" s="29">
        <f t="shared" si="28"/>
        <v>-1.3593749999999183E-2</v>
      </c>
      <c r="AF37" s="29" t="str">
        <f t="shared" si="29"/>
        <v/>
      </c>
      <c r="AG37" s="100"/>
      <c r="AH37" s="101"/>
      <c r="AI37" s="102"/>
      <c r="AJ37" s="102"/>
      <c r="AK37" s="102"/>
      <c r="AL37" s="102"/>
      <c r="AM37" s="102"/>
      <c r="AN37" s="102">
        <v>6.2210000000000001</v>
      </c>
      <c r="AO37" s="102">
        <v>6.2149999999999999</v>
      </c>
      <c r="AP37" s="102">
        <v>6.2119999999999997</v>
      </c>
      <c r="AQ37" s="102">
        <v>6.2279999999999998</v>
      </c>
      <c r="AR37" s="102">
        <v>6.2110000000000003</v>
      </c>
      <c r="AS37" s="103">
        <v>6.2110000000000003</v>
      </c>
      <c r="AT37" s="103">
        <v>6.2130000000000001</v>
      </c>
      <c r="AU37" s="103">
        <v>6.2130000000000001</v>
      </c>
      <c r="AV37" s="103">
        <v>6.218</v>
      </c>
      <c r="AW37" s="103">
        <v>6.2089999999999996</v>
      </c>
      <c r="AX37" s="103">
        <v>6.2169999999999996</v>
      </c>
      <c r="AY37" s="103">
        <v>6.2119999999999997</v>
      </c>
      <c r="AZ37" s="103">
        <v>6.2110000000000003</v>
      </c>
      <c r="BA37" s="103">
        <v>6.2069999999999999</v>
      </c>
      <c r="BB37" s="103">
        <v>6.2080000000000002</v>
      </c>
      <c r="BC37" s="103">
        <v>6.2149999999999999</v>
      </c>
      <c r="BD37" s="103">
        <v>6.2169999999999996</v>
      </c>
      <c r="BE37" s="103">
        <v>6.21</v>
      </c>
      <c r="BF37" s="103">
        <v>6.2140000000000004</v>
      </c>
      <c r="BG37" s="103">
        <v>6.2089999999999996</v>
      </c>
      <c r="BH37" s="103">
        <v>6.218</v>
      </c>
      <c r="BI37" s="103">
        <v>6.2140000000000004</v>
      </c>
      <c r="BJ37" s="103">
        <v>6.2149999999999999</v>
      </c>
      <c r="BK37" s="103">
        <v>6.2160000000000002</v>
      </c>
      <c r="BL37" s="103">
        <v>6.2089999999999996</v>
      </c>
      <c r="BM37" s="103">
        <v>6.2149999999999999</v>
      </c>
      <c r="BN37" s="103">
        <v>6.2130000000000001</v>
      </c>
      <c r="BO37" s="95">
        <v>6.2190000000000003</v>
      </c>
      <c r="BP37" s="95">
        <v>6.2110000000000003</v>
      </c>
      <c r="BQ37" s="95">
        <v>6.2069999999999999</v>
      </c>
      <c r="BR37" s="95">
        <v>6.2149999999999999</v>
      </c>
      <c r="BS37" s="95">
        <v>6.2119999999999997</v>
      </c>
      <c r="BT37" s="97"/>
      <c r="BU37" s="97"/>
      <c r="BV37" s="96"/>
      <c r="BW37" s="96"/>
      <c r="BX37" s="96"/>
      <c r="BY37" s="98"/>
      <c r="BZ37" s="99"/>
      <c r="CA37" s="99"/>
      <c r="CB37" s="99"/>
      <c r="CC37" s="99"/>
      <c r="CD37" s="100"/>
      <c r="CE37" s="101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</row>
    <row r="38" spans="1:144" ht="15" customHeight="1">
      <c r="A38" s="83" t="s">
        <v>156</v>
      </c>
      <c r="B38" s="66" t="s">
        <v>182</v>
      </c>
      <c r="C38" s="79" t="s">
        <v>181</v>
      </c>
      <c r="D38" s="67">
        <v>1</v>
      </c>
      <c r="E38" s="83" t="s">
        <v>123</v>
      </c>
      <c r="F38" s="84" t="s">
        <v>124</v>
      </c>
      <c r="G38" s="85" t="s">
        <v>125</v>
      </c>
      <c r="H38" s="86">
        <v>1.33</v>
      </c>
      <c r="I38" s="87" t="s">
        <v>43</v>
      </c>
      <c r="J38" s="88">
        <v>3.67</v>
      </c>
      <c r="K38" s="89">
        <v>0.05</v>
      </c>
      <c r="L38" s="89">
        <v>-0.05</v>
      </c>
      <c r="M38" s="90" t="s">
        <v>10</v>
      </c>
      <c r="N38" s="91" t="s">
        <v>67</v>
      </c>
      <c r="O38" s="92">
        <v>3.7199999999999998</v>
      </c>
      <c r="P38" s="93">
        <v>3.62</v>
      </c>
      <c r="Q38" s="94"/>
      <c r="R38" s="3">
        <f t="shared" si="15"/>
        <v>3.6960000000000002</v>
      </c>
      <c r="S38" s="3">
        <f t="shared" si="16"/>
        <v>3.6739999999999999</v>
      </c>
      <c r="T38" s="3">
        <f t="shared" si="17"/>
        <v>3.6893750000000005</v>
      </c>
      <c r="U38" s="4">
        <f t="shared" si="18"/>
        <v>4.0778710448056811E-3</v>
      </c>
      <c r="V38" s="5">
        <f t="shared" si="19"/>
        <v>4.087099980244929</v>
      </c>
      <c r="W38" s="76">
        <f t="shared" si="20"/>
        <v>0.38750000000001311</v>
      </c>
      <c r="X38" s="76" t="str">
        <f t="shared" si="21"/>
        <v>Level C</v>
      </c>
      <c r="Y38" s="5">
        <f t="shared" si="22"/>
        <v>2.5033487378999562</v>
      </c>
      <c r="Z38" s="5">
        <f t="shared" si="23"/>
        <v>5.6708512225898717</v>
      </c>
      <c r="AA38" s="5">
        <f t="shared" si="24"/>
        <v>2.5033487378999562</v>
      </c>
      <c r="AB38" s="6">
        <f t="shared" si="25"/>
        <v>0.99999999999997047</v>
      </c>
      <c r="AC38" s="29" t="str">
        <f t="shared" si="26"/>
        <v/>
      </c>
      <c r="AD38" s="29" t="str">
        <f t="shared" si="27"/>
        <v/>
      </c>
      <c r="AE38" s="29">
        <f t="shared" si="28"/>
        <v>-1.9375000000000586E-2</v>
      </c>
      <c r="AF38" s="29" t="str">
        <f t="shared" si="29"/>
        <v/>
      </c>
      <c r="AG38" s="100"/>
      <c r="AH38" s="101"/>
      <c r="AI38" s="102"/>
      <c r="AJ38" s="102"/>
      <c r="AK38" s="102"/>
      <c r="AL38" s="102"/>
      <c r="AM38" s="102"/>
      <c r="AN38" s="102">
        <v>3.6930000000000001</v>
      </c>
      <c r="AO38" s="102">
        <v>3.6880000000000002</v>
      </c>
      <c r="AP38" s="102">
        <v>3.6739999999999999</v>
      </c>
      <c r="AQ38" s="102">
        <v>3.6880000000000002</v>
      </c>
      <c r="AR38" s="102">
        <v>3.6920000000000002</v>
      </c>
      <c r="AS38" s="103">
        <v>3.6869999999999998</v>
      </c>
      <c r="AT38" s="103">
        <v>3.6909999999999998</v>
      </c>
      <c r="AU38" s="103">
        <v>3.6949999999999998</v>
      </c>
      <c r="AV38" s="103">
        <v>3.69</v>
      </c>
      <c r="AW38" s="103">
        <v>3.6909999999999998</v>
      </c>
      <c r="AX38" s="103">
        <v>3.6909999999999998</v>
      </c>
      <c r="AY38" s="103">
        <v>3.6909999999999998</v>
      </c>
      <c r="AZ38" s="103">
        <v>3.6949999999999998</v>
      </c>
      <c r="BA38" s="103">
        <v>3.6880000000000002</v>
      </c>
      <c r="BB38" s="103">
        <v>3.6850000000000001</v>
      </c>
      <c r="BC38" s="103">
        <v>3.6859999999999999</v>
      </c>
      <c r="BD38" s="103">
        <v>3.6840000000000002</v>
      </c>
      <c r="BE38" s="103">
        <v>3.6920000000000002</v>
      </c>
      <c r="BF38" s="103">
        <v>3.6890000000000001</v>
      </c>
      <c r="BG38" s="103">
        <v>3.6869999999999998</v>
      </c>
      <c r="BH38" s="103">
        <v>3.6930000000000001</v>
      </c>
      <c r="BI38" s="103">
        <v>3.6880000000000002</v>
      </c>
      <c r="BJ38" s="103">
        <v>3.6890000000000001</v>
      </c>
      <c r="BK38" s="103">
        <v>3.6920000000000002</v>
      </c>
      <c r="BL38" s="103">
        <v>3.6869999999999998</v>
      </c>
      <c r="BM38" s="103">
        <v>3.6890000000000001</v>
      </c>
      <c r="BN38" s="103">
        <v>3.6930000000000001</v>
      </c>
      <c r="BO38" s="95">
        <v>3.6909999999999998</v>
      </c>
      <c r="BP38" s="95">
        <v>3.6960000000000002</v>
      </c>
      <c r="BQ38" s="95">
        <v>3.6869999999999998</v>
      </c>
      <c r="BR38" s="95">
        <v>3.6869999999999998</v>
      </c>
      <c r="BS38" s="95">
        <v>3.6909999999999998</v>
      </c>
      <c r="BT38" s="97"/>
      <c r="BU38" s="97"/>
      <c r="BV38" s="96"/>
      <c r="BW38" s="96"/>
      <c r="BX38" s="96"/>
      <c r="BY38" s="98"/>
      <c r="BZ38" s="99"/>
      <c r="CA38" s="99"/>
      <c r="CB38" s="99"/>
      <c r="CC38" s="99"/>
      <c r="CD38" s="100"/>
      <c r="CE38" s="101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</row>
    <row r="39" spans="1:144" ht="15" customHeight="1">
      <c r="A39" s="83" t="s">
        <v>157</v>
      </c>
      <c r="B39" s="66" t="s">
        <v>182</v>
      </c>
      <c r="C39" s="79" t="s">
        <v>181</v>
      </c>
      <c r="D39" s="67">
        <v>1</v>
      </c>
      <c r="E39" s="83" t="s">
        <v>123</v>
      </c>
      <c r="F39" s="84" t="s">
        <v>124</v>
      </c>
      <c r="G39" s="85" t="s">
        <v>125</v>
      </c>
      <c r="H39" s="86">
        <v>1.33</v>
      </c>
      <c r="I39" s="87" t="s">
        <v>43</v>
      </c>
      <c r="J39" s="88">
        <v>3.8</v>
      </c>
      <c r="K39" s="89">
        <v>0.05</v>
      </c>
      <c r="L39" s="89">
        <v>-0.05</v>
      </c>
      <c r="M39" s="90" t="s">
        <v>10</v>
      </c>
      <c r="N39" s="91" t="s">
        <v>67</v>
      </c>
      <c r="O39" s="92">
        <v>3.8499999999999996</v>
      </c>
      <c r="P39" s="93">
        <v>3.75</v>
      </c>
      <c r="Q39" s="94"/>
      <c r="R39" s="3">
        <f t="shared" si="15"/>
        <v>3.8249</v>
      </c>
      <c r="S39" s="3">
        <f t="shared" si="16"/>
        <v>3.7961999999999998</v>
      </c>
      <c r="T39" s="3">
        <f t="shared" si="17"/>
        <v>3.8106499999999999</v>
      </c>
      <c r="U39" s="4">
        <f t="shared" si="18"/>
        <v>7.2347726629018033E-3</v>
      </c>
      <c r="V39" s="5">
        <f t="shared" si="19"/>
        <v>2.3036890643612589</v>
      </c>
      <c r="W39" s="76">
        <f t="shared" si="20"/>
        <v>0.21300000000000172</v>
      </c>
      <c r="X39" s="76" t="str">
        <f t="shared" si="21"/>
        <v>Level B</v>
      </c>
      <c r="Y39" s="5">
        <f t="shared" si="22"/>
        <v>1.8130032936523002</v>
      </c>
      <c r="Z39" s="5">
        <f t="shared" si="23"/>
        <v>2.7943748350702009</v>
      </c>
      <c r="AA39" s="5">
        <f t="shared" si="24"/>
        <v>1.8130032936523002</v>
      </c>
      <c r="AB39" s="6">
        <f t="shared" si="25"/>
        <v>0.99999997321125811</v>
      </c>
      <c r="AC39" s="29" t="str">
        <f t="shared" si="26"/>
        <v/>
      </c>
      <c r="AD39" s="29" t="str">
        <f t="shared" si="27"/>
        <v/>
      </c>
      <c r="AE39" s="29">
        <f t="shared" si="28"/>
        <v>-1.0650000000000048E-2</v>
      </c>
      <c r="AF39" s="29" t="str">
        <f t="shared" si="29"/>
        <v/>
      </c>
      <c r="AG39" s="100"/>
      <c r="AH39" s="101"/>
      <c r="AI39" s="102"/>
      <c r="AJ39" s="102"/>
      <c r="AK39" s="102"/>
      <c r="AL39" s="102"/>
      <c r="AM39" s="102"/>
      <c r="AN39" s="102">
        <v>3.8249</v>
      </c>
      <c r="AO39" s="102">
        <v>3.8129</v>
      </c>
      <c r="AP39" s="102">
        <v>3.8132999999999999</v>
      </c>
      <c r="AQ39" s="102">
        <v>3.8119000000000001</v>
      </c>
      <c r="AR39" s="102">
        <v>3.7988</v>
      </c>
      <c r="AS39" s="103">
        <v>3.8094999999999999</v>
      </c>
      <c r="AT39" s="103">
        <v>3.8134999999999999</v>
      </c>
      <c r="AU39" s="103">
        <v>3.8138999999999998</v>
      </c>
      <c r="AV39" s="103">
        <v>3.8001999999999998</v>
      </c>
      <c r="AW39" s="103">
        <v>3.8108</v>
      </c>
      <c r="AX39" s="103">
        <v>3.8138999999999998</v>
      </c>
      <c r="AY39" s="103">
        <v>3.8096000000000001</v>
      </c>
      <c r="AZ39" s="103">
        <v>3.8109999999999999</v>
      </c>
      <c r="BA39" s="103">
        <v>3.8031000000000001</v>
      </c>
      <c r="BB39" s="103">
        <v>3.8012999999999999</v>
      </c>
      <c r="BC39" s="103">
        <v>3.8148</v>
      </c>
      <c r="BD39" s="103">
        <v>3.7961999999999998</v>
      </c>
      <c r="BE39" s="103">
        <v>3.8083</v>
      </c>
      <c r="BF39" s="103">
        <v>3.8184</v>
      </c>
      <c r="BG39" s="103">
        <v>3.8075999999999999</v>
      </c>
      <c r="BH39" s="103">
        <v>3.8144999999999998</v>
      </c>
      <c r="BI39" s="103">
        <v>3.8102999999999998</v>
      </c>
      <c r="BJ39" s="103">
        <v>3.8233999999999999</v>
      </c>
      <c r="BK39" s="103">
        <v>3.8224</v>
      </c>
      <c r="BL39" s="103">
        <v>3.8168000000000002</v>
      </c>
      <c r="BM39" s="103">
        <v>3.8073000000000001</v>
      </c>
      <c r="BN39" s="103">
        <v>3.7976999999999999</v>
      </c>
      <c r="BO39" s="95">
        <v>3.8132999999999999</v>
      </c>
      <c r="BP39" s="95">
        <v>3.8132999999999999</v>
      </c>
      <c r="BQ39" s="95">
        <v>3.8121</v>
      </c>
      <c r="BR39" s="95">
        <v>3.8155000000000001</v>
      </c>
      <c r="BS39" s="95">
        <v>3.8003</v>
      </c>
      <c r="BT39" s="97"/>
      <c r="BU39" s="97"/>
      <c r="BV39" s="96"/>
      <c r="BW39" s="96"/>
      <c r="BX39" s="96"/>
      <c r="BY39" s="98"/>
      <c r="BZ39" s="99"/>
      <c r="CA39" s="99"/>
      <c r="CB39" s="99"/>
      <c r="CC39" s="99"/>
      <c r="CD39" s="100"/>
      <c r="CE39" s="101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</row>
    <row r="40" spans="1:144" ht="15" customHeight="1">
      <c r="A40" s="83" t="s">
        <v>158</v>
      </c>
      <c r="B40" s="66" t="s">
        <v>182</v>
      </c>
      <c r="C40" s="79" t="s">
        <v>181</v>
      </c>
      <c r="D40" s="67">
        <v>1</v>
      </c>
      <c r="E40" s="83" t="s">
        <v>123</v>
      </c>
      <c r="F40" s="84">
        <v>2</v>
      </c>
      <c r="G40" s="85" t="s">
        <v>125</v>
      </c>
      <c r="H40" s="86">
        <v>1.33</v>
      </c>
      <c r="I40" s="87" t="s">
        <v>43</v>
      </c>
      <c r="J40" s="88">
        <v>4</v>
      </c>
      <c r="K40" s="89">
        <v>0.05</v>
      </c>
      <c r="L40" s="89">
        <v>-0.05</v>
      </c>
      <c r="M40" s="90" t="s">
        <v>10</v>
      </c>
      <c r="N40" s="91" t="s">
        <v>67</v>
      </c>
      <c r="O40" s="92">
        <v>4.05</v>
      </c>
      <c r="P40" s="93">
        <v>3.95</v>
      </c>
      <c r="Q40" s="94"/>
      <c r="R40" s="3">
        <f t="shared" si="15"/>
        <v>4.0179</v>
      </c>
      <c r="S40" s="3">
        <f t="shared" si="16"/>
        <v>4.0014000000000003</v>
      </c>
      <c r="T40" s="3">
        <f t="shared" si="17"/>
        <v>4.0100718750000004</v>
      </c>
      <c r="U40" s="4">
        <f t="shared" si="18"/>
        <v>4.177530863189784E-3</v>
      </c>
      <c r="V40" s="5">
        <f t="shared" si="19"/>
        <v>3.989597494904134</v>
      </c>
      <c r="W40" s="76">
        <f t="shared" si="20"/>
        <v>0.20143750000000865</v>
      </c>
      <c r="X40" s="76" t="str">
        <f t="shared" si="21"/>
        <v>Level B</v>
      </c>
      <c r="Y40" s="5">
        <f t="shared" si="22"/>
        <v>3.1859429495243368</v>
      </c>
      <c r="Z40" s="5">
        <f t="shared" si="23"/>
        <v>4.7932520402839032</v>
      </c>
      <c r="AA40" s="5">
        <f t="shared" si="24"/>
        <v>3.1859429495243368</v>
      </c>
      <c r="AB40" s="6">
        <f t="shared" si="25"/>
        <v>1</v>
      </c>
      <c r="AC40" s="29" t="str">
        <f t="shared" si="26"/>
        <v/>
      </c>
      <c r="AD40" s="29" t="str">
        <f t="shared" si="27"/>
        <v/>
      </c>
      <c r="AE40" s="29">
        <f t="shared" si="28"/>
        <v>-1.0071875000000396E-2</v>
      </c>
      <c r="AF40" s="29" t="str">
        <f t="shared" si="29"/>
        <v/>
      </c>
      <c r="AG40" s="100"/>
      <c r="AH40" s="101"/>
      <c r="AI40" s="102"/>
      <c r="AJ40" s="102"/>
      <c r="AK40" s="102"/>
      <c r="AL40" s="102"/>
      <c r="AM40" s="102"/>
      <c r="AN40" s="102">
        <v>4.0099</v>
      </c>
      <c r="AO40" s="102">
        <v>4.0156000000000001</v>
      </c>
      <c r="AP40" s="102">
        <v>4.0128000000000004</v>
      </c>
      <c r="AQ40" s="102">
        <v>4.0129999999999999</v>
      </c>
      <c r="AR40" s="102">
        <v>4.0164</v>
      </c>
      <c r="AS40" s="103">
        <v>4.0138999999999996</v>
      </c>
      <c r="AT40" s="103">
        <v>4.0141999999999998</v>
      </c>
      <c r="AU40" s="103">
        <v>4.0050999999999997</v>
      </c>
      <c r="AV40" s="103">
        <v>4.0077999999999996</v>
      </c>
      <c r="AW40" s="103">
        <v>4.0099</v>
      </c>
      <c r="AX40" s="103">
        <v>4.0091000000000001</v>
      </c>
      <c r="AY40" s="103">
        <v>4.0092999999999996</v>
      </c>
      <c r="AZ40" s="103">
        <v>4.0064000000000002</v>
      </c>
      <c r="BA40" s="103">
        <v>4.0053999999999998</v>
      </c>
      <c r="BB40" s="103">
        <v>4.0086000000000004</v>
      </c>
      <c r="BC40" s="103">
        <v>4.0163000000000002</v>
      </c>
      <c r="BD40" s="103">
        <v>4.0091000000000001</v>
      </c>
      <c r="BE40" s="103">
        <v>4.0061</v>
      </c>
      <c r="BF40" s="103">
        <v>4.0119999999999996</v>
      </c>
      <c r="BG40" s="103">
        <v>4.0038999999999998</v>
      </c>
      <c r="BH40" s="103">
        <v>4.0170000000000003</v>
      </c>
      <c r="BI40" s="103">
        <v>4.0060000000000002</v>
      </c>
      <c r="BJ40" s="103">
        <v>4.0096999999999996</v>
      </c>
      <c r="BK40" s="103">
        <v>4.0014000000000003</v>
      </c>
      <c r="BL40" s="103">
        <v>4.0115999999999996</v>
      </c>
      <c r="BM40" s="103">
        <v>4.0041000000000002</v>
      </c>
      <c r="BN40" s="103">
        <v>4.0125000000000002</v>
      </c>
      <c r="BO40" s="95">
        <v>4.0076000000000001</v>
      </c>
      <c r="BP40" s="95">
        <v>4.0099</v>
      </c>
      <c r="BQ40" s="95">
        <v>4.0083000000000002</v>
      </c>
      <c r="BR40" s="95">
        <v>4.0179</v>
      </c>
      <c r="BS40" s="95">
        <v>4.0114999999999998</v>
      </c>
      <c r="BT40" s="97"/>
      <c r="BU40" s="97"/>
      <c r="BV40" s="96"/>
      <c r="BW40" s="96"/>
      <c r="BX40" s="96"/>
      <c r="BY40" s="98"/>
      <c r="BZ40" s="99"/>
      <c r="CA40" s="99"/>
      <c r="CB40" s="99"/>
      <c r="CC40" s="99"/>
      <c r="CD40" s="100"/>
      <c r="CE40" s="101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</row>
    <row r="41" spans="1:144" ht="15" customHeight="1">
      <c r="A41" s="83" t="s">
        <v>159</v>
      </c>
      <c r="B41" s="66" t="s">
        <v>182</v>
      </c>
      <c r="C41" s="79" t="s">
        <v>181</v>
      </c>
      <c r="D41" s="67">
        <v>1</v>
      </c>
      <c r="E41" s="83" t="s">
        <v>123</v>
      </c>
      <c r="F41" s="84">
        <v>2</v>
      </c>
      <c r="G41" s="85" t="s">
        <v>125</v>
      </c>
      <c r="H41" s="86">
        <v>1.33</v>
      </c>
      <c r="I41" s="87" t="s">
        <v>43</v>
      </c>
      <c r="J41" s="88">
        <v>11</v>
      </c>
      <c r="K41" s="89">
        <v>0.05</v>
      </c>
      <c r="L41" s="89">
        <v>-0.05</v>
      </c>
      <c r="M41" s="90" t="s">
        <v>10</v>
      </c>
      <c r="N41" s="91" t="s">
        <v>67</v>
      </c>
      <c r="O41" s="92">
        <v>11.05</v>
      </c>
      <c r="P41" s="93">
        <v>10.95</v>
      </c>
      <c r="Q41" s="94"/>
      <c r="R41" s="3">
        <f t="shared" si="15"/>
        <v>11.030799999999999</v>
      </c>
      <c r="S41" s="3">
        <f t="shared" si="16"/>
        <v>10.9983</v>
      </c>
      <c r="T41" s="3">
        <f t="shared" si="17"/>
        <v>11.006300000000001</v>
      </c>
      <c r="U41" s="4">
        <f t="shared" si="18"/>
        <v>7.0301654181427996E-3</v>
      </c>
      <c r="V41" s="5">
        <f t="shared" si="19"/>
        <v>2.3707360603002141</v>
      </c>
      <c r="W41" s="76">
        <f t="shared" si="20"/>
        <v>0.12600000000002429</v>
      </c>
      <c r="X41" s="76" t="str">
        <f t="shared" si="21"/>
        <v>Level B</v>
      </c>
      <c r="Y41" s="5">
        <f t="shared" si="22"/>
        <v>2.0720233167023587</v>
      </c>
      <c r="Z41" s="5">
        <f t="shared" si="23"/>
        <v>2.6694488038981365</v>
      </c>
      <c r="AA41" s="5">
        <f t="shared" si="24"/>
        <v>2.0720233167023587</v>
      </c>
      <c r="AB41" s="6">
        <f t="shared" si="25"/>
        <v>0.99999999974511899</v>
      </c>
      <c r="AC41" s="29" t="str">
        <f t="shared" si="26"/>
        <v/>
      </c>
      <c r="AD41" s="29" t="str">
        <f t="shared" si="27"/>
        <v/>
      </c>
      <c r="AE41" s="29">
        <f t="shared" si="28"/>
        <v>-6.3000000000013046E-3</v>
      </c>
      <c r="AF41" s="29" t="str">
        <f t="shared" si="29"/>
        <v/>
      </c>
      <c r="AG41" s="100"/>
      <c r="AH41" s="101"/>
      <c r="AI41" s="102"/>
      <c r="AJ41" s="102"/>
      <c r="AK41" s="102"/>
      <c r="AL41" s="102"/>
      <c r="AM41" s="102"/>
      <c r="AN41" s="102">
        <v>11.001099999999999</v>
      </c>
      <c r="AO41" s="102">
        <v>11.0039</v>
      </c>
      <c r="AP41" s="102">
        <v>11.005800000000001</v>
      </c>
      <c r="AQ41" s="102">
        <v>11.0001</v>
      </c>
      <c r="AR41" s="102">
        <v>11.0122</v>
      </c>
      <c r="AS41" s="103">
        <v>11.011799999999999</v>
      </c>
      <c r="AT41" s="103">
        <v>11.0016</v>
      </c>
      <c r="AU41" s="103">
        <v>11.0062</v>
      </c>
      <c r="AV41" s="103">
        <v>10.999599999999999</v>
      </c>
      <c r="AW41" s="103">
        <v>11.030799999999999</v>
      </c>
      <c r="AX41" s="103">
        <v>11.023</v>
      </c>
      <c r="AY41" s="103">
        <v>11.002000000000001</v>
      </c>
      <c r="AZ41" s="103">
        <v>11.0016</v>
      </c>
      <c r="BA41" s="103">
        <v>11.0038</v>
      </c>
      <c r="BB41" s="103">
        <v>10.9983</v>
      </c>
      <c r="BC41" s="103">
        <v>11.0082</v>
      </c>
      <c r="BD41" s="103">
        <v>11.004300000000001</v>
      </c>
      <c r="BE41" s="103">
        <v>11.0105</v>
      </c>
      <c r="BF41" s="103">
        <v>11.005800000000001</v>
      </c>
      <c r="BG41" s="103">
        <v>11.009</v>
      </c>
      <c r="BH41" s="103">
        <v>11.002700000000001</v>
      </c>
      <c r="BI41" s="103">
        <v>11.002599999999999</v>
      </c>
      <c r="BJ41" s="103">
        <v>11.004099999999999</v>
      </c>
      <c r="BK41" s="103">
        <v>11.000299999999999</v>
      </c>
      <c r="BL41" s="103">
        <v>11.0113</v>
      </c>
      <c r="BM41" s="103">
        <v>11.0038</v>
      </c>
      <c r="BN41" s="103">
        <v>11.0182</v>
      </c>
      <c r="BO41" s="95">
        <v>11.000400000000001</v>
      </c>
      <c r="BP41" s="95">
        <v>11.0025</v>
      </c>
      <c r="BQ41" s="95">
        <v>11.006</v>
      </c>
      <c r="BR41" s="95">
        <v>11.0076</v>
      </c>
      <c r="BS41" s="95">
        <v>11.0025</v>
      </c>
      <c r="BT41" s="97"/>
      <c r="BU41" s="97"/>
      <c r="BV41" s="96"/>
      <c r="BW41" s="96"/>
      <c r="BX41" s="96"/>
      <c r="BY41" s="98"/>
      <c r="BZ41" s="99"/>
      <c r="CA41" s="99"/>
      <c r="CB41" s="99"/>
      <c r="CC41" s="99"/>
      <c r="CD41" s="100"/>
      <c r="CE41" s="101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</row>
    <row r="42" spans="1:144" ht="15" customHeight="1">
      <c r="A42" s="83" t="s">
        <v>160</v>
      </c>
      <c r="B42" s="66" t="s">
        <v>182</v>
      </c>
      <c r="C42" s="79" t="s">
        <v>181</v>
      </c>
      <c r="D42" s="67">
        <v>1</v>
      </c>
      <c r="E42" s="83" t="s">
        <v>123</v>
      </c>
      <c r="F42" s="84" t="s">
        <v>124</v>
      </c>
      <c r="G42" s="85" t="s">
        <v>125</v>
      </c>
      <c r="H42" s="86">
        <v>1.33</v>
      </c>
      <c r="I42" s="87" t="s">
        <v>43</v>
      </c>
      <c r="J42" s="88">
        <v>12.85</v>
      </c>
      <c r="K42" s="89">
        <v>0.05</v>
      </c>
      <c r="L42" s="89">
        <v>-0.05</v>
      </c>
      <c r="M42" s="90" t="s">
        <v>10</v>
      </c>
      <c r="N42" s="91" t="s">
        <v>67</v>
      </c>
      <c r="O42" s="92">
        <v>12.9</v>
      </c>
      <c r="P42" s="93">
        <v>12.799999999999999</v>
      </c>
      <c r="Q42" s="94"/>
      <c r="R42" s="3">
        <f t="shared" si="15"/>
        <v>12.89</v>
      </c>
      <c r="S42" s="3">
        <f t="shared" si="16"/>
        <v>12.87</v>
      </c>
      <c r="T42" s="3">
        <f t="shared" si="17"/>
        <v>12.8775625</v>
      </c>
      <c r="U42" s="4">
        <f t="shared" si="18"/>
        <v>5.3154522157635347E-3</v>
      </c>
      <c r="V42" s="5">
        <f t="shared" si="19"/>
        <v>3.1355124625596118</v>
      </c>
      <c r="W42" s="76">
        <f t="shared" si="20"/>
        <v>0.55124999999999524</v>
      </c>
      <c r="X42" s="76" t="str">
        <f t="shared" si="21"/>
        <v>Level D</v>
      </c>
      <c r="Y42" s="5">
        <f t="shared" si="22"/>
        <v>1.4070612175736605</v>
      </c>
      <c r="Z42" s="5">
        <f t="shared" si="23"/>
        <v>4.8639637075456523</v>
      </c>
      <c r="AA42" s="5">
        <f t="shared" si="24"/>
        <v>1.4070612175736605</v>
      </c>
      <c r="AB42" s="6">
        <f t="shared" si="25"/>
        <v>0.99998784885831515</v>
      </c>
      <c r="AC42" s="29" t="str">
        <f t="shared" si="26"/>
        <v/>
      </c>
      <c r="AD42" s="29" t="str">
        <f t="shared" si="27"/>
        <v/>
      </c>
      <c r="AE42" s="29">
        <f t="shared" si="28"/>
        <v>-2.7562500000000156E-2</v>
      </c>
      <c r="AF42" s="29" t="str">
        <f t="shared" si="29"/>
        <v/>
      </c>
      <c r="AG42" s="100"/>
      <c r="AH42" s="101"/>
      <c r="AI42" s="102"/>
      <c r="AJ42" s="102"/>
      <c r="AK42" s="102"/>
      <c r="AL42" s="102"/>
      <c r="AM42" s="102"/>
      <c r="AN42" s="102">
        <v>12.875999999999999</v>
      </c>
      <c r="AO42" s="102">
        <v>12.879</v>
      </c>
      <c r="AP42" s="102">
        <v>12.871</v>
      </c>
      <c r="AQ42" s="102">
        <v>12.874000000000001</v>
      </c>
      <c r="AR42" s="102">
        <v>12.882</v>
      </c>
      <c r="AS42" s="103">
        <v>12.875999999999999</v>
      </c>
      <c r="AT42" s="103">
        <v>12.875999999999999</v>
      </c>
      <c r="AU42" s="103">
        <v>12.885999999999999</v>
      </c>
      <c r="AV42" s="103">
        <v>12.87</v>
      </c>
      <c r="AW42" s="103">
        <v>12.878</v>
      </c>
      <c r="AX42" s="103">
        <v>12.884</v>
      </c>
      <c r="AY42" s="103">
        <v>12.878</v>
      </c>
      <c r="AZ42" s="103">
        <v>12.872</v>
      </c>
      <c r="BA42" s="103">
        <v>12.881</v>
      </c>
      <c r="BB42" s="103">
        <v>12.87</v>
      </c>
      <c r="BC42" s="103">
        <v>12.872</v>
      </c>
      <c r="BD42" s="103">
        <v>12.875999999999999</v>
      </c>
      <c r="BE42" s="103">
        <v>12.887</v>
      </c>
      <c r="BF42" s="103">
        <v>12.875999999999999</v>
      </c>
      <c r="BG42" s="103">
        <v>12.88</v>
      </c>
      <c r="BH42" s="103">
        <v>12.875999999999999</v>
      </c>
      <c r="BI42" s="103">
        <v>12.879</v>
      </c>
      <c r="BJ42" s="103">
        <v>12.89</v>
      </c>
      <c r="BK42" s="103">
        <v>12.875999999999999</v>
      </c>
      <c r="BL42" s="103">
        <v>12.874000000000001</v>
      </c>
      <c r="BM42" s="103">
        <v>12.872999999999999</v>
      </c>
      <c r="BN42" s="103">
        <v>12.872999999999999</v>
      </c>
      <c r="BO42" s="95">
        <v>12.871</v>
      </c>
      <c r="BP42" s="95">
        <v>12.885</v>
      </c>
      <c r="BQ42" s="95">
        <v>12.875999999999999</v>
      </c>
      <c r="BR42" s="95">
        <v>12.885999999999999</v>
      </c>
      <c r="BS42" s="95">
        <v>12.879</v>
      </c>
      <c r="BT42" s="97"/>
      <c r="BU42" s="97"/>
      <c r="BV42" s="96"/>
      <c r="BW42" s="96"/>
      <c r="BX42" s="96"/>
      <c r="BY42" s="98"/>
      <c r="BZ42" s="99"/>
      <c r="CA42" s="99"/>
      <c r="CB42" s="99"/>
      <c r="CC42" s="99"/>
      <c r="CD42" s="100"/>
      <c r="CE42" s="101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</row>
    <row r="43" spans="1:144" ht="15" customHeight="1">
      <c r="A43" s="83" t="s">
        <v>161</v>
      </c>
      <c r="B43" s="66" t="s">
        <v>182</v>
      </c>
      <c r="C43" s="79" t="s">
        <v>181</v>
      </c>
      <c r="D43" s="67">
        <v>1</v>
      </c>
      <c r="E43" s="83" t="s">
        <v>123</v>
      </c>
      <c r="F43" s="84" t="s">
        <v>124</v>
      </c>
      <c r="G43" s="85" t="s">
        <v>125</v>
      </c>
      <c r="H43" s="86">
        <v>1.33</v>
      </c>
      <c r="I43" s="87" t="s">
        <v>43</v>
      </c>
      <c r="J43" s="88">
        <v>5.5</v>
      </c>
      <c r="K43" s="89">
        <v>0.05</v>
      </c>
      <c r="L43" s="89">
        <v>-0.05</v>
      </c>
      <c r="M43" s="90" t="s">
        <v>10</v>
      </c>
      <c r="N43" s="91" t="s">
        <v>67</v>
      </c>
      <c r="O43" s="92">
        <v>5.55</v>
      </c>
      <c r="P43" s="93">
        <v>5.45</v>
      </c>
      <c r="Q43" s="94"/>
      <c r="R43" s="3">
        <f t="shared" si="15"/>
        <v>5.5330000000000004</v>
      </c>
      <c r="S43" s="3">
        <f t="shared" si="16"/>
        <v>5.5049999999999999</v>
      </c>
      <c r="T43" s="3">
        <f t="shared" si="17"/>
        <v>5.5158437500000019</v>
      </c>
      <c r="U43" s="4">
        <f t="shared" si="18"/>
        <v>5.8149383543177934E-3</v>
      </c>
      <c r="V43" s="5">
        <f t="shared" si="19"/>
        <v>2.8661811443437037</v>
      </c>
      <c r="W43" s="76">
        <f t="shared" si="20"/>
        <v>0.31687500000003976</v>
      </c>
      <c r="X43" s="76" t="str">
        <f t="shared" si="21"/>
        <v>Level C</v>
      </c>
      <c r="Y43" s="5">
        <f t="shared" si="22"/>
        <v>1.9579599942296715</v>
      </c>
      <c r="Z43" s="5">
        <f t="shared" si="23"/>
        <v>3.7744022944577154</v>
      </c>
      <c r="AA43" s="5">
        <f t="shared" si="24"/>
        <v>1.9579599942296715</v>
      </c>
      <c r="AB43" s="6">
        <f t="shared" si="25"/>
        <v>0.99999999787144178</v>
      </c>
      <c r="AC43" s="29" t="str">
        <f t="shared" si="26"/>
        <v/>
      </c>
      <c r="AD43" s="29" t="str">
        <f t="shared" si="27"/>
        <v/>
      </c>
      <c r="AE43" s="29">
        <f t="shared" si="28"/>
        <v>-1.5843750000001933E-2</v>
      </c>
      <c r="AF43" s="29" t="str">
        <f t="shared" si="29"/>
        <v/>
      </c>
      <c r="AG43" s="100"/>
      <c r="AH43" s="101"/>
      <c r="AI43" s="102"/>
      <c r="AJ43" s="102"/>
      <c r="AK43" s="102"/>
      <c r="AL43" s="102"/>
      <c r="AM43" s="102"/>
      <c r="AN43" s="102">
        <v>5.52</v>
      </c>
      <c r="AO43" s="102">
        <v>5.5309999999999997</v>
      </c>
      <c r="AP43" s="102">
        <v>5.5129999999999999</v>
      </c>
      <c r="AQ43" s="102">
        <v>5.5140000000000002</v>
      </c>
      <c r="AR43" s="102">
        <v>5.5129999999999999</v>
      </c>
      <c r="AS43" s="103">
        <v>5.51</v>
      </c>
      <c r="AT43" s="103">
        <v>5.5140000000000002</v>
      </c>
      <c r="AU43" s="103">
        <v>5.5330000000000004</v>
      </c>
      <c r="AV43" s="103">
        <v>5.508</v>
      </c>
      <c r="AW43" s="103">
        <v>5.5140000000000002</v>
      </c>
      <c r="AX43" s="103">
        <v>5.5149999999999997</v>
      </c>
      <c r="AY43" s="103">
        <v>5.5049999999999999</v>
      </c>
      <c r="AZ43" s="103">
        <v>5.5149999999999997</v>
      </c>
      <c r="BA43" s="103">
        <v>5.5090000000000003</v>
      </c>
      <c r="BB43" s="103">
        <v>5.5149999999999997</v>
      </c>
      <c r="BC43" s="103">
        <v>5.5190000000000001</v>
      </c>
      <c r="BD43" s="103">
        <v>5.5149999999999997</v>
      </c>
      <c r="BE43" s="103">
        <v>5.5129999999999999</v>
      </c>
      <c r="BF43" s="103">
        <v>5.516</v>
      </c>
      <c r="BG43" s="103">
        <v>5.5129999999999999</v>
      </c>
      <c r="BH43" s="103">
        <v>5.5250000000000004</v>
      </c>
      <c r="BI43" s="103">
        <v>5.516</v>
      </c>
      <c r="BJ43" s="103">
        <v>5.5140000000000002</v>
      </c>
      <c r="BK43" s="103">
        <v>5.516</v>
      </c>
      <c r="BL43" s="103">
        <v>5.52</v>
      </c>
      <c r="BM43" s="103">
        <v>5.5170000000000003</v>
      </c>
      <c r="BN43" s="103">
        <v>5.5179999999999998</v>
      </c>
      <c r="BO43" s="95">
        <v>5.52</v>
      </c>
      <c r="BP43" s="95">
        <v>5.52</v>
      </c>
      <c r="BQ43" s="95">
        <v>5.5119999999999996</v>
      </c>
      <c r="BR43" s="95">
        <v>5.5129999999999999</v>
      </c>
      <c r="BS43" s="95">
        <v>5.5110000000000001</v>
      </c>
      <c r="BT43" s="97"/>
      <c r="BU43" s="97"/>
      <c r="BV43" s="96"/>
      <c r="BW43" s="96"/>
      <c r="BX43" s="96"/>
      <c r="BY43" s="98"/>
      <c r="BZ43" s="99"/>
      <c r="CA43" s="99"/>
      <c r="CB43" s="99"/>
      <c r="CC43" s="99"/>
      <c r="CD43" s="100"/>
      <c r="CE43" s="101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</row>
    <row r="44" spans="1:144">
      <c r="A44" s="83" t="s">
        <v>162</v>
      </c>
      <c r="B44" s="66" t="s">
        <v>182</v>
      </c>
      <c r="C44" s="79" t="s">
        <v>181</v>
      </c>
      <c r="D44" s="67">
        <v>1</v>
      </c>
      <c r="E44" s="83" t="s">
        <v>123</v>
      </c>
      <c r="F44" s="84" t="s">
        <v>124</v>
      </c>
      <c r="G44" s="85" t="s">
        <v>125</v>
      </c>
      <c r="H44" s="86">
        <v>1.33</v>
      </c>
      <c r="I44" s="87" t="s">
        <v>43</v>
      </c>
      <c r="J44" s="88">
        <v>3.8</v>
      </c>
      <c r="K44" s="89">
        <v>0.05</v>
      </c>
      <c r="L44" s="89">
        <v>-0.05</v>
      </c>
      <c r="M44" s="90" t="s">
        <v>10</v>
      </c>
      <c r="N44" s="91" t="s">
        <v>67</v>
      </c>
      <c r="O44" s="92">
        <v>3.8499999999999996</v>
      </c>
      <c r="P44" s="93">
        <v>3.75</v>
      </c>
      <c r="Q44" s="94"/>
      <c r="R44" s="3">
        <f t="shared" ref="R44:R60" si="30">IF(OR($AN44="",ISNUMBER($AN44)=FALSE),"",MAX(AN44:EI44))</f>
        <v>3.8195999999999999</v>
      </c>
      <c r="S44" s="3">
        <f t="shared" ref="S44:S60" si="31">IF(OR($AN44="",ISNUMBER($AN44)=FALSE),"",MIN(AN44:EI44))</f>
        <v>3.8031000000000001</v>
      </c>
      <c r="T44" s="3">
        <f t="shared" ref="T44:T60" si="32">IF(OR($AN44="",ISNUMBER($AN44)=FALSE),"",AVERAGE(AN44:EI44))</f>
        <v>3.8109656250000006</v>
      </c>
      <c r="U44" s="4">
        <f t="shared" ref="U44:U60" si="33">IF(OR($AN44="",ISNUMBER($AN44)=FALSE),"",STDEV(AN44:EI44))</f>
        <v>4.0728534322566753E-3</v>
      </c>
      <c r="V44" s="5">
        <f t="shared" si="19"/>
        <v>4.0921351440412748</v>
      </c>
      <c r="W44" s="76">
        <f t="shared" si="20"/>
        <v>0.2193125000000159</v>
      </c>
      <c r="X44" s="76" t="str">
        <f t="shared" si="21"/>
        <v>Level B</v>
      </c>
      <c r="Y44" s="5">
        <f t="shared" ref="Y44:Y60" si="34">IF(OR($AN44="",ISNUMBER($AN44)=FALSE),"",IF(K44="","",(O44-T44)/(3*U44)))</f>
        <v>3.194678755263646</v>
      </c>
      <c r="Z44" s="5">
        <f t="shared" ref="Z44:Z60" si="35">IF(OR($AN44="",ISNUMBER($AN44)=FALSE),"",IF(L44="","",(T44-P44)/(3*U44)))</f>
        <v>4.9895915328188734</v>
      </c>
      <c r="AA44" s="5">
        <f t="shared" ref="AA44:AA60" si="36">IF(OR($AN44="",ISNUMBER($AN44)=FALSE),"",IF(AND(J44=0,L44=0),((K44)-(T44))/(3*U44),MIN(Y44:Z44)))</f>
        <v>3.194678755263646</v>
      </c>
      <c r="AB44" s="6">
        <f t="shared" ref="AB44:AB60" si="37">IF(OR($AN44="",ISNUMBER($AN44)=FALSE),"",IF(AND(J44=0,L44=0),NORMSDIST(3*AA44),NORMSDIST(3*AA44)+NORMSDIST(6*V44-3*AA44)-1))</f>
        <v>1</v>
      </c>
      <c r="AC44" s="29" t="str">
        <f t="shared" si="26"/>
        <v/>
      </c>
      <c r="AD44" s="29" t="str">
        <f t="shared" si="27"/>
        <v/>
      </c>
      <c r="AE44" s="29">
        <f t="shared" si="28"/>
        <v>-1.0965625000000756E-2</v>
      </c>
      <c r="AF44" s="29" t="str">
        <f t="shared" ref="AF44:AF60" si="38">IF(OR($V44&gt;$AF$9,$U44=""),"",$AF$9*6*$U44)</f>
        <v/>
      </c>
      <c r="AG44" s="100"/>
      <c r="AH44" s="101"/>
      <c r="AI44" s="102"/>
      <c r="AJ44" s="102"/>
      <c r="AK44" s="102"/>
      <c r="AL44" s="102"/>
      <c r="AM44" s="102"/>
      <c r="AN44" s="102">
        <v>3.8144999999999998</v>
      </c>
      <c r="AO44" s="102">
        <v>3.8134000000000001</v>
      </c>
      <c r="AP44" s="102">
        <v>3.8052999999999999</v>
      </c>
      <c r="AQ44" s="102">
        <v>3.8088000000000002</v>
      </c>
      <c r="AR44" s="102">
        <v>3.8092999999999999</v>
      </c>
      <c r="AS44" s="103">
        <v>3.8073000000000001</v>
      </c>
      <c r="AT44" s="103">
        <v>3.8092000000000001</v>
      </c>
      <c r="AU44" s="103">
        <v>3.8105000000000002</v>
      </c>
      <c r="AV44" s="103">
        <v>3.8134999999999999</v>
      </c>
      <c r="AW44" s="103">
        <v>3.8039999999999998</v>
      </c>
      <c r="AX44" s="103">
        <v>3.8094999999999999</v>
      </c>
      <c r="AY44" s="103">
        <v>3.8092000000000001</v>
      </c>
      <c r="AZ44" s="103">
        <v>3.8172999999999999</v>
      </c>
      <c r="BA44" s="103">
        <v>3.8073999999999999</v>
      </c>
      <c r="BB44" s="103">
        <v>3.8087</v>
      </c>
      <c r="BC44" s="103">
        <v>3.8031000000000001</v>
      </c>
      <c r="BD44" s="103">
        <v>3.8136000000000001</v>
      </c>
      <c r="BE44" s="103">
        <v>3.8109999999999999</v>
      </c>
      <c r="BF44" s="103">
        <v>3.8153000000000001</v>
      </c>
      <c r="BG44" s="103">
        <v>3.8155999999999999</v>
      </c>
      <c r="BH44" s="103">
        <v>3.8106</v>
      </c>
      <c r="BI44" s="103">
        <v>3.8048999999999999</v>
      </c>
      <c r="BJ44" s="103">
        <v>3.8195999999999999</v>
      </c>
      <c r="BK44" s="103">
        <v>3.8109000000000002</v>
      </c>
      <c r="BL44" s="103">
        <v>3.8146</v>
      </c>
      <c r="BM44" s="103">
        <v>3.8111999999999999</v>
      </c>
      <c r="BN44" s="103">
        <v>3.8113999999999999</v>
      </c>
      <c r="BO44" s="95">
        <v>3.8105000000000002</v>
      </c>
      <c r="BP44" s="95">
        <v>3.8130000000000002</v>
      </c>
      <c r="BQ44" s="95">
        <v>3.8113999999999999</v>
      </c>
      <c r="BR44" s="95">
        <v>3.8191999999999999</v>
      </c>
      <c r="BS44" s="95">
        <v>3.8071000000000002</v>
      </c>
      <c r="BT44" s="97"/>
      <c r="BU44" s="97"/>
      <c r="BV44" s="96"/>
      <c r="BW44" s="96"/>
      <c r="BX44" s="96"/>
      <c r="BY44" s="98"/>
      <c r="BZ44" s="99"/>
      <c r="CA44" s="99"/>
      <c r="CB44" s="99"/>
      <c r="CC44" s="99"/>
      <c r="CD44" s="100"/>
      <c r="CE44" s="101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</row>
    <row r="45" spans="1:144">
      <c r="A45" s="83" t="s">
        <v>163</v>
      </c>
      <c r="B45" s="66" t="s">
        <v>182</v>
      </c>
      <c r="C45" s="79" t="s">
        <v>181</v>
      </c>
      <c r="D45" s="67">
        <v>1</v>
      </c>
      <c r="E45" s="83" t="s">
        <v>123</v>
      </c>
      <c r="F45" s="84">
        <v>2</v>
      </c>
      <c r="G45" s="85" t="s">
        <v>125</v>
      </c>
      <c r="H45" s="86">
        <v>1.33</v>
      </c>
      <c r="I45" s="87" t="s">
        <v>43</v>
      </c>
      <c r="J45" s="88">
        <v>17.399999999999999</v>
      </c>
      <c r="K45" s="89">
        <v>0.05</v>
      </c>
      <c r="L45" s="89">
        <v>-0.05</v>
      </c>
      <c r="M45" s="90" t="s">
        <v>10</v>
      </c>
      <c r="N45" s="91" t="s">
        <v>67</v>
      </c>
      <c r="O45" s="92">
        <v>17.45</v>
      </c>
      <c r="P45" s="93">
        <v>17.349999999999998</v>
      </c>
      <c r="Q45" s="94"/>
      <c r="R45" s="3">
        <f t="shared" si="30"/>
        <v>17.4284</v>
      </c>
      <c r="S45" s="3">
        <f t="shared" si="31"/>
        <v>17.4023</v>
      </c>
      <c r="T45" s="3">
        <f t="shared" si="32"/>
        <v>17.412765625000006</v>
      </c>
      <c r="U45" s="4">
        <f t="shared" si="33"/>
        <v>5.6091290437136837E-3</v>
      </c>
      <c r="V45" s="5">
        <f t="shared" ref="V45:V61" si="39">IF(OR($AN45="",ISNUMBER($AN45)=FALSE),"",IF(AND(J45=0,L45=0),Y45,IF(AND(J45="",K45=""),Z45,(K45+ABS(L45))/(6*U45))))</f>
        <v>2.9713466273958327</v>
      </c>
      <c r="W45" s="76">
        <f t="shared" ref="W45:W61" si="40">IF(OR($AN45="",ISNUMBER($AN45)=FALSE),"",IF(AND($I45="Tolerance",$J45&lt;&gt;""),($T45-$J45)/(($O45-$P45)/2),IF(AND($I45="GD&amp;T",$K45&lt;&gt;""),$T45/$K45,"")))</f>
        <v>0.25531250000014077</v>
      </c>
      <c r="X45" s="76" t="str">
        <f t="shared" ref="X45:X61" si="41">IF($W45="","",IF(ABS($W45)&lt;=0.125, "Level A",IF(AND(ABS($W45)&gt;0.125,ABS($W45)&lt;=0.25), "Level B",IF(AND(ABS($W45)&gt;0.25,ABS($W45)&lt;=0.5), "Level C", IF(ABS($W45)&gt;0.5, "Level D")))))</f>
        <v>Level C</v>
      </c>
      <c r="Y45" s="5">
        <f t="shared" si="34"/>
        <v>2.2127246915884471</v>
      </c>
      <c r="Z45" s="5">
        <f t="shared" si="35"/>
        <v>3.7299685632033022</v>
      </c>
      <c r="AA45" s="5">
        <f t="shared" si="36"/>
        <v>2.2127246915884471</v>
      </c>
      <c r="AB45" s="6">
        <f t="shared" si="37"/>
        <v>0.99999999998412026</v>
      </c>
      <c r="AC45" s="29" t="str">
        <f t="shared" ref="AC45:AC61" si="42">IF($T45="","",IF(I45="Tolerance",IF(($H45*3*U45+T45)-J45&lt;K45,"",($H45*3*U45+T45)-J45),IF(OR(I45="GD&amp;T",I45="MAX"),IF(($H45*3*U45+T45)&lt;K45,"",($H45*3*U45+T45)),"")))</f>
        <v/>
      </c>
      <c r="AD45" s="29" t="str">
        <f t="shared" ref="AD45:AD61" si="43">IF(T45="","",IF(I45="Tolerance",IF(-(($H45*3*U45)-T45)-J45&gt;L45,"",-(($H45*3*U45)-T45)-J45),IF(I45="MIN",IF(-(($H45*3*U45)-T45)&gt;L45,"",-(($H45*3*U45)-T45)),"")))</f>
        <v/>
      </c>
      <c r="AE45" s="29">
        <f t="shared" ref="AE45:AE61" si="44">IF(OR(J45="",T45=""),"",(O45+P45)/2-T45)</f>
        <v>-1.2765625000007219E-2</v>
      </c>
      <c r="AF45" s="29" t="str">
        <f t="shared" si="38"/>
        <v/>
      </c>
      <c r="AG45" s="100"/>
      <c r="AH45" s="101"/>
      <c r="AI45" s="102"/>
      <c r="AJ45" s="102"/>
      <c r="AK45" s="102"/>
      <c r="AL45" s="102"/>
      <c r="AM45" s="102"/>
      <c r="AN45" s="102">
        <v>17.410599999999999</v>
      </c>
      <c r="AO45" s="102">
        <v>17.4175</v>
      </c>
      <c r="AP45" s="102">
        <v>17.417200000000001</v>
      </c>
      <c r="AQ45" s="102">
        <v>17.406600000000001</v>
      </c>
      <c r="AR45" s="102">
        <v>17.421399999999998</v>
      </c>
      <c r="AS45" s="103">
        <v>17.414000000000001</v>
      </c>
      <c r="AT45" s="103">
        <v>17.407499999999999</v>
      </c>
      <c r="AU45" s="103">
        <v>17.421800000000001</v>
      </c>
      <c r="AV45" s="103">
        <v>17.4284</v>
      </c>
      <c r="AW45" s="103">
        <v>17.412299999999998</v>
      </c>
      <c r="AX45" s="103">
        <v>17.412600000000001</v>
      </c>
      <c r="AY45" s="103">
        <v>17.409500000000001</v>
      </c>
      <c r="AZ45" s="103">
        <v>17.418700000000001</v>
      </c>
      <c r="BA45" s="103">
        <v>17.411300000000001</v>
      </c>
      <c r="BB45" s="103">
        <v>17.410900000000002</v>
      </c>
      <c r="BC45" s="103">
        <v>17.418399999999998</v>
      </c>
      <c r="BD45" s="103">
        <v>17.407399999999999</v>
      </c>
      <c r="BE45" s="103">
        <v>17.407599999999999</v>
      </c>
      <c r="BF45" s="103">
        <v>17.416499999999999</v>
      </c>
      <c r="BG45" s="103">
        <v>17.4176</v>
      </c>
      <c r="BH45" s="103">
        <v>17.4085</v>
      </c>
      <c r="BI45" s="103">
        <v>17.412500000000001</v>
      </c>
      <c r="BJ45" s="103">
        <v>17.408200000000001</v>
      </c>
      <c r="BK45" s="103">
        <v>17.408999999999999</v>
      </c>
      <c r="BL45" s="103">
        <v>17.408000000000001</v>
      </c>
      <c r="BM45" s="103">
        <v>17.413399999999999</v>
      </c>
      <c r="BN45" s="103">
        <v>17.4023</v>
      </c>
      <c r="BO45" s="95">
        <v>17.408999999999999</v>
      </c>
      <c r="BP45" s="95">
        <v>17.407599999999999</v>
      </c>
      <c r="BQ45" s="95">
        <v>17.415800000000001</v>
      </c>
      <c r="BR45" s="95">
        <v>17.408300000000001</v>
      </c>
      <c r="BS45" s="95">
        <v>17.418099999999999</v>
      </c>
      <c r="BT45" s="97"/>
      <c r="BU45" s="97"/>
      <c r="BV45" s="96"/>
      <c r="BW45" s="96"/>
      <c r="BX45" s="96"/>
      <c r="BY45" s="98"/>
      <c r="BZ45" s="99"/>
      <c r="CA45" s="99"/>
      <c r="CB45" s="99"/>
      <c r="CC45" s="99"/>
      <c r="CD45" s="100"/>
      <c r="CE45" s="101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</row>
    <row r="46" spans="1:144">
      <c r="A46" s="83" t="s">
        <v>164</v>
      </c>
      <c r="B46" s="66" t="s">
        <v>182</v>
      </c>
      <c r="C46" s="79" t="s">
        <v>181</v>
      </c>
      <c r="D46" s="67">
        <v>1</v>
      </c>
      <c r="E46" s="83" t="s">
        <v>123</v>
      </c>
      <c r="F46" s="84">
        <v>2</v>
      </c>
      <c r="G46" s="85" t="s">
        <v>125</v>
      </c>
      <c r="H46" s="86">
        <v>1.33</v>
      </c>
      <c r="I46" s="87" t="s">
        <v>43</v>
      </c>
      <c r="J46" s="88">
        <v>18.28</v>
      </c>
      <c r="K46" s="89">
        <v>0.05</v>
      </c>
      <c r="L46" s="89">
        <v>-0.05</v>
      </c>
      <c r="M46" s="90" t="s">
        <v>10</v>
      </c>
      <c r="N46" s="91" t="s">
        <v>67</v>
      </c>
      <c r="O46" s="92">
        <v>18.330000000000002</v>
      </c>
      <c r="P46" s="93">
        <v>18.23</v>
      </c>
      <c r="Q46" s="94"/>
      <c r="R46" s="3">
        <f t="shared" si="30"/>
        <v>18.304400000000001</v>
      </c>
      <c r="S46" s="3">
        <f t="shared" si="31"/>
        <v>18.285399999999999</v>
      </c>
      <c r="T46" s="3">
        <f t="shared" si="32"/>
        <v>18.295537499999998</v>
      </c>
      <c r="U46" s="4">
        <f t="shared" si="33"/>
        <v>4.4741371487483647E-3</v>
      </c>
      <c r="V46" s="5">
        <f t="shared" si="39"/>
        <v>3.725113046954573</v>
      </c>
      <c r="W46" s="76">
        <f t="shared" si="40"/>
        <v>0.31074999999993747</v>
      </c>
      <c r="X46" s="76" t="str">
        <f t="shared" si="41"/>
        <v>Level C</v>
      </c>
      <c r="Y46" s="5">
        <f t="shared" si="34"/>
        <v>2.5675341676137085</v>
      </c>
      <c r="Z46" s="5">
        <f t="shared" si="35"/>
        <v>4.8826919262955428</v>
      </c>
      <c r="AA46" s="5">
        <f t="shared" si="36"/>
        <v>2.5675341676137085</v>
      </c>
      <c r="AB46" s="6">
        <f t="shared" si="37"/>
        <v>0.99999999999999334</v>
      </c>
      <c r="AC46" s="29" t="str">
        <f t="shared" si="42"/>
        <v/>
      </c>
      <c r="AD46" s="29" t="str">
        <f t="shared" si="43"/>
        <v/>
      </c>
      <c r="AE46" s="29">
        <f t="shared" si="44"/>
        <v>-1.5537499999997095E-2</v>
      </c>
      <c r="AF46" s="29" t="str">
        <f t="shared" si="38"/>
        <v/>
      </c>
      <c r="AG46" s="100"/>
      <c r="AH46" s="101"/>
      <c r="AI46" s="102"/>
      <c r="AJ46" s="102"/>
      <c r="AK46" s="102"/>
      <c r="AL46" s="102"/>
      <c r="AM46" s="102"/>
      <c r="AN46" s="102">
        <v>18.285399999999999</v>
      </c>
      <c r="AO46" s="102">
        <v>18.302099999999999</v>
      </c>
      <c r="AP46" s="102">
        <v>18.296099999999999</v>
      </c>
      <c r="AQ46" s="102">
        <v>18.3004</v>
      </c>
      <c r="AR46" s="102">
        <v>18.298100000000002</v>
      </c>
      <c r="AS46" s="103">
        <v>18.292899999999999</v>
      </c>
      <c r="AT46" s="103">
        <v>18.297999999999998</v>
      </c>
      <c r="AU46" s="103">
        <v>18.2913</v>
      </c>
      <c r="AV46" s="103">
        <v>18.2958</v>
      </c>
      <c r="AW46" s="103">
        <v>18.3</v>
      </c>
      <c r="AX46" s="103">
        <v>18.296099999999999</v>
      </c>
      <c r="AY46" s="103">
        <v>18.302700000000002</v>
      </c>
      <c r="AZ46" s="103">
        <v>18.294899999999998</v>
      </c>
      <c r="BA46" s="103">
        <v>18.299900000000001</v>
      </c>
      <c r="BB46" s="103">
        <v>18.291399999999999</v>
      </c>
      <c r="BC46" s="103">
        <v>18.3003</v>
      </c>
      <c r="BD46" s="103">
        <v>18.291799999999999</v>
      </c>
      <c r="BE46" s="103">
        <v>18.2941</v>
      </c>
      <c r="BF46" s="103">
        <v>18.291799999999999</v>
      </c>
      <c r="BG46" s="103">
        <v>18.294699999999999</v>
      </c>
      <c r="BH46" s="103">
        <v>18.296500000000002</v>
      </c>
      <c r="BI46" s="103">
        <v>18.2974</v>
      </c>
      <c r="BJ46" s="103">
        <v>18.287199999999999</v>
      </c>
      <c r="BK46" s="103">
        <v>18.2913</v>
      </c>
      <c r="BL46" s="103">
        <v>18.295400000000001</v>
      </c>
      <c r="BM46" s="103">
        <v>18.304400000000001</v>
      </c>
      <c r="BN46" s="103">
        <v>18.298200000000001</v>
      </c>
      <c r="BO46" s="95">
        <v>18.294799999999999</v>
      </c>
      <c r="BP46" s="95">
        <v>18.297499999999999</v>
      </c>
      <c r="BQ46" s="95">
        <v>18.296099999999999</v>
      </c>
      <c r="BR46" s="95">
        <v>18.287600000000001</v>
      </c>
      <c r="BS46" s="95">
        <v>18.292999999999999</v>
      </c>
      <c r="BT46" s="97"/>
      <c r="BU46" s="97"/>
      <c r="BV46" s="96"/>
      <c r="BW46" s="96"/>
      <c r="BX46" s="96"/>
      <c r="BY46" s="98"/>
      <c r="BZ46" s="99"/>
      <c r="CA46" s="99"/>
      <c r="CB46" s="99"/>
      <c r="CC46" s="99"/>
      <c r="CD46" s="100"/>
      <c r="CE46" s="101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</row>
    <row r="47" spans="1:144">
      <c r="A47" s="83" t="s">
        <v>165</v>
      </c>
      <c r="B47" s="66" t="s">
        <v>182</v>
      </c>
      <c r="C47" s="79" t="s">
        <v>181</v>
      </c>
      <c r="D47" s="67">
        <v>1</v>
      </c>
      <c r="E47" s="83" t="s">
        <v>123</v>
      </c>
      <c r="F47" s="84">
        <v>2</v>
      </c>
      <c r="G47" s="85" t="s">
        <v>125</v>
      </c>
      <c r="H47" s="86">
        <v>1.33</v>
      </c>
      <c r="I47" s="87" t="s">
        <v>43</v>
      </c>
      <c r="J47" s="88">
        <v>15.56</v>
      </c>
      <c r="K47" s="89">
        <v>0.05</v>
      </c>
      <c r="L47" s="89">
        <v>-0.05</v>
      </c>
      <c r="M47" s="90" t="s">
        <v>10</v>
      </c>
      <c r="N47" s="91" t="s">
        <v>67</v>
      </c>
      <c r="O47" s="92">
        <v>15.610000000000001</v>
      </c>
      <c r="P47" s="93">
        <v>15.51</v>
      </c>
      <c r="Q47" s="94"/>
      <c r="R47" s="3">
        <f t="shared" si="30"/>
        <v>15.5823</v>
      </c>
      <c r="S47" s="3">
        <f t="shared" si="31"/>
        <v>15.556100000000001</v>
      </c>
      <c r="T47" s="3">
        <f t="shared" si="32"/>
        <v>15.565228125000004</v>
      </c>
      <c r="U47" s="4">
        <f t="shared" si="33"/>
        <v>5.4156424796825021E-3</v>
      </c>
      <c r="V47" s="5">
        <f t="shared" si="39"/>
        <v>3.0775049736377293</v>
      </c>
      <c r="W47" s="76">
        <f t="shared" si="40"/>
        <v>0.10456250000007679</v>
      </c>
      <c r="X47" s="76" t="str">
        <f t="shared" si="41"/>
        <v>Level A</v>
      </c>
      <c r="Y47" s="5">
        <f t="shared" si="34"/>
        <v>2.7557133598315371</v>
      </c>
      <c r="Z47" s="5">
        <f t="shared" si="35"/>
        <v>3.3992965874440091</v>
      </c>
      <c r="AA47" s="5">
        <f t="shared" si="36"/>
        <v>2.7557133598315371</v>
      </c>
      <c r="AB47" s="6">
        <f t="shared" si="37"/>
        <v>1</v>
      </c>
      <c r="AC47" s="29" t="str">
        <f t="shared" si="42"/>
        <v/>
      </c>
      <c r="AD47" s="29" t="str">
        <f t="shared" si="43"/>
        <v/>
      </c>
      <c r="AE47" s="29">
        <f t="shared" si="44"/>
        <v>-5.2281250000039137E-3</v>
      </c>
      <c r="AF47" s="29" t="str">
        <f t="shared" si="38"/>
        <v/>
      </c>
      <c r="AG47" s="100"/>
      <c r="AH47" s="101"/>
      <c r="AI47" s="102"/>
      <c r="AJ47" s="102"/>
      <c r="AK47" s="102"/>
      <c r="AL47" s="102"/>
      <c r="AM47" s="102"/>
      <c r="AN47" s="102">
        <v>15.5823</v>
      </c>
      <c r="AO47" s="102">
        <v>15.5619</v>
      </c>
      <c r="AP47" s="102">
        <v>15.566000000000001</v>
      </c>
      <c r="AQ47" s="102">
        <v>15.5722</v>
      </c>
      <c r="AR47" s="102">
        <v>15.5701</v>
      </c>
      <c r="AS47" s="103">
        <v>15.565200000000001</v>
      </c>
      <c r="AT47" s="103">
        <v>15.5585</v>
      </c>
      <c r="AU47" s="103">
        <v>15.563499999999999</v>
      </c>
      <c r="AV47" s="103">
        <v>15.571300000000001</v>
      </c>
      <c r="AW47" s="103">
        <v>15.5633</v>
      </c>
      <c r="AX47" s="103">
        <v>15.562799999999999</v>
      </c>
      <c r="AY47" s="103">
        <v>15.564500000000001</v>
      </c>
      <c r="AZ47" s="103">
        <v>15.568300000000001</v>
      </c>
      <c r="BA47" s="103">
        <v>15.565300000000001</v>
      </c>
      <c r="BB47" s="103">
        <v>15.5602</v>
      </c>
      <c r="BC47" s="103">
        <v>15.559699999999999</v>
      </c>
      <c r="BD47" s="103">
        <v>15.5717</v>
      </c>
      <c r="BE47" s="103">
        <v>15.5654</v>
      </c>
      <c r="BF47" s="103">
        <v>15.5596</v>
      </c>
      <c r="BG47" s="103">
        <v>15.570399999999999</v>
      </c>
      <c r="BH47" s="103">
        <v>15.557700000000001</v>
      </c>
      <c r="BI47" s="103">
        <v>15.559900000000001</v>
      </c>
      <c r="BJ47" s="103">
        <v>15.5641</v>
      </c>
      <c r="BK47" s="103">
        <v>15.5692</v>
      </c>
      <c r="BL47" s="103">
        <v>15.5654</v>
      </c>
      <c r="BM47" s="103">
        <v>15.5631</v>
      </c>
      <c r="BN47" s="103">
        <v>15.5717</v>
      </c>
      <c r="BO47" s="95">
        <v>15.560600000000001</v>
      </c>
      <c r="BP47" s="95">
        <v>15.566000000000001</v>
      </c>
      <c r="BQ47" s="95">
        <v>15.5626</v>
      </c>
      <c r="BR47" s="95">
        <v>15.556100000000001</v>
      </c>
      <c r="BS47" s="95">
        <v>15.5687</v>
      </c>
      <c r="BT47" s="97"/>
      <c r="BU47" s="97"/>
      <c r="BV47" s="96"/>
      <c r="BW47" s="96"/>
      <c r="BX47" s="96"/>
      <c r="BY47" s="98"/>
      <c r="BZ47" s="99"/>
      <c r="CA47" s="99"/>
      <c r="CB47" s="99"/>
      <c r="CC47" s="99"/>
      <c r="CD47" s="100"/>
      <c r="CE47" s="101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</row>
    <row r="48" spans="1:144">
      <c r="A48" s="83" t="s">
        <v>166</v>
      </c>
      <c r="B48" s="66" t="s">
        <v>182</v>
      </c>
      <c r="C48" s="79" t="s">
        <v>181</v>
      </c>
      <c r="D48" s="67">
        <v>1</v>
      </c>
      <c r="E48" s="83" t="s">
        <v>123</v>
      </c>
      <c r="F48" s="84">
        <v>2</v>
      </c>
      <c r="G48" s="85" t="s">
        <v>125</v>
      </c>
      <c r="H48" s="86">
        <v>1.33</v>
      </c>
      <c r="I48" s="87" t="s">
        <v>43</v>
      </c>
      <c r="J48" s="88">
        <v>18.87</v>
      </c>
      <c r="K48" s="89">
        <v>0.05</v>
      </c>
      <c r="L48" s="89">
        <v>-0.05</v>
      </c>
      <c r="M48" s="90" t="s">
        <v>10</v>
      </c>
      <c r="N48" s="91" t="s">
        <v>67</v>
      </c>
      <c r="O48" s="92">
        <v>18.920000000000002</v>
      </c>
      <c r="P48" s="93">
        <v>18.82</v>
      </c>
      <c r="Q48" s="94"/>
      <c r="R48" s="3">
        <f t="shared" si="30"/>
        <v>18.9068</v>
      </c>
      <c r="S48" s="3">
        <f t="shared" si="31"/>
        <v>18.8889</v>
      </c>
      <c r="T48" s="3">
        <f t="shared" si="32"/>
        <v>18.896890624999997</v>
      </c>
      <c r="U48" s="4">
        <f t="shared" si="33"/>
        <v>4.842577251369583E-3</v>
      </c>
      <c r="V48" s="5">
        <f t="shared" si="39"/>
        <v>3.4416935035890202</v>
      </c>
      <c r="W48" s="76">
        <f t="shared" si="40"/>
        <v>0.53781249999992242</v>
      </c>
      <c r="X48" s="76" t="str">
        <f t="shared" si="41"/>
        <v>Level D</v>
      </c>
      <c r="Y48" s="5">
        <f t="shared" si="34"/>
        <v>1.5907077161903396</v>
      </c>
      <c r="Z48" s="5">
        <f t="shared" si="35"/>
        <v>5.292679290987798</v>
      </c>
      <c r="AA48" s="5">
        <f t="shared" si="36"/>
        <v>1.5907077161903396</v>
      </c>
      <c r="AB48" s="6">
        <f t="shared" si="37"/>
        <v>0.99999908853009822</v>
      </c>
      <c r="AC48" s="29" t="str">
        <f t="shared" si="42"/>
        <v/>
      </c>
      <c r="AD48" s="29" t="str">
        <f t="shared" si="43"/>
        <v/>
      </c>
      <c r="AE48" s="29">
        <f t="shared" si="44"/>
        <v>-2.6890624999996504E-2</v>
      </c>
      <c r="AF48" s="29" t="str">
        <f t="shared" si="38"/>
        <v/>
      </c>
      <c r="AG48" s="100"/>
      <c r="AH48" s="101"/>
      <c r="AI48" s="102"/>
      <c r="AJ48" s="102"/>
      <c r="AK48" s="102"/>
      <c r="AL48" s="102"/>
      <c r="AM48" s="102"/>
      <c r="AN48" s="102">
        <v>18.891100000000002</v>
      </c>
      <c r="AO48" s="102">
        <v>18.893699999999999</v>
      </c>
      <c r="AP48" s="102">
        <v>18.893699999999999</v>
      </c>
      <c r="AQ48" s="102">
        <v>18.895</v>
      </c>
      <c r="AR48" s="102">
        <v>18.9023</v>
      </c>
      <c r="AS48" s="103">
        <v>18.892700000000001</v>
      </c>
      <c r="AT48" s="103">
        <v>18.895800000000001</v>
      </c>
      <c r="AU48" s="103">
        <v>18.8978</v>
      </c>
      <c r="AV48" s="103">
        <v>18.892600000000002</v>
      </c>
      <c r="AW48" s="103">
        <v>18.905999999999999</v>
      </c>
      <c r="AX48" s="103">
        <v>18.9068</v>
      </c>
      <c r="AY48" s="103">
        <v>18.892199999999999</v>
      </c>
      <c r="AZ48" s="103">
        <v>18.898900000000001</v>
      </c>
      <c r="BA48" s="103">
        <v>18.905000000000001</v>
      </c>
      <c r="BB48" s="103">
        <v>18.8889</v>
      </c>
      <c r="BC48" s="103">
        <v>18.891200000000001</v>
      </c>
      <c r="BD48" s="103">
        <v>18.897200000000002</v>
      </c>
      <c r="BE48" s="103">
        <v>18.898499999999999</v>
      </c>
      <c r="BF48" s="103">
        <v>18.904199999999999</v>
      </c>
      <c r="BG48" s="103">
        <v>18.895499999999998</v>
      </c>
      <c r="BH48" s="103">
        <v>18.902100000000001</v>
      </c>
      <c r="BI48" s="103">
        <v>18.8932</v>
      </c>
      <c r="BJ48" s="103">
        <v>18.896799999999999</v>
      </c>
      <c r="BK48" s="103">
        <v>18.9025</v>
      </c>
      <c r="BL48" s="103">
        <v>18.8935</v>
      </c>
      <c r="BM48" s="103">
        <v>18.897400000000001</v>
      </c>
      <c r="BN48" s="103">
        <v>18.893000000000001</v>
      </c>
      <c r="BO48" s="95">
        <v>18.8979</v>
      </c>
      <c r="BP48" s="95">
        <v>18.892700000000001</v>
      </c>
      <c r="BQ48" s="95">
        <v>18.8995</v>
      </c>
      <c r="BR48" s="95">
        <v>18.901399999999999</v>
      </c>
      <c r="BS48" s="95">
        <v>18.891400000000001</v>
      </c>
      <c r="BT48" s="97"/>
      <c r="BU48" s="97"/>
      <c r="BV48" s="96"/>
      <c r="BW48" s="96"/>
      <c r="BX48" s="96"/>
      <c r="BY48" s="98"/>
      <c r="BZ48" s="99"/>
      <c r="CA48" s="99"/>
      <c r="CB48" s="99"/>
      <c r="CC48" s="99"/>
      <c r="CD48" s="100"/>
      <c r="CE48" s="101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</row>
    <row r="49" spans="1:139">
      <c r="A49" s="83" t="s">
        <v>167</v>
      </c>
      <c r="B49" s="66" t="s">
        <v>182</v>
      </c>
      <c r="C49" s="79" t="s">
        <v>181</v>
      </c>
      <c r="D49" s="67">
        <v>1</v>
      </c>
      <c r="E49" s="83" t="s">
        <v>123</v>
      </c>
      <c r="F49" s="84">
        <v>2</v>
      </c>
      <c r="G49" s="85" t="s">
        <v>125</v>
      </c>
      <c r="H49" s="86">
        <v>1.33</v>
      </c>
      <c r="I49" s="87" t="s">
        <v>43</v>
      </c>
      <c r="J49" s="88">
        <v>3.5</v>
      </c>
      <c r="K49" s="89">
        <v>0.05</v>
      </c>
      <c r="L49" s="89">
        <v>-0.05</v>
      </c>
      <c r="M49" s="90" t="s">
        <v>10</v>
      </c>
      <c r="N49" s="91" t="s">
        <v>67</v>
      </c>
      <c r="O49" s="92">
        <v>3.55</v>
      </c>
      <c r="P49" s="93">
        <v>3.45</v>
      </c>
      <c r="Q49" s="94"/>
      <c r="R49" s="3">
        <f t="shared" si="30"/>
        <v>3.5182000000000002</v>
      </c>
      <c r="S49" s="3">
        <f t="shared" si="31"/>
        <v>3.4891999999999999</v>
      </c>
      <c r="T49" s="3">
        <f t="shared" si="32"/>
        <v>3.5035062499999996</v>
      </c>
      <c r="U49" s="4">
        <f t="shared" si="33"/>
        <v>6.4998231985880575E-3</v>
      </c>
      <c r="V49" s="5">
        <f t="shared" si="39"/>
        <v>2.5641723101463945</v>
      </c>
      <c r="W49" s="76">
        <f t="shared" si="40"/>
        <v>7.0124999999992249E-2</v>
      </c>
      <c r="X49" s="76" t="str">
        <f t="shared" si="41"/>
        <v>Level A</v>
      </c>
      <c r="Y49" s="5">
        <f t="shared" si="34"/>
        <v>2.3843597268973902</v>
      </c>
      <c r="Z49" s="5">
        <f t="shared" si="35"/>
        <v>2.743984893395381</v>
      </c>
      <c r="AA49" s="5">
        <f t="shared" si="36"/>
        <v>2.3843597268973902</v>
      </c>
      <c r="AB49" s="6">
        <f t="shared" si="37"/>
        <v>0.99999999999957567</v>
      </c>
      <c r="AC49" s="29" t="str">
        <f t="shared" si="42"/>
        <v/>
      </c>
      <c r="AD49" s="29" t="str">
        <f t="shared" si="43"/>
        <v/>
      </c>
      <c r="AE49" s="29">
        <f t="shared" si="44"/>
        <v>-3.5062499999996E-3</v>
      </c>
      <c r="AF49" s="29" t="str">
        <f t="shared" si="38"/>
        <v/>
      </c>
      <c r="AG49" s="100"/>
      <c r="AH49" s="101"/>
      <c r="AI49" s="102"/>
      <c r="AJ49" s="102"/>
      <c r="AK49" s="102"/>
      <c r="AL49" s="102"/>
      <c r="AM49" s="102"/>
      <c r="AN49" s="102">
        <v>3.4996</v>
      </c>
      <c r="AO49" s="102">
        <v>3.4965999999999999</v>
      </c>
      <c r="AP49" s="102">
        <v>3.5041000000000002</v>
      </c>
      <c r="AQ49" s="102">
        <v>3.5030000000000001</v>
      </c>
      <c r="AR49" s="102">
        <v>3.5019999999999998</v>
      </c>
      <c r="AS49" s="103">
        <v>3.5049999999999999</v>
      </c>
      <c r="AT49" s="103">
        <v>3.5110999999999999</v>
      </c>
      <c r="AU49" s="103">
        <v>3.512</v>
      </c>
      <c r="AV49" s="103">
        <v>3.5091000000000001</v>
      </c>
      <c r="AW49" s="103">
        <v>3.5036999999999998</v>
      </c>
      <c r="AX49" s="103">
        <v>3.504</v>
      </c>
      <c r="AY49" s="103">
        <v>3.5093999999999999</v>
      </c>
      <c r="AZ49" s="103">
        <v>3.5072999999999999</v>
      </c>
      <c r="BA49" s="103">
        <v>3.4975999999999998</v>
      </c>
      <c r="BB49" s="103">
        <v>3.4931999999999999</v>
      </c>
      <c r="BC49" s="103">
        <v>3.4922</v>
      </c>
      <c r="BD49" s="103">
        <v>3.5129999999999999</v>
      </c>
      <c r="BE49" s="103">
        <v>3.5182000000000002</v>
      </c>
      <c r="BF49" s="103">
        <v>3.5131000000000001</v>
      </c>
      <c r="BG49" s="103">
        <v>3.5055999999999998</v>
      </c>
      <c r="BH49" s="103">
        <v>3.4996</v>
      </c>
      <c r="BI49" s="103">
        <v>3.5091999999999999</v>
      </c>
      <c r="BJ49" s="103">
        <v>3.5034000000000001</v>
      </c>
      <c r="BK49" s="103">
        <v>3.4982000000000002</v>
      </c>
      <c r="BL49" s="103">
        <v>3.5023</v>
      </c>
      <c r="BM49" s="103">
        <v>3.4990000000000001</v>
      </c>
      <c r="BN49" s="103">
        <v>3.5051999999999999</v>
      </c>
      <c r="BO49" s="95">
        <v>3.5005000000000002</v>
      </c>
      <c r="BP49" s="95">
        <v>3.4891999999999999</v>
      </c>
      <c r="BQ49" s="95">
        <v>3.5057999999999998</v>
      </c>
      <c r="BR49" s="95">
        <v>3.4971999999999999</v>
      </c>
      <c r="BS49" s="95">
        <v>3.5028000000000001</v>
      </c>
      <c r="BT49" s="97"/>
      <c r="BU49" s="97"/>
      <c r="BV49" s="96"/>
      <c r="BW49" s="96"/>
      <c r="BX49" s="96"/>
      <c r="BY49" s="98"/>
      <c r="BZ49" s="99"/>
      <c r="CA49" s="99"/>
      <c r="CB49" s="99"/>
      <c r="CC49" s="99"/>
      <c r="CD49" s="100"/>
      <c r="CE49" s="101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</row>
    <row r="50" spans="1:139">
      <c r="A50" s="83" t="s">
        <v>168</v>
      </c>
      <c r="B50" s="66" t="s">
        <v>182</v>
      </c>
      <c r="C50" s="79" t="s">
        <v>181</v>
      </c>
      <c r="D50" s="67">
        <v>1</v>
      </c>
      <c r="E50" s="83" t="s">
        <v>123</v>
      </c>
      <c r="F50" s="84">
        <v>2</v>
      </c>
      <c r="G50" s="85" t="s">
        <v>125</v>
      </c>
      <c r="H50" s="86">
        <v>1.33</v>
      </c>
      <c r="I50" s="87" t="s">
        <v>43</v>
      </c>
      <c r="J50" s="88">
        <v>3.5</v>
      </c>
      <c r="K50" s="89">
        <v>0.05</v>
      </c>
      <c r="L50" s="89">
        <v>-0.05</v>
      </c>
      <c r="M50" s="90" t="s">
        <v>10</v>
      </c>
      <c r="N50" s="91" t="s">
        <v>67</v>
      </c>
      <c r="O50" s="92">
        <v>3.55</v>
      </c>
      <c r="P50" s="93">
        <v>3.45</v>
      </c>
      <c r="Q50" s="94"/>
      <c r="R50" s="3">
        <f t="shared" si="30"/>
        <v>3.5112999999999999</v>
      </c>
      <c r="S50" s="3">
        <f t="shared" si="31"/>
        <v>3.4981</v>
      </c>
      <c r="T50" s="3">
        <f t="shared" si="32"/>
        <v>3.5048468749999993</v>
      </c>
      <c r="U50" s="4">
        <f t="shared" si="33"/>
        <v>3.1308026771461779E-3</v>
      </c>
      <c r="V50" s="5">
        <f t="shared" si="39"/>
        <v>5.3234484524776384</v>
      </c>
      <c r="W50" s="76">
        <f t="shared" si="40"/>
        <v>9.6937499999985369E-2</v>
      </c>
      <c r="X50" s="76" t="str">
        <f t="shared" si="41"/>
        <v>Level A</v>
      </c>
      <c r="Y50" s="5">
        <f t="shared" si="34"/>
        <v>4.8074066681156475</v>
      </c>
      <c r="Z50" s="5">
        <f t="shared" si="35"/>
        <v>5.8394902368395902</v>
      </c>
      <c r="AA50" s="5">
        <f t="shared" si="36"/>
        <v>4.8074066681156475</v>
      </c>
      <c r="AB50" s="6">
        <f t="shared" si="37"/>
        <v>1</v>
      </c>
      <c r="AC50" s="29" t="str">
        <f t="shared" si="42"/>
        <v/>
      </c>
      <c r="AD50" s="29" t="str">
        <f t="shared" si="43"/>
        <v/>
      </c>
      <c r="AE50" s="29">
        <f t="shared" si="44"/>
        <v>-4.8468749999992511E-3</v>
      </c>
      <c r="AF50" s="29" t="str">
        <f t="shared" si="38"/>
        <v/>
      </c>
      <c r="AG50" s="100"/>
      <c r="AH50" s="101"/>
      <c r="AI50" s="102"/>
      <c r="AJ50" s="102"/>
      <c r="AK50" s="102"/>
      <c r="AL50" s="102"/>
      <c r="AM50" s="102"/>
      <c r="AN50" s="102">
        <v>3.4988000000000001</v>
      </c>
      <c r="AO50" s="102">
        <v>3.504</v>
      </c>
      <c r="AP50" s="102">
        <v>3.5063</v>
      </c>
      <c r="AQ50" s="102">
        <v>3.5013000000000001</v>
      </c>
      <c r="AR50" s="102">
        <v>3.5059999999999998</v>
      </c>
      <c r="AS50" s="103">
        <v>3.5057999999999998</v>
      </c>
      <c r="AT50" s="103">
        <v>3.504</v>
      </c>
      <c r="AU50" s="103">
        <v>3.5049999999999999</v>
      </c>
      <c r="AV50" s="103">
        <v>3.5011999999999999</v>
      </c>
      <c r="AW50" s="103">
        <v>3.4981</v>
      </c>
      <c r="AX50" s="103">
        <v>3.4992999999999999</v>
      </c>
      <c r="AY50" s="103">
        <v>3.5042</v>
      </c>
      <c r="AZ50" s="103">
        <v>3.5106999999999999</v>
      </c>
      <c r="BA50" s="103">
        <v>3.5044</v>
      </c>
      <c r="BB50" s="103">
        <v>3.5076000000000001</v>
      </c>
      <c r="BC50" s="103">
        <v>3.5041000000000002</v>
      </c>
      <c r="BD50" s="103">
        <v>3.5017</v>
      </c>
      <c r="BE50" s="103">
        <v>3.5044</v>
      </c>
      <c r="BF50" s="103">
        <v>3.5076999999999998</v>
      </c>
      <c r="BG50" s="103">
        <v>3.5093000000000001</v>
      </c>
      <c r="BH50" s="103">
        <v>3.5053999999999998</v>
      </c>
      <c r="BI50" s="103">
        <v>3.5087000000000002</v>
      </c>
      <c r="BJ50" s="103">
        <v>3.5112999999999999</v>
      </c>
      <c r="BK50" s="103">
        <v>3.5057999999999998</v>
      </c>
      <c r="BL50" s="103">
        <v>3.5051000000000001</v>
      </c>
      <c r="BM50" s="103">
        <v>3.5038999999999998</v>
      </c>
      <c r="BN50" s="103">
        <v>3.5024000000000002</v>
      </c>
      <c r="BO50" s="95">
        <v>3.5074999999999998</v>
      </c>
      <c r="BP50" s="95">
        <v>3.5068999999999999</v>
      </c>
      <c r="BQ50" s="95">
        <v>3.5053999999999998</v>
      </c>
      <c r="BR50" s="95">
        <v>3.5034999999999998</v>
      </c>
      <c r="BS50" s="95">
        <v>3.5053000000000001</v>
      </c>
      <c r="BT50" s="97"/>
      <c r="BU50" s="97"/>
      <c r="BV50" s="96"/>
      <c r="BW50" s="96"/>
      <c r="BX50" s="96"/>
      <c r="BY50" s="98"/>
      <c r="BZ50" s="99"/>
      <c r="CA50" s="99"/>
      <c r="CB50" s="99"/>
      <c r="CC50" s="99"/>
      <c r="CD50" s="100"/>
      <c r="CE50" s="101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</row>
    <row r="51" spans="1:139">
      <c r="A51" s="83" t="s">
        <v>169</v>
      </c>
      <c r="B51" s="66" t="s">
        <v>182</v>
      </c>
      <c r="C51" s="79" t="s">
        <v>181</v>
      </c>
      <c r="D51" s="67">
        <v>1</v>
      </c>
      <c r="E51" s="83" t="s">
        <v>123</v>
      </c>
      <c r="F51" s="84">
        <v>2</v>
      </c>
      <c r="G51" s="85" t="s">
        <v>125</v>
      </c>
      <c r="H51" s="86">
        <v>1.33</v>
      </c>
      <c r="I51" s="87" t="s">
        <v>43</v>
      </c>
      <c r="J51" s="88">
        <v>3.5</v>
      </c>
      <c r="K51" s="89">
        <v>0.05</v>
      </c>
      <c r="L51" s="89">
        <v>-0.05</v>
      </c>
      <c r="M51" s="90" t="s">
        <v>10</v>
      </c>
      <c r="N51" s="91" t="s">
        <v>67</v>
      </c>
      <c r="O51" s="92">
        <v>3.55</v>
      </c>
      <c r="P51" s="93">
        <v>3.45</v>
      </c>
      <c r="Q51" s="94"/>
      <c r="R51" s="3">
        <f t="shared" si="30"/>
        <v>3.5083000000000002</v>
      </c>
      <c r="S51" s="3">
        <f t="shared" si="31"/>
        <v>3.4881000000000002</v>
      </c>
      <c r="T51" s="3">
        <f t="shared" si="32"/>
        <v>3.4988031249999998</v>
      </c>
      <c r="U51" s="4">
        <f t="shared" si="33"/>
        <v>4.7889310798022921E-3</v>
      </c>
      <c r="V51" s="5">
        <f t="shared" si="39"/>
        <v>3.4802477607079578</v>
      </c>
      <c r="W51" s="76">
        <f t="shared" si="40"/>
        <v>-2.3937500000004251E-2</v>
      </c>
      <c r="X51" s="76" t="str">
        <f t="shared" si="41"/>
        <v>Level A</v>
      </c>
      <c r="Y51" s="5">
        <f t="shared" si="34"/>
        <v>3.5635561914799063</v>
      </c>
      <c r="Z51" s="5">
        <f t="shared" si="35"/>
        <v>3.396939329935984</v>
      </c>
      <c r="AA51" s="5">
        <f t="shared" si="36"/>
        <v>3.396939329935984</v>
      </c>
      <c r="AB51" s="6">
        <f t="shared" si="37"/>
        <v>1</v>
      </c>
      <c r="AC51" s="29" t="str">
        <f t="shared" si="42"/>
        <v/>
      </c>
      <c r="AD51" s="29" t="str">
        <f t="shared" si="43"/>
        <v/>
      </c>
      <c r="AE51" s="29">
        <f t="shared" si="44"/>
        <v>1.1968750000002082E-3</v>
      </c>
      <c r="AF51" s="29" t="str">
        <f t="shared" si="38"/>
        <v/>
      </c>
      <c r="AG51" s="100"/>
      <c r="AH51" s="101"/>
      <c r="AI51" s="102"/>
      <c r="AJ51" s="102"/>
      <c r="AK51" s="102"/>
      <c r="AL51" s="102"/>
      <c r="AM51" s="102"/>
      <c r="AN51" s="102">
        <v>3.5083000000000002</v>
      </c>
      <c r="AO51" s="102">
        <v>3.4988000000000001</v>
      </c>
      <c r="AP51" s="102">
        <v>3.4940000000000002</v>
      </c>
      <c r="AQ51" s="102">
        <v>3.5049999999999999</v>
      </c>
      <c r="AR51" s="102">
        <v>3.4977</v>
      </c>
      <c r="AS51" s="103">
        <v>3.5013000000000001</v>
      </c>
      <c r="AT51" s="103">
        <v>3.492</v>
      </c>
      <c r="AU51" s="103">
        <v>3.5034000000000001</v>
      </c>
      <c r="AV51" s="103">
        <v>3.4969999999999999</v>
      </c>
      <c r="AW51" s="103">
        <v>3.5024999999999999</v>
      </c>
      <c r="AX51" s="103">
        <v>3.4982000000000002</v>
      </c>
      <c r="AY51" s="103">
        <v>3.5026000000000002</v>
      </c>
      <c r="AZ51" s="103">
        <v>3.4967000000000001</v>
      </c>
      <c r="BA51" s="103">
        <v>3.4986999999999999</v>
      </c>
      <c r="BB51" s="103">
        <v>3.5017999999999998</v>
      </c>
      <c r="BC51" s="103">
        <v>3.5055999999999998</v>
      </c>
      <c r="BD51" s="103">
        <v>3.4961000000000002</v>
      </c>
      <c r="BE51" s="103">
        <v>3.4881000000000002</v>
      </c>
      <c r="BF51" s="103">
        <v>3.4941</v>
      </c>
      <c r="BG51" s="103">
        <v>3.4973000000000001</v>
      </c>
      <c r="BH51" s="103">
        <v>3.5009000000000001</v>
      </c>
      <c r="BI51" s="103">
        <v>3.5017999999999998</v>
      </c>
      <c r="BJ51" s="103">
        <v>3.4933999999999998</v>
      </c>
      <c r="BK51" s="103">
        <v>3.4933000000000001</v>
      </c>
      <c r="BL51" s="103">
        <v>3.4962</v>
      </c>
      <c r="BM51" s="103">
        <v>3.4952000000000001</v>
      </c>
      <c r="BN51" s="103">
        <v>3.5017999999999998</v>
      </c>
      <c r="BO51" s="95">
        <v>3.4961000000000002</v>
      </c>
      <c r="BP51" s="95">
        <v>3.5036999999999998</v>
      </c>
      <c r="BQ51" s="95">
        <v>3.4922</v>
      </c>
      <c r="BR51" s="95">
        <v>3.5009999999999999</v>
      </c>
      <c r="BS51" s="95">
        <v>3.5068999999999999</v>
      </c>
      <c r="BT51" s="97"/>
      <c r="BU51" s="97"/>
      <c r="BV51" s="96"/>
      <c r="BW51" s="96"/>
      <c r="BX51" s="96"/>
      <c r="BY51" s="98"/>
      <c r="BZ51" s="99"/>
      <c r="CA51" s="99"/>
      <c r="CB51" s="99"/>
      <c r="CC51" s="99"/>
      <c r="CD51" s="100"/>
      <c r="CE51" s="101"/>
      <c r="CF51" s="102"/>
      <c r="CG51" s="102"/>
      <c r="CH51" s="102"/>
      <c r="CI51" s="102"/>
      <c r="CJ51" s="102"/>
      <c r="CK51" s="102"/>
      <c r="CL51" s="102"/>
      <c r="CM51" s="102"/>
      <c r="CN51" s="102"/>
      <c r="CO51" s="102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</row>
    <row r="52" spans="1:139">
      <c r="A52" s="83" t="s">
        <v>170</v>
      </c>
      <c r="B52" s="66" t="s">
        <v>182</v>
      </c>
      <c r="C52" s="79" t="s">
        <v>181</v>
      </c>
      <c r="D52" s="67">
        <v>1</v>
      </c>
      <c r="E52" s="83" t="s">
        <v>123</v>
      </c>
      <c r="F52" s="84">
        <v>2</v>
      </c>
      <c r="G52" s="85" t="s">
        <v>125</v>
      </c>
      <c r="H52" s="86">
        <v>1.33</v>
      </c>
      <c r="I52" s="87" t="s">
        <v>43</v>
      </c>
      <c r="J52" s="88">
        <v>3.5</v>
      </c>
      <c r="K52" s="89">
        <v>0.05</v>
      </c>
      <c r="L52" s="89">
        <v>-0.05</v>
      </c>
      <c r="M52" s="90" t="s">
        <v>10</v>
      </c>
      <c r="N52" s="91" t="s">
        <v>67</v>
      </c>
      <c r="O52" s="92">
        <v>3.55</v>
      </c>
      <c r="P52" s="93">
        <v>3.45</v>
      </c>
      <c r="Q52" s="94"/>
      <c r="R52" s="3">
        <f t="shared" si="30"/>
        <v>3.5137999999999998</v>
      </c>
      <c r="S52" s="3">
        <f t="shared" si="31"/>
        <v>3.4948000000000001</v>
      </c>
      <c r="T52" s="3">
        <f t="shared" si="32"/>
        <v>3.5031625000000002</v>
      </c>
      <c r="U52" s="4">
        <f t="shared" si="33"/>
        <v>4.8381381382884584E-3</v>
      </c>
      <c r="V52" s="5">
        <f t="shared" si="39"/>
        <v>3.4448513436953405</v>
      </c>
      <c r="W52" s="76">
        <f t="shared" si="40"/>
        <v>6.3250000000003803E-2</v>
      </c>
      <c r="X52" s="76" t="str">
        <f t="shared" si="41"/>
        <v>Level A</v>
      </c>
      <c r="Y52" s="5">
        <f t="shared" si="34"/>
        <v>3.2269644962065853</v>
      </c>
      <c r="Z52" s="5">
        <f t="shared" si="35"/>
        <v>3.6627381911840704</v>
      </c>
      <c r="AA52" s="5">
        <f t="shared" si="36"/>
        <v>3.2269644962065853</v>
      </c>
      <c r="AB52" s="6">
        <f t="shared" si="37"/>
        <v>1</v>
      </c>
      <c r="AC52" s="29" t="str">
        <f t="shared" si="42"/>
        <v/>
      </c>
      <c r="AD52" s="29" t="str">
        <f t="shared" si="43"/>
        <v/>
      </c>
      <c r="AE52" s="29">
        <f t="shared" si="44"/>
        <v>-3.1625000000001791E-3</v>
      </c>
      <c r="AF52" s="29" t="str">
        <f t="shared" si="38"/>
        <v/>
      </c>
      <c r="AG52" s="100"/>
      <c r="AH52" s="101"/>
      <c r="AI52" s="102"/>
      <c r="AJ52" s="102"/>
      <c r="AK52" s="102"/>
      <c r="AL52" s="102"/>
      <c r="AM52" s="102"/>
      <c r="AN52" s="102">
        <v>3.4973999999999998</v>
      </c>
      <c r="AO52" s="102">
        <v>3.5005999999999999</v>
      </c>
      <c r="AP52" s="102">
        <v>3.5038</v>
      </c>
      <c r="AQ52" s="102">
        <v>3.4982000000000002</v>
      </c>
      <c r="AR52" s="102">
        <v>3.5137999999999998</v>
      </c>
      <c r="AS52" s="103">
        <v>3.5045999999999999</v>
      </c>
      <c r="AT52" s="103">
        <v>3.5059999999999998</v>
      </c>
      <c r="AU52" s="103">
        <v>3.4977999999999998</v>
      </c>
      <c r="AV52" s="103">
        <v>3.5042</v>
      </c>
      <c r="AW52" s="103">
        <v>3.5047999999999999</v>
      </c>
      <c r="AX52" s="103">
        <v>3.4994999999999998</v>
      </c>
      <c r="AY52" s="103">
        <v>3.5091000000000001</v>
      </c>
      <c r="AZ52" s="103">
        <v>3.5032999999999999</v>
      </c>
      <c r="BA52" s="103">
        <v>3.5097</v>
      </c>
      <c r="BB52" s="103">
        <v>3.5011000000000001</v>
      </c>
      <c r="BC52" s="103">
        <v>3.4948000000000001</v>
      </c>
      <c r="BD52" s="103">
        <v>3.5045999999999999</v>
      </c>
      <c r="BE52" s="103">
        <v>3.5021</v>
      </c>
      <c r="BF52" s="103">
        <v>3.4994999999999998</v>
      </c>
      <c r="BG52" s="103">
        <v>3.4979</v>
      </c>
      <c r="BH52" s="103">
        <v>3.5007999999999999</v>
      </c>
      <c r="BI52" s="103">
        <v>3.5038</v>
      </c>
      <c r="BJ52" s="103">
        <v>3.5133000000000001</v>
      </c>
      <c r="BK52" s="103">
        <v>3.5004</v>
      </c>
      <c r="BL52" s="103">
        <v>3.4988999999999999</v>
      </c>
      <c r="BM52" s="103">
        <v>3.4956</v>
      </c>
      <c r="BN52" s="103">
        <v>3.5089999999999999</v>
      </c>
      <c r="BO52" s="95">
        <v>3.5042</v>
      </c>
      <c r="BP52" s="95">
        <v>3.5034999999999998</v>
      </c>
      <c r="BQ52" s="95">
        <v>3.5015999999999998</v>
      </c>
      <c r="BR52" s="95">
        <v>3.5103</v>
      </c>
      <c r="BS52" s="95">
        <v>3.5070000000000001</v>
      </c>
      <c r="BT52" s="97"/>
      <c r="BU52" s="97"/>
      <c r="BV52" s="96"/>
      <c r="BW52" s="96"/>
      <c r="BX52" s="96"/>
      <c r="BY52" s="98"/>
      <c r="BZ52" s="99"/>
      <c r="CA52" s="99"/>
      <c r="CB52" s="99"/>
      <c r="CC52" s="99"/>
      <c r="CD52" s="100"/>
      <c r="CE52" s="101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</row>
    <row r="53" spans="1:139">
      <c r="A53" s="83" t="s">
        <v>171</v>
      </c>
      <c r="B53" s="66" t="s">
        <v>182</v>
      </c>
      <c r="C53" s="79" t="s">
        <v>181</v>
      </c>
      <c r="D53" s="67">
        <v>1</v>
      </c>
      <c r="E53" s="83" t="s">
        <v>123</v>
      </c>
      <c r="F53" s="84">
        <v>2</v>
      </c>
      <c r="G53" s="85" t="s">
        <v>125</v>
      </c>
      <c r="H53" s="86">
        <v>1.33</v>
      </c>
      <c r="I53" s="87" t="s">
        <v>43</v>
      </c>
      <c r="J53" s="88">
        <v>3.5</v>
      </c>
      <c r="K53" s="89">
        <v>0.05</v>
      </c>
      <c r="L53" s="89">
        <v>-0.05</v>
      </c>
      <c r="M53" s="90" t="s">
        <v>10</v>
      </c>
      <c r="N53" s="91" t="s">
        <v>67</v>
      </c>
      <c r="O53" s="92">
        <v>3.55</v>
      </c>
      <c r="P53" s="93">
        <v>3.45</v>
      </c>
      <c r="Q53" s="94"/>
      <c r="R53" s="3">
        <f t="shared" si="30"/>
        <v>3.5110000000000001</v>
      </c>
      <c r="S53" s="3">
        <f t="shared" si="31"/>
        <v>3.4981</v>
      </c>
      <c r="T53" s="3">
        <f t="shared" si="32"/>
        <v>3.5034531250000005</v>
      </c>
      <c r="U53" s="4">
        <f t="shared" si="33"/>
        <v>3.3255593150723689E-3</v>
      </c>
      <c r="V53" s="5">
        <f t="shared" si="39"/>
        <v>5.0116882868781367</v>
      </c>
      <c r="W53" s="76">
        <f t="shared" si="40"/>
        <v>6.9062500000010268E-2</v>
      </c>
      <c r="X53" s="76" t="str">
        <f t="shared" si="41"/>
        <v>Level A</v>
      </c>
      <c r="Y53" s="5">
        <f t="shared" si="34"/>
        <v>4.6655685645655467</v>
      </c>
      <c r="Z53" s="5">
        <f t="shared" si="35"/>
        <v>5.3578080091906894</v>
      </c>
      <c r="AA53" s="5">
        <f t="shared" si="36"/>
        <v>4.6655685645655467</v>
      </c>
      <c r="AB53" s="6">
        <f t="shared" si="37"/>
        <v>1</v>
      </c>
      <c r="AC53" s="29" t="str">
        <f t="shared" si="42"/>
        <v/>
      </c>
      <c r="AD53" s="29" t="str">
        <f t="shared" si="43"/>
        <v/>
      </c>
      <c r="AE53" s="29">
        <f t="shared" si="44"/>
        <v>-3.4531250000005009E-3</v>
      </c>
      <c r="AF53" s="29" t="str">
        <f t="shared" si="38"/>
        <v/>
      </c>
      <c r="AG53" s="100"/>
      <c r="AH53" s="101"/>
      <c r="AI53" s="102"/>
      <c r="AJ53" s="102"/>
      <c r="AK53" s="102"/>
      <c r="AL53" s="102"/>
      <c r="AM53" s="102"/>
      <c r="AN53" s="102">
        <v>3.5038999999999998</v>
      </c>
      <c r="AO53" s="102">
        <v>3.5045999999999999</v>
      </c>
      <c r="AP53" s="102">
        <v>3.4982000000000002</v>
      </c>
      <c r="AQ53" s="102">
        <v>3.5055999999999998</v>
      </c>
      <c r="AR53" s="102">
        <v>3.4992000000000001</v>
      </c>
      <c r="AS53" s="103">
        <v>3.5028000000000001</v>
      </c>
      <c r="AT53" s="103">
        <v>3.5097</v>
      </c>
      <c r="AU53" s="103">
        <v>3.4984000000000002</v>
      </c>
      <c r="AV53" s="103">
        <v>3.5042</v>
      </c>
      <c r="AW53" s="103">
        <v>3.5057</v>
      </c>
      <c r="AX53" s="103">
        <v>3.5076999999999998</v>
      </c>
      <c r="AY53" s="103">
        <v>3.5087000000000002</v>
      </c>
      <c r="AZ53" s="103">
        <v>3.4992999999999999</v>
      </c>
      <c r="BA53" s="103">
        <v>3.5051000000000001</v>
      </c>
      <c r="BB53" s="103">
        <v>3.5045000000000002</v>
      </c>
      <c r="BC53" s="103">
        <v>3.4998999999999998</v>
      </c>
      <c r="BD53" s="103">
        <v>3.5110000000000001</v>
      </c>
      <c r="BE53" s="103">
        <v>3.4981</v>
      </c>
      <c r="BF53" s="103">
        <v>3.5043000000000002</v>
      </c>
      <c r="BG53" s="103">
        <v>3.5011999999999999</v>
      </c>
      <c r="BH53" s="103">
        <v>3.5013000000000001</v>
      </c>
      <c r="BI53" s="103">
        <v>3.4996999999999998</v>
      </c>
      <c r="BJ53" s="103">
        <v>3.5038</v>
      </c>
      <c r="BK53" s="103">
        <v>3.5026000000000002</v>
      </c>
      <c r="BL53" s="103">
        <v>3.5045999999999999</v>
      </c>
      <c r="BM53" s="103">
        <v>3.5038999999999998</v>
      </c>
      <c r="BN53" s="103">
        <v>3.5076000000000001</v>
      </c>
      <c r="BO53" s="95">
        <v>3.5047999999999999</v>
      </c>
      <c r="BP53" s="95">
        <v>3.5015000000000001</v>
      </c>
      <c r="BQ53" s="95">
        <v>3.5026999999999999</v>
      </c>
      <c r="BR53" s="95">
        <v>3.5045000000000002</v>
      </c>
      <c r="BS53" s="95">
        <v>3.5013999999999998</v>
      </c>
      <c r="BT53" s="97"/>
      <c r="BU53" s="97"/>
      <c r="BV53" s="96"/>
      <c r="BW53" s="96"/>
      <c r="BX53" s="96"/>
      <c r="BY53" s="98"/>
      <c r="BZ53" s="99"/>
      <c r="CA53" s="99"/>
      <c r="CB53" s="99"/>
      <c r="CC53" s="99"/>
      <c r="CD53" s="100"/>
      <c r="CE53" s="101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</row>
    <row r="54" spans="1:139">
      <c r="A54" s="83" t="s">
        <v>172</v>
      </c>
      <c r="B54" s="66" t="s">
        <v>182</v>
      </c>
      <c r="C54" s="79" t="s">
        <v>181</v>
      </c>
      <c r="D54" s="67">
        <v>1</v>
      </c>
      <c r="E54" s="83" t="s">
        <v>123</v>
      </c>
      <c r="F54" s="84">
        <v>2</v>
      </c>
      <c r="G54" s="85" t="s">
        <v>125</v>
      </c>
      <c r="H54" s="86">
        <v>1.33</v>
      </c>
      <c r="I54" s="87" t="s">
        <v>43</v>
      </c>
      <c r="J54" s="88">
        <v>5.8</v>
      </c>
      <c r="K54" s="89">
        <v>0.05</v>
      </c>
      <c r="L54" s="89">
        <v>-0.05</v>
      </c>
      <c r="M54" s="90" t="s">
        <v>10</v>
      </c>
      <c r="N54" s="91" t="s">
        <v>67</v>
      </c>
      <c r="O54" s="92">
        <v>5.85</v>
      </c>
      <c r="P54" s="93">
        <v>5.75</v>
      </c>
      <c r="Q54" s="94"/>
      <c r="R54" s="3">
        <f t="shared" si="30"/>
        <v>5.8072999999999997</v>
      </c>
      <c r="S54" s="3">
        <f t="shared" si="31"/>
        <v>5.7838000000000003</v>
      </c>
      <c r="T54" s="3">
        <f t="shared" si="32"/>
        <v>5.7998343750000005</v>
      </c>
      <c r="U54" s="4">
        <f t="shared" si="33"/>
        <v>6.0296904844866998E-3</v>
      </c>
      <c r="V54" s="5">
        <f t="shared" si="39"/>
        <v>2.7640998670739365</v>
      </c>
      <c r="W54" s="76">
        <f t="shared" si="40"/>
        <v>-3.3124999999856303E-3</v>
      </c>
      <c r="X54" s="76" t="str">
        <f t="shared" si="41"/>
        <v>Level A</v>
      </c>
      <c r="Y54" s="5">
        <f t="shared" si="34"/>
        <v>2.7732559478835692</v>
      </c>
      <c r="Z54" s="5">
        <f t="shared" si="35"/>
        <v>2.7549437862642838</v>
      </c>
      <c r="AA54" s="5">
        <f t="shared" si="36"/>
        <v>2.7549437862642838</v>
      </c>
      <c r="AB54" s="6">
        <f t="shared" si="37"/>
        <v>1</v>
      </c>
      <c r="AC54" s="29" t="str">
        <f t="shared" si="42"/>
        <v/>
      </c>
      <c r="AD54" s="29" t="str">
        <f t="shared" si="43"/>
        <v/>
      </c>
      <c r="AE54" s="29">
        <f t="shared" si="44"/>
        <v>1.6562499999928093E-4</v>
      </c>
      <c r="AF54" s="29" t="str">
        <f t="shared" si="38"/>
        <v/>
      </c>
      <c r="AG54" s="100"/>
      <c r="AH54" s="101"/>
      <c r="AI54" s="102"/>
      <c r="AJ54" s="102"/>
      <c r="AK54" s="102"/>
      <c r="AL54" s="102"/>
      <c r="AM54" s="102"/>
      <c r="AN54" s="102">
        <v>5.7847999999999997</v>
      </c>
      <c r="AO54" s="102">
        <v>5.7998000000000003</v>
      </c>
      <c r="AP54" s="102">
        <v>5.8025000000000002</v>
      </c>
      <c r="AQ54" s="102">
        <v>5.8022999999999998</v>
      </c>
      <c r="AR54" s="102">
        <v>5.8041999999999998</v>
      </c>
      <c r="AS54" s="103">
        <v>5.8041</v>
      </c>
      <c r="AT54" s="103">
        <v>5.7914000000000003</v>
      </c>
      <c r="AU54" s="103">
        <v>5.7958999999999996</v>
      </c>
      <c r="AV54" s="103">
        <v>5.8015999999999996</v>
      </c>
      <c r="AW54" s="103">
        <v>5.7975000000000003</v>
      </c>
      <c r="AX54" s="103">
        <v>5.8045</v>
      </c>
      <c r="AY54" s="103">
        <v>5.8014999999999999</v>
      </c>
      <c r="AZ54" s="103">
        <v>5.8022999999999998</v>
      </c>
      <c r="BA54" s="103">
        <v>5.7908999999999997</v>
      </c>
      <c r="BB54" s="103">
        <v>5.8026</v>
      </c>
      <c r="BC54" s="103">
        <v>5.7946999999999997</v>
      </c>
      <c r="BD54" s="103">
        <v>5.8018000000000001</v>
      </c>
      <c r="BE54" s="103">
        <v>5.8072999999999997</v>
      </c>
      <c r="BF54" s="103">
        <v>5.8003999999999998</v>
      </c>
      <c r="BG54" s="103">
        <v>5.7995000000000001</v>
      </c>
      <c r="BH54" s="103">
        <v>5.8022999999999998</v>
      </c>
      <c r="BI54" s="103">
        <v>5.7935999999999996</v>
      </c>
      <c r="BJ54" s="103">
        <v>5.8007999999999997</v>
      </c>
      <c r="BK54" s="103">
        <v>5.8053999999999997</v>
      </c>
      <c r="BL54" s="103">
        <v>5.8028000000000004</v>
      </c>
      <c r="BM54" s="103">
        <v>5.8064</v>
      </c>
      <c r="BN54" s="103">
        <v>5.8030999999999997</v>
      </c>
      <c r="BO54" s="95">
        <v>5.7931999999999997</v>
      </c>
      <c r="BP54" s="95">
        <v>5.8071999999999999</v>
      </c>
      <c r="BQ54" s="95">
        <v>5.7838000000000003</v>
      </c>
      <c r="BR54" s="95">
        <v>5.7991999999999999</v>
      </c>
      <c r="BS54" s="95">
        <v>5.8072999999999997</v>
      </c>
      <c r="BT54" s="97"/>
      <c r="BU54" s="97"/>
      <c r="BV54" s="96"/>
      <c r="BW54" s="96"/>
      <c r="BX54" s="96"/>
      <c r="BY54" s="98"/>
      <c r="BZ54" s="99"/>
      <c r="CA54" s="99"/>
      <c r="CB54" s="99"/>
      <c r="CC54" s="99"/>
      <c r="CD54" s="100"/>
      <c r="CE54" s="101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</row>
    <row r="55" spans="1:139">
      <c r="A55" s="83" t="s">
        <v>173</v>
      </c>
      <c r="B55" s="66" t="s">
        <v>182</v>
      </c>
      <c r="C55" s="79" t="s">
        <v>181</v>
      </c>
      <c r="D55" s="67">
        <v>1</v>
      </c>
      <c r="E55" s="83" t="s">
        <v>123</v>
      </c>
      <c r="F55" s="84">
        <v>2</v>
      </c>
      <c r="G55" s="85" t="s">
        <v>125</v>
      </c>
      <c r="H55" s="86">
        <v>1.33</v>
      </c>
      <c r="I55" s="87" t="s">
        <v>43</v>
      </c>
      <c r="J55" s="88">
        <v>5.8</v>
      </c>
      <c r="K55" s="89">
        <v>0.05</v>
      </c>
      <c r="L55" s="89">
        <v>-0.05</v>
      </c>
      <c r="M55" s="90" t="s">
        <v>10</v>
      </c>
      <c r="N55" s="91" t="s">
        <v>67</v>
      </c>
      <c r="O55" s="92">
        <v>5.85</v>
      </c>
      <c r="P55" s="93">
        <v>5.75</v>
      </c>
      <c r="Q55" s="94"/>
      <c r="R55" s="3">
        <f t="shared" si="30"/>
        <v>5.8205</v>
      </c>
      <c r="S55" s="3">
        <f t="shared" si="31"/>
        <v>5.7949999999999999</v>
      </c>
      <c r="T55" s="3">
        <f t="shared" si="32"/>
        <v>5.8077250000000005</v>
      </c>
      <c r="U55" s="4">
        <f t="shared" si="33"/>
        <v>4.5682635933213048E-3</v>
      </c>
      <c r="V55" s="5">
        <f t="shared" si="39"/>
        <v>3.6483592345750249</v>
      </c>
      <c r="W55" s="76">
        <f t="shared" si="40"/>
        <v>0.15450000000001352</v>
      </c>
      <c r="X55" s="76" t="str">
        <f t="shared" si="41"/>
        <v>Level B</v>
      </c>
      <c r="Y55" s="5">
        <f t="shared" si="34"/>
        <v>3.0846877328331228</v>
      </c>
      <c r="Z55" s="5">
        <f t="shared" si="35"/>
        <v>4.2120307363169003</v>
      </c>
      <c r="AA55" s="5">
        <f t="shared" si="36"/>
        <v>3.0846877328331228</v>
      </c>
      <c r="AB55" s="6">
        <f t="shared" si="37"/>
        <v>1</v>
      </c>
      <c r="AC55" s="29" t="str">
        <f t="shared" si="42"/>
        <v/>
      </c>
      <c r="AD55" s="29" t="str">
        <f t="shared" si="43"/>
        <v/>
      </c>
      <c r="AE55" s="29">
        <f t="shared" si="44"/>
        <v>-7.725000000000648E-3</v>
      </c>
      <c r="AF55" s="29" t="str">
        <f t="shared" si="38"/>
        <v/>
      </c>
      <c r="AG55" s="100"/>
      <c r="AH55" s="101"/>
      <c r="AI55" s="102"/>
      <c r="AJ55" s="102"/>
      <c r="AK55" s="102"/>
      <c r="AL55" s="102"/>
      <c r="AM55" s="102"/>
      <c r="AN55" s="102">
        <v>5.8082000000000003</v>
      </c>
      <c r="AO55" s="102">
        <v>5.8163</v>
      </c>
      <c r="AP55" s="102">
        <v>5.8118999999999996</v>
      </c>
      <c r="AQ55" s="102">
        <v>5.8055000000000003</v>
      </c>
      <c r="AR55" s="102">
        <v>5.8068</v>
      </c>
      <c r="AS55" s="103">
        <v>5.8011999999999997</v>
      </c>
      <c r="AT55" s="103">
        <v>5.8090000000000002</v>
      </c>
      <c r="AU55" s="103">
        <v>5.8071000000000002</v>
      </c>
      <c r="AV55" s="103">
        <v>5.8045999999999998</v>
      </c>
      <c r="AW55" s="103">
        <v>5.8094000000000001</v>
      </c>
      <c r="AX55" s="103">
        <v>5.8076999999999996</v>
      </c>
      <c r="AY55" s="103">
        <v>5.8056000000000001</v>
      </c>
      <c r="AZ55" s="103">
        <v>5.7949999999999999</v>
      </c>
      <c r="BA55" s="103">
        <v>5.8205</v>
      </c>
      <c r="BB55" s="103">
        <v>5.8067000000000002</v>
      </c>
      <c r="BC55" s="103">
        <v>5.8117999999999999</v>
      </c>
      <c r="BD55" s="103">
        <v>5.8132000000000001</v>
      </c>
      <c r="BE55" s="103">
        <v>5.8038999999999996</v>
      </c>
      <c r="BF55" s="103">
        <v>5.8128000000000002</v>
      </c>
      <c r="BG55" s="103">
        <v>5.8108000000000004</v>
      </c>
      <c r="BH55" s="103">
        <v>5.8056000000000001</v>
      </c>
      <c r="BI55" s="103">
        <v>5.8080999999999996</v>
      </c>
      <c r="BJ55" s="103">
        <v>5.8055000000000003</v>
      </c>
      <c r="BK55" s="103">
        <v>5.8059000000000003</v>
      </c>
      <c r="BL55" s="103">
        <v>5.8087</v>
      </c>
      <c r="BM55" s="103">
        <v>5.8052000000000001</v>
      </c>
      <c r="BN55" s="103">
        <v>5.8033999999999999</v>
      </c>
      <c r="BO55" s="95">
        <v>5.8030999999999997</v>
      </c>
      <c r="BP55" s="95">
        <v>5.8098000000000001</v>
      </c>
      <c r="BQ55" s="95">
        <v>5.8075000000000001</v>
      </c>
      <c r="BR55" s="95">
        <v>5.8076999999999996</v>
      </c>
      <c r="BS55" s="95">
        <v>5.8087</v>
      </c>
      <c r="BT55" s="97"/>
      <c r="BU55" s="97"/>
      <c r="BV55" s="96"/>
      <c r="BW55" s="96"/>
      <c r="BX55" s="96"/>
      <c r="BY55" s="98"/>
      <c r="BZ55" s="99"/>
      <c r="CA55" s="99"/>
      <c r="CB55" s="99"/>
      <c r="CC55" s="99"/>
      <c r="CD55" s="100"/>
      <c r="CE55" s="101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</row>
    <row r="56" spans="1:139">
      <c r="A56" s="83" t="s">
        <v>174</v>
      </c>
      <c r="B56" s="66" t="s">
        <v>182</v>
      </c>
      <c r="C56" s="79" t="s">
        <v>181</v>
      </c>
      <c r="D56" s="67">
        <v>1</v>
      </c>
      <c r="E56" s="83" t="s">
        <v>123</v>
      </c>
      <c r="F56" s="84" t="s">
        <v>124</v>
      </c>
      <c r="G56" s="85" t="s">
        <v>125</v>
      </c>
      <c r="H56" s="86">
        <v>1.33</v>
      </c>
      <c r="I56" s="87" t="s">
        <v>43</v>
      </c>
      <c r="J56" s="88">
        <v>5.8</v>
      </c>
      <c r="K56" s="89">
        <v>0.05</v>
      </c>
      <c r="L56" s="89">
        <v>-0.05</v>
      </c>
      <c r="M56" s="90" t="s">
        <v>10</v>
      </c>
      <c r="N56" s="91" t="s">
        <v>67</v>
      </c>
      <c r="O56" s="92">
        <v>5.85</v>
      </c>
      <c r="P56" s="93">
        <v>5.75</v>
      </c>
      <c r="Q56" s="94"/>
      <c r="R56" s="3">
        <f t="shared" si="30"/>
        <v>5.8307000000000002</v>
      </c>
      <c r="S56" s="3">
        <f t="shared" si="31"/>
        <v>5.8190999999999997</v>
      </c>
      <c r="T56" s="3">
        <f t="shared" si="32"/>
        <v>5.8267562500000007</v>
      </c>
      <c r="U56" s="4">
        <f t="shared" si="33"/>
        <v>3.2282960151278992E-3</v>
      </c>
      <c r="V56" s="5">
        <f t="shared" si="39"/>
        <v>5.1626822907707748</v>
      </c>
      <c r="W56" s="76">
        <f t="shared" si="40"/>
        <v>0.53512500000002039</v>
      </c>
      <c r="X56" s="76" t="str">
        <f t="shared" si="41"/>
        <v>Level D</v>
      </c>
      <c r="Y56" s="5">
        <f t="shared" si="34"/>
        <v>2.4000019299219502</v>
      </c>
      <c r="Z56" s="5">
        <f t="shared" si="35"/>
        <v>7.9253626516195625</v>
      </c>
      <c r="AA56" s="5">
        <f t="shared" si="36"/>
        <v>2.4000019299219502</v>
      </c>
      <c r="AB56" s="6">
        <f t="shared" si="37"/>
        <v>0.99999999999969891</v>
      </c>
      <c r="AC56" s="29" t="str">
        <f t="shared" si="42"/>
        <v/>
      </c>
      <c r="AD56" s="29" t="str">
        <f t="shared" si="43"/>
        <v/>
      </c>
      <c r="AE56" s="29">
        <f t="shared" si="44"/>
        <v>-2.6756250000000925E-2</v>
      </c>
      <c r="AF56" s="29" t="str">
        <f t="shared" si="38"/>
        <v/>
      </c>
      <c r="AG56" s="100"/>
      <c r="AH56" s="101"/>
      <c r="AI56" s="102"/>
      <c r="AJ56" s="102"/>
      <c r="AK56" s="102"/>
      <c r="AL56" s="102"/>
      <c r="AM56" s="102"/>
      <c r="AN56" s="102">
        <v>5.8190999999999997</v>
      </c>
      <c r="AO56" s="102">
        <v>5.8304</v>
      </c>
      <c r="AP56" s="102">
        <v>5.8263999999999996</v>
      </c>
      <c r="AQ56" s="102">
        <v>5.8266</v>
      </c>
      <c r="AR56" s="102">
        <v>5.8266999999999998</v>
      </c>
      <c r="AS56" s="103">
        <v>5.8277000000000001</v>
      </c>
      <c r="AT56" s="103">
        <v>5.8281000000000001</v>
      </c>
      <c r="AU56" s="103">
        <v>5.8258999999999999</v>
      </c>
      <c r="AV56" s="103">
        <v>5.8240999999999996</v>
      </c>
      <c r="AW56" s="103">
        <v>5.8217999999999996</v>
      </c>
      <c r="AX56" s="103">
        <v>5.8269000000000002</v>
      </c>
      <c r="AY56" s="103">
        <v>5.8301999999999996</v>
      </c>
      <c r="AZ56" s="103">
        <v>5.8297999999999996</v>
      </c>
      <c r="BA56" s="103">
        <v>5.8262999999999998</v>
      </c>
      <c r="BB56" s="103">
        <v>5.8201000000000001</v>
      </c>
      <c r="BC56" s="103">
        <v>5.8193999999999999</v>
      </c>
      <c r="BD56" s="103">
        <v>5.8284000000000002</v>
      </c>
      <c r="BE56" s="103">
        <v>5.8296000000000001</v>
      </c>
      <c r="BF56" s="103">
        <v>5.8307000000000002</v>
      </c>
      <c r="BG56" s="103">
        <v>5.83</v>
      </c>
      <c r="BH56" s="103">
        <v>5.8254000000000001</v>
      </c>
      <c r="BI56" s="103">
        <v>5.8280000000000003</v>
      </c>
      <c r="BJ56" s="103">
        <v>5.8236999999999997</v>
      </c>
      <c r="BK56" s="103">
        <v>5.8301999999999996</v>
      </c>
      <c r="BL56" s="103">
        <v>5.8282999999999996</v>
      </c>
      <c r="BM56" s="103">
        <v>5.8240999999999996</v>
      </c>
      <c r="BN56" s="103">
        <v>5.8291000000000004</v>
      </c>
      <c r="BO56" s="95">
        <v>5.8269000000000002</v>
      </c>
      <c r="BP56" s="95">
        <v>5.8273000000000001</v>
      </c>
      <c r="BQ56" s="95">
        <v>5.8254999999999999</v>
      </c>
      <c r="BR56" s="95">
        <v>5.8296999999999999</v>
      </c>
      <c r="BS56" s="95">
        <v>5.8297999999999996</v>
      </c>
      <c r="BT56" s="97"/>
      <c r="BU56" s="97"/>
      <c r="BV56" s="96"/>
      <c r="BW56" s="96"/>
      <c r="BX56" s="96"/>
      <c r="BY56" s="98"/>
      <c r="BZ56" s="99"/>
      <c r="CA56" s="99"/>
      <c r="CB56" s="99"/>
      <c r="CC56" s="99"/>
      <c r="CD56" s="100"/>
      <c r="CE56" s="101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</row>
    <row r="57" spans="1:139">
      <c r="A57" s="83" t="s">
        <v>175</v>
      </c>
      <c r="B57" s="66" t="s">
        <v>182</v>
      </c>
      <c r="C57" s="79" t="s">
        <v>181</v>
      </c>
      <c r="D57" s="67">
        <v>1</v>
      </c>
      <c r="E57" s="83" t="s">
        <v>123</v>
      </c>
      <c r="F57" s="84">
        <v>2</v>
      </c>
      <c r="G57" s="85" t="s">
        <v>125</v>
      </c>
      <c r="H57" s="86">
        <v>1.33</v>
      </c>
      <c r="I57" s="87" t="s">
        <v>43</v>
      </c>
      <c r="J57" s="88">
        <v>5.8</v>
      </c>
      <c r="K57" s="89">
        <v>0.05</v>
      </c>
      <c r="L57" s="89">
        <v>-0.05</v>
      </c>
      <c r="M57" s="90" t="s">
        <v>10</v>
      </c>
      <c r="N57" s="91" t="s">
        <v>67</v>
      </c>
      <c r="O57" s="92">
        <v>5.85</v>
      </c>
      <c r="P57" s="93">
        <v>5.75</v>
      </c>
      <c r="Q57" s="94"/>
      <c r="R57" s="3">
        <f t="shared" si="30"/>
        <v>5.7946999999999997</v>
      </c>
      <c r="S57" s="3">
        <f t="shared" si="31"/>
        <v>5.7727000000000004</v>
      </c>
      <c r="T57" s="3">
        <f t="shared" si="32"/>
        <v>5.7796843750000004</v>
      </c>
      <c r="U57" s="4">
        <f t="shared" si="33"/>
        <v>5.2084985995284232E-3</v>
      </c>
      <c r="V57" s="5">
        <f t="shared" si="39"/>
        <v>3.1998984636715972</v>
      </c>
      <c r="W57" s="76">
        <f t="shared" si="40"/>
        <v>-0.40631249999998931</v>
      </c>
      <c r="X57" s="76" t="str">
        <f t="shared" si="41"/>
        <v>Level C</v>
      </c>
      <c r="Y57" s="5">
        <f t="shared" si="34"/>
        <v>4.5000572081921124</v>
      </c>
      <c r="Z57" s="5">
        <f t="shared" si="35"/>
        <v>1.8997397191510588</v>
      </c>
      <c r="AA57" s="5">
        <f t="shared" si="36"/>
        <v>1.8997397191510588</v>
      </c>
      <c r="AB57" s="6">
        <f t="shared" si="37"/>
        <v>0.99999999398212891</v>
      </c>
      <c r="AC57" s="29" t="str">
        <f t="shared" si="42"/>
        <v/>
      </c>
      <c r="AD57" s="29" t="str">
        <f t="shared" si="43"/>
        <v/>
      </c>
      <c r="AE57" s="29">
        <f t="shared" si="44"/>
        <v>2.0315624999999393E-2</v>
      </c>
      <c r="AF57" s="29" t="str">
        <f t="shared" si="38"/>
        <v/>
      </c>
      <c r="AG57" s="100"/>
      <c r="AH57" s="101"/>
      <c r="AI57" s="102"/>
      <c r="AJ57" s="102"/>
      <c r="AK57" s="102"/>
      <c r="AL57" s="102"/>
      <c r="AM57" s="102"/>
      <c r="AN57" s="102">
        <v>5.7796000000000003</v>
      </c>
      <c r="AO57" s="102">
        <v>5.7858999999999998</v>
      </c>
      <c r="AP57" s="102">
        <v>5.7778</v>
      </c>
      <c r="AQ57" s="102">
        <v>5.7793000000000001</v>
      </c>
      <c r="AR57" s="102">
        <v>5.7862999999999998</v>
      </c>
      <c r="AS57" s="103">
        <v>5.7751999999999999</v>
      </c>
      <c r="AT57" s="103">
        <v>5.7758000000000003</v>
      </c>
      <c r="AU57" s="103">
        <v>5.782</v>
      </c>
      <c r="AV57" s="103">
        <v>5.7816999999999998</v>
      </c>
      <c r="AW57" s="103">
        <v>5.7786999999999997</v>
      </c>
      <c r="AX57" s="103">
        <v>5.7790999999999997</v>
      </c>
      <c r="AY57" s="103">
        <v>5.7747999999999999</v>
      </c>
      <c r="AZ57" s="103">
        <v>5.7946999999999997</v>
      </c>
      <c r="BA57" s="103">
        <v>5.7782999999999998</v>
      </c>
      <c r="BB57" s="103">
        <v>5.7750000000000004</v>
      </c>
      <c r="BC57" s="103">
        <v>5.7752999999999997</v>
      </c>
      <c r="BD57" s="103">
        <v>5.7763</v>
      </c>
      <c r="BE57" s="103">
        <v>5.7727000000000004</v>
      </c>
      <c r="BF57" s="103">
        <v>5.78</v>
      </c>
      <c r="BG57" s="103">
        <v>5.7914000000000003</v>
      </c>
      <c r="BH57" s="103">
        <v>5.7751999999999999</v>
      </c>
      <c r="BI57" s="103">
        <v>5.7858999999999998</v>
      </c>
      <c r="BJ57" s="103">
        <v>5.7808999999999999</v>
      </c>
      <c r="BK57" s="103">
        <v>5.7736000000000001</v>
      </c>
      <c r="BL57" s="103">
        <v>5.7808999999999999</v>
      </c>
      <c r="BM57" s="103">
        <v>5.782</v>
      </c>
      <c r="BN57" s="103">
        <v>5.7801</v>
      </c>
      <c r="BO57" s="95">
        <v>5.7775999999999996</v>
      </c>
      <c r="BP57" s="95">
        <v>5.7786999999999997</v>
      </c>
      <c r="BQ57" s="95">
        <v>5.7742000000000004</v>
      </c>
      <c r="BR57" s="95">
        <v>5.7742000000000004</v>
      </c>
      <c r="BS57" s="95">
        <v>5.7866999999999997</v>
      </c>
      <c r="BT57" s="97"/>
      <c r="BU57" s="97"/>
      <c r="BV57" s="96"/>
      <c r="BW57" s="96"/>
      <c r="BX57" s="96"/>
      <c r="BY57" s="98"/>
      <c r="BZ57" s="99"/>
      <c r="CA57" s="99"/>
      <c r="CB57" s="99"/>
      <c r="CC57" s="99"/>
      <c r="CD57" s="100"/>
      <c r="CE57" s="101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</row>
    <row r="58" spans="1:139">
      <c r="A58" s="83" t="s">
        <v>176</v>
      </c>
      <c r="B58" s="66" t="s">
        <v>182</v>
      </c>
      <c r="C58" s="79" t="s">
        <v>181</v>
      </c>
      <c r="D58" s="67">
        <v>1</v>
      </c>
      <c r="E58" s="83" t="s">
        <v>123</v>
      </c>
      <c r="F58" s="84">
        <v>2</v>
      </c>
      <c r="G58" s="85" t="s">
        <v>125</v>
      </c>
      <c r="H58" s="86">
        <v>1.33</v>
      </c>
      <c r="I58" s="87" t="s">
        <v>43</v>
      </c>
      <c r="J58" s="88">
        <v>5.8</v>
      </c>
      <c r="K58" s="89">
        <v>0.05</v>
      </c>
      <c r="L58" s="89">
        <v>-0.05</v>
      </c>
      <c r="M58" s="90" t="s">
        <v>10</v>
      </c>
      <c r="N58" s="91" t="s">
        <v>67</v>
      </c>
      <c r="O58" s="92">
        <v>5.85</v>
      </c>
      <c r="P58" s="93">
        <v>5.75</v>
      </c>
      <c r="Q58" s="94"/>
      <c r="R58" s="3">
        <f t="shared" si="30"/>
        <v>5.8250000000000002</v>
      </c>
      <c r="S58" s="3">
        <f t="shared" si="31"/>
        <v>5.8078000000000003</v>
      </c>
      <c r="T58" s="3">
        <f t="shared" si="32"/>
        <v>5.8142374999999999</v>
      </c>
      <c r="U58" s="4">
        <f t="shared" si="33"/>
        <v>4.1778023239574533E-3</v>
      </c>
      <c r="V58" s="5">
        <f t="shared" si="39"/>
        <v>3.9893382631084005</v>
      </c>
      <c r="W58" s="76">
        <f t="shared" si="40"/>
        <v>0.2847500000000035</v>
      </c>
      <c r="X58" s="76" t="str">
        <f t="shared" si="41"/>
        <v>Level C</v>
      </c>
      <c r="Y58" s="5">
        <f t="shared" si="34"/>
        <v>2.8533741926882592</v>
      </c>
      <c r="Z58" s="5">
        <f t="shared" si="35"/>
        <v>5.1253023335285128</v>
      </c>
      <c r="AA58" s="5">
        <f t="shared" si="36"/>
        <v>2.8533741926882592</v>
      </c>
      <c r="AB58" s="6">
        <f t="shared" si="37"/>
        <v>1</v>
      </c>
      <c r="AC58" s="29" t="str">
        <f t="shared" si="42"/>
        <v/>
      </c>
      <c r="AD58" s="29" t="str">
        <f t="shared" si="43"/>
        <v/>
      </c>
      <c r="AE58" s="29">
        <f t="shared" si="44"/>
        <v>-1.4237500000000125E-2</v>
      </c>
      <c r="AF58" s="29" t="str">
        <f t="shared" si="38"/>
        <v/>
      </c>
      <c r="AG58" s="100"/>
      <c r="AH58" s="101"/>
      <c r="AI58" s="102"/>
      <c r="AJ58" s="102"/>
      <c r="AK58" s="102"/>
      <c r="AL58" s="102"/>
      <c r="AM58" s="102"/>
      <c r="AN58" s="102">
        <v>5.8117000000000001</v>
      </c>
      <c r="AO58" s="102">
        <v>5.8162000000000003</v>
      </c>
      <c r="AP58" s="102">
        <v>5.8250000000000002</v>
      </c>
      <c r="AQ58" s="102">
        <v>5.8144</v>
      </c>
      <c r="AR58" s="102">
        <v>5.8102999999999998</v>
      </c>
      <c r="AS58" s="103">
        <v>5.8078000000000003</v>
      </c>
      <c r="AT58" s="103">
        <v>5.8086000000000002</v>
      </c>
      <c r="AU58" s="103">
        <v>5.8090000000000002</v>
      </c>
      <c r="AV58" s="103">
        <v>5.8213999999999997</v>
      </c>
      <c r="AW58" s="103">
        <v>5.8095999999999997</v>
      </c>
      <c r="AX58" s="103">
        <v>5.8121</v>
      </c>
      <c r="AY58" s="103">
        <v>5.8212999999999999</v>
      </c>
      <c r="AZ58" s="103">
        <v>5.8108000000000004</v>
      </c>
      <c r="BA58" s="103">
        <v>5.8109999999999999</v>
      </c>
      <c r="BB58" s="103">
        <v>5.8129999999999997</v>
      </c>
      <c r="BC58" s="103">
        <v>5.8114999999999997</v>
      </c>
      <c r="BD58" s="103">
        <v>5.8193000000000001</v>
      </c>
      <c r="BE58" s="103">
        <v>5.8083</v>
      </c>
      <c r="BF58" s="103">
        <v>5.8151999999999999</v>
      </c>
      <c r="BG58" s="103">
        <v>5.8167999999999997</v>
      </c>
      <c r="BH58" s="103">
        <v>5.8132999999999999</v>
      </c>
      <c r="BI58" s="103">
        <v>5.8139000000000003</v>
      </c>
      <c r="BJ58" s="103">
        <v>5.8186</v>
      </c>
      <c r="BK58" s="103">
        <v>5.8140999999999998</v>
      </c>
      <c r="BL58" s="103">
        <v>5.8159000000000001</v>
      </c>
      <c r="BM58" s="103">
        <v>5.8140000000000001</v>
      </c>
      <c r="BN58" s="103">
        <v>5.8169000000000004</v>
      </c>
      <c r="BO58" s="95">
        <v>5.8154000000000003</v>
      </c>
      <c r="BP58" s="95">
        <v>5.8152999999999997</v>
      </c>
      <c r="BQ58" s="95">
        <v>5.8117000000000001</v>
      </c>
      <c r="BR58" s="95">
        <v>5.8132999999999999</v>
      </c>
      <c r="BS58" s="95">
        <v>5.8198999999999996</v>
      </c>
      <c r="BT58" s="97"/>
      <c r="BU58" s="97"/>
      <c r="BV58" s="96"/>
      <c r="BW58" s="96"/>
      <c r="BX58" s="96"/>
      <c r="BY58" s="98"/>
      <c r="BZ58" s="99"/>
      <c r="CA58" s="99"/>
      <c r="CB58" s="99"/>
      <c r="CC58" s="99"/>
      <c r="CD58" s="100"/>
      <c r="CE58" s="101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</row>
    <row r="59" spans="1:139">
      <c r="A59" s="83" t="s">
        <v>177</v>
      </c>
      <c r="B59" s="66" t="s">
        <v>182</v>
      </c>
      <c r="C59" s="79" t="s">
        <v>181</v>
      </c>
      <c r="D59" s="67">
        <v>1</v>
      </c>
      <c r="E59" s="83" t="s">
        <v>123</v>
      </c>
      <c r="F59" s="84" t="s">
        <v>124</v>
      </c>
      <c r="G59" s="85" t="s">
        <v>125</v>
      </c>
      <c r="H59" s="86">
        <v>1.33</v>
      </c>
      <c r="I59" s="87" t="s">
        <v>43</v>
      </c>
      <c r="J59" s="88">
        <v>5.8</v>
      </c>
      <c r="K59" s="89">
        <v>0.05</v>
      </c>
      <c r="L59" s="89">
        <v>-0.05</v>
      </c>
      <c r="M59" s="90" t="s">
        <v>10</v>
      </c>
      <c r="N59" s="91" t="s">
        <v>67</v>
      </c>
      <c r="O59" s="92">
        <v>5.85</v>
      </c>
      <c r="P59" s="93">
        <v>5.75</v>
      </c>
      <c r="Q59" s="94"/>
      <c r="R59" s="3">
        <f t="shared" si="30"/>
        <v>5.827</v>
      </c>
      <c r="S59" s="3">
        <f t="shared" si="31"/>
        <v>5.81</v>
      </c>
      <c r="T59" s="3">
        <f t="shared" si="32"/>
        <v>5.8199375000000009</v>
      </c>
      <c r="U59" s="4">
        <f t="shared" si="33"/>
        <v>4.0793539969287626E-3</v>
      </c>
      <c r="V59" s="5">
        <f t="shared" si="39"/>
        <v>4.0856142122538417</v>
      </c>
      <c r="W59" s="76">
        <f t="shared" si="40"/>
        <v>0.39875000000002248</v>
      </c>
      <c r="X59" s="76" t="str">
        <f t="shared" si="41"/>
        <v>Level C</v>
      </c>
      <c r="Y59" s="5">
        <f t="shared" si="34"/>
        <v>2.456475545117522</v>
      </c>
      <c r="Z59" s="5">
        <f t="shared" si="35"/>
        <v>5.7147528793901321</v>
      </c>
      <c r="AA59" s="5">
        <f t="shared" si="36"/>
        <v>2.456475545117522</v>
      </c>
      <c r="AB59" s="6">
        <f t="shared" si="37"/>
        <v>0.99999999999991429</v>
      </c>
      <c r="AC59" s="29" t="str">
        <f t="shared" si="42"/>
        <v/>
      </c>
      <c r="AD59" s="29" t="str">
        <f t="shared" si="43"/>
        <v/>
      </c>
      <c r="AE59" s="29">
        <f t="shared" si="44"/>
        <v>-1.9937500000001052E-2</v>
      </c>
      <c r="AF59" s="29" t="str">
        <f t="shared" si="38"/>
        <v/>
      </c>
      <c r="AG59" s="100"/>
      <c r="AH59" s="101"/>
      <c r="AI59" s="102"/>
      <c r="AJ59" s="102"/>
      <c r="AK59" s="102"/>
      <c r="AL59" s="102"/>
      <c r="AM59" s="102"/>
      <c r="AN59" s="102">
        <v>5.8209999999999997</v>
      </c>
      <c r="AO59" s="102">
        <v>5.8220000000000001</v>
      </c>
      <c r="AP59" s="102">
        <v>5.8209999999999997</v>
      </c>
      <c r="AQ59" s="102">
        <v>5.81</v>
      </c>
      <c r="AR59" s="102">
        <v>5.8230000000000004</v>
      </c>
      <c r="AS59" s="103">
        <v>5.8250000000000002</v>
      </c>
      <c r="AT59" s="103">
        <v>5.8230000000000004</v>
      </c>
      <c r="AU59" s="103">
        <v>5.82</v>
      </c>
      <c r="AV59" s="103">
        <v>5.8239999999999998</v>
      </c>
      <c r="AW59" s="103">
        <v>5.8250000000000002</v>
      </c>
      <c r="AX59" s="103">
        <v>5.827</v>
      </c>
      <c r="AY59" s="103">
        <v>5.8220000000000001</v>
      </c>
      <c r="AZ59" s="103">
        <v>5.8170000000000002</v>
      </c>
      <c r="BA59" s="103">
        <v>5.8209999999999997</v>
      </c>
      <c r="BB59" s="103">
        <v>5.8150000000000004</v>
      </c>
      <c r="BC59" s="103">
        <v>5.8220000000000001</v>
      </c>
      <c r="BD59" s="103">
        <v>5.82</v>
      </c>
      <c r="BE59" s="103">
        <v>5.819</v>
      </c>
      <c r="BF59" s="103">
        <v>5.8220000000000001</v>
      </c>
      <c r="BG59" s="103">
        <v>5.82</v>
      </c>
      <c r="BH59" s="103">
        <v>5.819</v>
      </c>
      <c r="BI59" s="103">
        <v>5.82</v>
      </c>
      <c r="BJ59" s="103">
        <v>5.8250000000000002</v>
      </c>
      <c r="BK59" s="103">
        <v>5.8179999999999996</v>
      </c>
      <c r="BL59" s="103">
        <v>5.8140000000000001</v>
      </c>
      <c r="BM59" s="103">
        <v>5.8159999999999998</v>
      </c>
      <c r="BN59" s="103">
        <v>5.8220000000000001</v>
      </c>
      <c r="BO59" s="95">
        <v>5.8230000000000004</v>
      </c>
      <c r="BP59" s="95">
        <v>5.8150000000000004</v>
      </c>
      <c r="BQ59" s="95">
        <v>5.81</v>
      </c>
      <c r="BR59" s="95">
        <v>5.8170000000000002</v>
      </c>
      <c r="BS59" s="95">
        <v>5.82</v>
      </c>
      <c r="BT59" s="97"/>
      <c r="BU59" s="97"/>
      <c r="BV59" s="96"/>
      <c r="BW59" s="96"/>
      <c r="BX59" s="96"/>
      <c r="BY59" s="98"/>
      <c r="BZ59" s="99"/>
      <c r="CA59" s="99"/>
      <c r="CB59" s="99"/>
      <c r="CC59" s="99"/>
      <c r="CD59" s="100"/>
      <c r="CE59" s="101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</row>
    <row r="60" spans="1:139">
      <c r="A60" s="83" t="s">
        <v>178</v>
      </c>
      <c r="B60" s="66" t="s">
        <v>182</v>
      </c>
      <c r="C60" s="79" t="s">
        <v>181</v>
      </c>
      <c r="D60" s="67">
        <v>1</v>
      </c>
      <c r="E60" s="83" t="s">
        <v>123</v>
      </c>
      <c r="F60" s="84">
        <v>2</v>
      </c>
      <c r="G60" s="85" t="s">
        <v>125</v>
      </c>
      <c r="H60" s="86">
        <v>1.33</v>
      </c>
      <c r="I60" s="87" t="s">
        <v>43</v>
      </c>
      <c r="J60" s="88">
        <v>3.5</v>
      </c>
      <c r="K60" s="89">
        <v>0.05</v>
      </c>
      <c r="L60" s="89">
        <v>-0.05</v>
      </c>
      <c r="M60" s="90" t="s">
        <v>10</v>
      </c>
      <c r="N60" s="91" t="s">
        <v>67</v>
      </c>
      <c r="O60" s="92">
        <v>3.55</v>
      </c>
      <c r="P60" s="93">
        <v>3.45</v>
      </c>
      <c r="Q60" s="94"/>
      <c r="R60" s="3">
        <f t="shared" si="30"/>
        <v>3.5093999999999999</v>
      </c>
      <c r="S60" s="3">
        <f t="shared" si="31"/>
        <v>3.4855</v>
      </c>
      <c r="T60" s="3">
        <f t="shared" si="32"/>
        <v>3.5002968749999992</v>
      </c>
      <c r="U60" s="4">
        <f t="shared" si="33"/>
        <v>5.6741908262110917E-3</v>
      </c>
      <c r="V60" s="5">
        <f t="shared" si="39"/>
        <v>2.9372763759860607</v>
      </c>
      <c r="W60" s="76">
        <f t="shared" si="40"/>
        <v>5.9374999999839626E-3</v>
      </c>
      <c r="X60" s="76" t="str">
        <f t="shared" si="41"/>
        <v>Level A</v>
      </c>
      <c r="Y60" s="5">
        <f t="shared" si="34"/>
        <v>2.91983629750368</v>
      </c>
      <c r="Z60" s="5">
        <f t="shared" si="35"/>
        <v>2.9547164544684201</v>
      </c>
      <c r="AA60" s="5">
        <f t="shared" si="36"/>
        <v>2.91983629750368</v>
      </c>
      <c r="AB60" s="6">
        <f t="shared" si="37"/>
        <v>1</v>
      </c>
      <c r="AC60" s="29" t="str">
        <f t="shared" si="42"/>
        <v/>
      </c>
      <c r="AD60" s="29" t="str">
        <f t="shared" si="43"/>
        <v/>
      </c>
      <c r="AE60" s="29">
        <f t="shared" si="44"/>
        <v>-2.9687499999919709E-4</v>
      </c>
      <c r="AF60" s="29" t="str">
        <f t="shared" si="38"/>
        <v/>
      </c>
      <c r="AG60" s="100"/>
      <c r="AH60" s="101"/>
      <c r="AI60" s="102"/>
      <c r="AJ60" s="102"/>
      <c r="AK60" s="102"/>
      <c r="AL60" s="102"/>
      <c r="AM60" s="102"/>
      <c r="AN60" s="102">
        <v>3.4946999999999999</v>
      </c>
      <c r="AO60" s="102">
        <v>3.5001000000000002</v>
      </c>
      <c r="AP60" s="102">
        <v>3.4946999999999999</v>
      </c>
      <c r="AQ60" s="102">
        <v>3.4969999999999999</v>
      </c>
      <c r="AR60" s="102">
        <v>3.4952000000000001</v>
      </c>
      <c r="AS60" s="103">
        <v>3.4996999999999998</v>
      </c>
      <c r="AT60" s="103">
        <v>3.4939</v>
      </c>
      <c r="AU60" s="103">
        <v>3.5057999999999998</v>
      </c>
      <c r="AV60" s="103">
        <v>3.5074000000000001</v>
      </c>
      <c r="AW60" s="103">
        <v>3.508</v>
      </c>
      <c r="AX60" s="103">
        <v>3.4979</v>
      </c>
      <c r="AY60" s="103">
        <v>3.4950000000000001</v>
      </c>
      <c r="AZ60" s="103">
        <v>3.5024000000000002</v>
      </c>
      <c r="BA60" s="103">
        <v>3.5007000000000001</v>
      </c>
      <c r="BB60" s="103">
        <v>3.5015999999999998</v>
      </c>
      <c r="BC60" s="103">
        <v>3.5034999999999998</v>
      </c>
      <c r="BD60" s="103">
        <v>3.4927999999999999</v>
      </c>
      <c r="BE60" s="103">
        <v>3.4948999999999999</v>
      </c>
      <c r="BF60" s="103">
        <v>3.4855</v>
      </c>
      <c r="BG60" s="103">
        <v>3.5019999999999998</v>
      </c>
      <c r="BH60" s="103">
        <v>3.4982000000000002</v>
      </c>
      <c r="BI60" s="103">
        <v>3.5072000000000001</v>
      </c>
      <c r="BJ60" s="103">
        <v>3.5019</v>
      </c>
      <c r="BK60" s="103">
        <v>3.5091000000000001</v>
      </c>
      <c r="BL60" s="103">
        <v>3.5015000000000001</v>
      </c>
      <c r="BM60" s="103">
        <v>3.5093999999999999</v>
      </c>
      <c r="BN60" s="103">
        <v>3.4998</v>
      </c>
      <c r="BO60" s="95">
        <v>3.5072000000000001</v>
      </c>
      <c r="BP60" s="95">
        <v>3.5028000000000001</v>
      </c>
      <c r="BQ60" s="95">
        <v>3.5074999999999998</v>
      </c>
      <c r="BR60" s="95">
        <v>3.4952999999999999</v>
      </c>
      <c r="BS60" s="95">
        <v>3.4967999999999999</v>
      </c>
      <c r="BT60" s="97"/>
      <c r="BU60" s="97"/>
      <c r="BV60" s="96"/>
      <c r="BW60" s="96"/>
      <c r="BX60" s="96"/>
      <c r="BY60" s="98"/>
      <c r="BZ60" s="99"/>
      <c r="CA60" s="99"/>
      <c r="CB60" s="99"/>
      <c r="CC60" s="99"/>
      <c r="CD60" s="100"/>
      <c r="CE60" s="101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</row>
    <row r="61" spans="1:139">
      <c r="A61" s="83" t="s">
        <v>179</v>
      </c>
      <c r="B61" s="66" t="s">
        <v>182</v>
      </c>
      <c r="C61" s="79" t="s">
        <v>181</v>
      </c>
      <c r="D61" s="67">
        <v>1</v>
      </c>
      <c r="E61" s="83" t="s">
        <v>123</v>
      </c>
      <c r="F61" s="84" t="s">
        <v>124</v>
      </c>
      <c r="G61" s="85" t="s">
        <v>125</v>
      </c>
      <c r="H61" s="86">
        <v>1.33</v>
      </c>
      <c r="I61" s="87" t="s">
        <v>43</v>
      </c>
      <c r="J61" s="88">
        <v>12.85</v>
      </c>
      <c r="K61" s="89">
        <v>0.05</v>
      </c>
      <c r="L61" s="89">
        <v>-0.05</v>
      </c>
      <c r="M61" s="90" t="s">
        <v>10</v>
      </c>
      <c r="N61" s="91" t="s">
        <v>67</v>
      </c>
      <c r="O61" s="92">
        <v>12.9</v>
      </c>
      <c r="P61" s="93">
        <v>12.799999999999999</v>
      </c>
      <c r="Q61" s="94"/>
      <c r="R61" s="3">
        <f t="shared" ref="R61:R64" si="45">IF(OR($AN61="",ISNUMBER($AN61)=FALSE),"",MAX(AN61:EI61))</f>
        <v>12.877000000000001</v>
      </c>
      <c r="S61" s="3">
        <f t="shared" ref="S61:S64" si="46">IF(OR($AN61="",ISNUMBER($AN61)=FALSE),"",MIN(AN61:EI61))</f>
        <v>12.863</v>
      </c>
      <c r="T61" s="3">
        <f t="shared" ref="T61:T64" si="47">IF(OR($AN61="",ISNUMBER($AN61)=FALSE),"",AVERAGE(AN61:EI61))</f>
        <v>12.869999999999997</v>
      </c>
      <c r="U61" s="4">
        <f t="shared" ref="U61:U64" si="48">IF(OR($AN61="",ISNUMBER($AN61)=FALSE),"",STDEV(AN61:EI61))</f>
        <v>3.546920518039592E-3</v>
      </c>
      <c r="V61" s="5">
        <f t="shared" si="39"/>
        <v>4.6989117974029071</v>
      </c>
      <c r="W61" s="76">
        <f t="shared" si="40"/>
        <v>0.39999999999995028</v>
      </c>
      <c r="X61" s="76" t="str">
        <f t="shared" si="41"/>
        <v>Level C</v>
      </c>
      <c r="Y61" s="5">
        <f t="shared" ref="Y61:Y64" si="49">IF(OR($AN61="",ISNUMBER($AN61)=FALSE),"",IF(K61="","",(O61-T61)/(3*U61)))</f>
        <v>2.8193470784420178</v>
      </c>
      <c r="Z61" s="5">
        <f t="shared" ref="Z61:Z64" si="50">IF(OR($AN61="",ISNUMBER($AN61)=FALSE),"",IF(L61="","",(T61-P61)/(3*U61)))</f>
        <v>6.5784765163639287</v>
      </c>
      <c r="AA61" s="5">
        <f t="shared" ref="AA61:AA64" si="51">IF(OR($AN61="",ISNUMBER($AN61)=FALSE),"",IF(AND(J61=0,L61=0),((K61)-(T61))/(3*U61),MIN(Y61:Z61)))</f>
        <v>2.8193470784420178</v>
      </c>
      <c r="AB61" s="6">
        <f t="shared" ref="AB61:AB64" si="52">IF(OR($AN61="",ISNUMBER($AN61)=FALSE),"",IF(AND(J61=0,L61=0),NORMSDIST(3*AA61),NORMSDIST(3*AA61)+NORMSDIST(6*V61-3*AA61)-1))</f>
        <v>1</v>
      </c>
      <c r="AC61" s="29" t="str">
        <f t="shared" si="42"/>
        <v/>
      </c>
      <c r="AD61" s="29" t="str">
        <f t="shared" si="43"/>
        <v/>
      </c>
      <c r="AE61" s="29">
        <f t="shared" si="44"/>
        <v>-1.9999999999997797E-2</v>
      </c>
      <c r="AF61" s="29" t="str">
        <f t="shared" ref="AF61:AF124" si="53">IF(OR($V61&gt;$AF$9,$U61=""),"",$AF$9*6*$U61)</f>
        <v/>
      </c>
      <c r="AG61" s="100"/>
      <c r="AH61" s="101"/>
      <c r="AI61" s="102"/>
      <c r="AJ61" s="102"/>
      <c r="AK61" s="102"/>
      <c r="AL61" s="102"/>
      <c r="AM61" s="102"/>
      <c r="AN61" s="102">
        <v>12.868</v>
      </c>
      <c r="AO61" s="102">
        <v>12.865</v>
      </c>
      <c r="AP61" s="102">
        <v>12.863</v>
      </c>
      <c r="AQ61" s="102">
        <v>12.871</v>
      </c>
      <c r="AR61" s="102">
        <v>12.871</v>
      </c>
      <c r="AS61" s="103">
        <v>12.874000000000001</v>
      </c>
      <c r="AT61" s="103">
        <v>12.871</v>
      </c>
      <c r="AU61" s="103">
        <v>12.877000000000001</v>
      </c>
      <c r="AV61" s="103">
        <v>12.865</v>
      </c>
      <c r="AW61" s="103">
        <v>12.87</v>
      </c>
      <c r="AX61" s="103">
        <v>12.874000000000001</v>
      </c>
      <c r="AY61" s="103">
        <v>12.871</v>
      </c>
      <c r="AZ61" s="103">
        <v>12.87</v>
      </c>
      <c r="BA61" s="103">
        <v>12.871</v>
      </c>
      <c r="BB61" s="103">
        <v>12.872</v>
      </c>
      <c r="BC61" s="103">
        <v>12.872999999999999</v>
      </c>
      <c r="BD61" s="103">
        <v>12.872999999999999</v>
      </c>
      <c r="BE61" s="103">
        <v>12.867000000000001</v>
      </c>
      <c r="BF61" s="103">
        <v>12.875999999999999</v>
      </c>
      <c r="BG61" s="103">
        <v>12.872</v>
      </c>
      <c r="BH61" s="103">
        <v>12.867000000000001</v>
      </c>
      <c r="BI61" s="103">
        <v>12.871</v>
      </c>
      <c r="BJ61" s="103">
        <v>12.864000000000001</v>
      </c>
      <c r="BK61" s="103">
        <v>12.871</v>
      </c>
      <c r="BL61" s="103">
        <v>12.866</v>
      </c>
      <c r="BM61" s="103">
        <v>12.866</v>
      </c>
      <c r="BN61" s="103">
        <v>12.872</v>
      </c>
      <c r="BO61" s="95">
        <v>12.868</v>
      </c>
      <c r="BP61" s="95">
        <v>12.866</v>
      </c>
      <c r="BQ61" s="95">
        <v>12.875</v>
      </c>
      <c r="BR61" s="95">
        <v>12.871</v>
      </c>
      <c r="BS61" s="95">
        <v>12.869</v>
      </c>
      <c r="BT61" s="97"/>
      <c r="BU61" s="97"/>
      <c r="BV61" s="96"/>
      <c r="BW61" s="96"/>
      <c r="BX61" s="96"/>
      <c r="BY61" s="98"/>
      <c r="BZ61" s="99"/>
      <c r="CA61" s="99"/>
      <c r="CB61" s="99"/>
      <c r="CC61" s="99"/>
      <c r="CD61" s="100"/>
      <c r="CE61" s="101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</row>
    <row r="62" spans="1:139" ht="18" customHeight="1">
      <c r="A62" s="83" t="s">
        <v>180</v>
      </c>
      <c r="B62" s="66" t="s">
        <v>182</v>
      </c>
      <c r="C62" s="79" t="s">
        <v>181</v>
      </c>
      <c r="D62" s="67">
        <v>1</v>
      </c>
      <c r="E62" s="83" t="s">
        <v>123</v>
      </c>
      <c r="F62" s="84" t="s">
        <v>124</v>
      </c>
      <c r="G62" s="85" t="s">
        <v>125</v>
      </c>
      <c r="H62" s="86">
        <v>1.33</v>
      </c>
      <c r="I62" s="87" t="s">
        <v>43</v>
      </c>
      <c r="J62" s="88">
        <v>5.5</v>
      </c>
      <c r="K62" s="89">
        <v>0.05</v>
      </c>
      <c r="L62" s="89">
        <v>-0.05</v>
      </c>
      <c r="M62" s="90" t="s">
        <v>10</v>
      </c>
      <c r="N62" s="91" t="s">
        <v>67</v>
      </c>
      <c r="O62" s="92">
        <v>5.55</v>
      </c>
      <c r="P62" s="93">
        <v>5.45</v>
      </c>
      <c r="Q62" s="94"/>
      <c r="R62" s="3">
        <f t="shared" si="45"/>
        <v>5.5229999999999997</v>
      </c>
      <c r="S62" s="3">
        <f t="shared" si="46"/>
        <v>5.51</v>
      </c>
      <c r="T62" s="3">
        <f t="shared" si="47"/>
        <v>5.5168124999999995</v>
      </c>
      <c r="U62" s="4">
        <f t="shared" si="48"/>
        <v>3.7626131962395096E-3</v>
      </c>
      <c r="V62" s="5">
        <f t="shared" ref="V62:V64" si="54">IF(OR($AN62="",ISNUMBER($AN62)=FALSE),"",IF(AND(J62=0,L62=0),Y62,IF(AND(J62="",K62=""),Z62,(K62+ABS(L62))/(6*U62))))</f>
        <v>4.4295455837246118</v>
      </c>
      <c r="W62" s="76">
        <f t="shared" ref="W62:W125" si="55">IF(OR($AN62="",ISNUMBER($AN62)=FALSE),"",IF(AND($I62="Tolerance",$J62&lt;&gt;""),($T62-$J62)/(($O62-$P62)/2),IF(AND($I62="GD&amp;T",$K62&lt;&gt;""),$T62/$K62,"")))</f>
        <v>0.33624999999999028</v>
      </c>
      <c r="X62" s="76" t="str">
        <f t="shared" ref="X62:X125" si="56">IF($W62="","",IF(ABS($W62)&lt;=0.125, "Level A",IF(AND(ABS($W62)&gt;0.125,ABS($W62)&lt;=0.25), "Level B",IF(AND(ABS($W62)&gt;0.25,ABS($W62)&lt;=0.5), "Level C", IF(ABS($W62)&gt;0.5, "Level D")))))</f>
        <v>Level C</v>
      </c>
      <c r="Y62" s="5">
        <f t="shared" si="49"/>
        <v>2.9401108811972438</v>
      </c>
      <c r="Z62" s="5">
        <f t="shared" si="50"/>
        <v>5.9189802862519478</v>
      </c>
      <c r="AA62" s="5">
        <f t="shared" si="51"/>
        <v>2.9401108811972438</v>
      </c>
      <c r="AB62" s="6">
        <f t="shared" si="52"/>
        <v>1</v>
      </c>
      <c r="AC62" s="29" t="str">
        <f t="shared" ref="AC62:AC64" si="57">IF($T62="","",IF(I62="Tolerance",IF(($H62*3*U62+T62)-J62&lt;K62,"",($H62*3*U62+T62)-J62),IF(OR(I62="GD&amp;T",I62="MAX"),IF(($H62*3*U62+T62)&lt;K62,"",($H62*3*U62+T62)),"")))</f>
        <v/>
      </c>
      <c r="AD62" s="29" t="str">
        <f t="shared" ref="AD62:AD64" si="58">IF(T62="","",IF(I62="Tolerance",IF(-(($H62*3*U62)-T62)-J62&gt;L62,"",-(($H62*3*U62)-T62)-J62),IF(I62="MIN",IF(-(($H62*3*U62)-T62)&gt;L62,"",-(($H62*3*U62)-T62)),"")))</f>
        <v/>
      </c>
      <c r="AE62" s="29">
        <f t="shared" ref="AE62:AE64" si="59">IF(OR(J62="",T62=""),"",(O62+P62)/2-T62)</f>
        <v>-1.6812499999999453E-2</v>
      </c>
      <c r="AF62" s="29" t="str">
        <f t="shared" si="53"/>
        <v/>
      </c>
      <c r="AG62" s="100"/>
      <c r="AH62" s="101"/>
      <c r="AI62" s="102"/>
      <c r="AJ62" s="102"/>
      <c r="AK62" s="102"/>
      <c r="AL62" s="102"/>
      <c r="AM62" s="102"/>
      <c r="AN62" s="102">
        <v>5.5190000000000001</v>
      </c>
      <c r="AO62" s="102">
        <v>5.5209999999999999</v>
      </c>
      <c r="AP62" s="102">
        <v>5.5190000000000001</v>
      </c>
      <c r="AQ62" s="102">
        <v>5.5110000000000001</v>
      </c>
      <c r="AR62" s="102">
        <v>5.5149999999999997</v>
      </c>
      <c r="AS62" s="103">
        <v>5.5110000000000001</v>
      </c>
      <c r="AT62" s="103">
        <v>5.5220000000000002</v>
      </c>
      <c r="AU62" s="103">
        <v>5.5129999999999999</v>
      </c>
      <c r="AV62" s="103">
        <v>5.52</v>
      </c>
      <c r="AW62" s="103">
        <v>5.5190000000000001</v>
      </c>
      <c r="AX62" s="103">
        <v>5.5110000000000001</v>
      </c>
      <c r="AY62" s="103">
        <v>5.516</v>
      </c>
      <c r="AZ62" s="103">
        <v>5.52</v>
      </c>
      <c r="BA62" s="103">
        <v>5.5179999999999998</v>
      </c>
      <c r="BB62" s="103">
        <v>5.52</v>
      </c>
      <c r="BC62" s="103">
        <v>5.5179999999999998</v>
      </c>
      <c r="BD62" s="103">
        <v>5.5140000000000002</v>
      </c>
      <c r="BE62" s="103">
        <v>5.5179999999999998</v>
      </c>
      <c r="BF62" s="103">
        <v>5.5190000000000001</v>
      </c>
      <c r="BG62" s="103">
        <v>5.5110000000000001</v>
      </c>
      <c r="BH62" s="103">
        <v>5.52</v>
      </c>
      <c r="BI62" s="103">
        <v>5.5229999999999997</v>
      </c>
      <c r="BJ62" s="103">
        <v>5.51</v>
      </c>
      <c r="BK62" s="103">
        <v>5.5140000000000002</v>
      </c>
      <c r="BL62" s="103">
        <v>5.5149999999999997</v>
      </c>
      <c r="BM62" s="103">
        <v>5.5119999999999996</v>
      </c>
      <c r="BN62" s="103">
        <v>5.52</v>
      </c>
      <c r="BO62" s="95">
        <v>5.5190000000000001</v>
      </c>
      <c r="BP62" s="95">
        <v>5.5179999999999998</v>
      </c>
      <c r="BQ62" s="95">
        <v>5.5129999999999999</v>
      </c>
      <c r="BR62" s="95">
        <v>5.5209999999999999</v>
      </c>
      <c r="BS62" s="95">
        <v>5.5179999999999998</v>
      </c>
      <c r="BT62" s="97"/>
      <c r="BU62" s="97"/>
      <c r="BV62" s="96"/>
      <c r="BW62" s="96"/>
      <c r="BX62" s="96"/>
      <c r="BY62" s="98"/>
      <c r="BZ62" s="99"/>
      <c r="CA62" s="99"/>
      <c r="CB62" s="99"/>
      <c r="CC62" s="99"/>
      <c r="CD62" s="100"/>
      <c r="CE62" s="101"/>
      <c r="CF62" s="102"/>
      <c r="CG62" s="102"/>
      <c r="CH62" s="102"/>
      <c r="CI62" s="102"/>
      <c r="CJ62" s="102"/>
      <c r="CK62" s="102"/>
      <c r="CL62" s="102"/>
      <c r="CM62" s="102"/>
      <c r="CN62" s="102"/>
      <c r="CO62" s="102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</row>
    <row r="63" spans="1:139">
      <c r="A63" s="83" t="s">
        <v>200</v>
      </c>
      <c r="B63" s="66" t="s">
        <v>182</v>
      </c>
      <c r="C63" s="79" t="s">
        <v>181</v>
      </c>
      <c r="D63" s="67">
        <v>1</v>
      </c>
      <c r="E63" s="83" t="s">
        <v>123</v>
      </c>
      <c r="F63" s="84">
        <v>2</v>
      </c>
      <c r="G63" s="85" t="s">
        <v>127</v>
      </c>
      <c r="H63" s="86">
        <v>1.33</v>
      </c>
      <c r="I63" s="87" t="s">
        <v>43</v>
      </c>
      <c r="J63" s="88">
        <v>0.4</v>
      </c>
      <c r="K63" s="89">
        <v>0.05</v>
      </c>
      <c r="L63" s="89">
        <v>-0.05</v>
      </c>
      <c r="M63" s="90" t="s">
        <v>10</v>
      </c>
      <c r="N63" s="91" t="s">
        <v>67</v>
      </c>
      <c r="O63" s="92">
        <f t="shared" ref="O63" si="60">J63+K63</f>
        <v>0.45</v>
      </c>
      <c r="P63" s="93">
        <f t="shared" ref="P63" si="61">J63+L63</f>
        <v>0.35000000000000003</v>
      </c>
      <c r="Q63" s="94"/>
      <c r="R63" s="3">
        <f t="shared" si="45"/>
        <v>0.41</v>
      </c>
      <c r="S63" s="3">
        <f t="shared" si="46"/>
        <v>0.39400000000000002</v>
      </c>
      <c r="T63" s="3">
        <f t="shared" si="47"/>
        <v>0.40231250000000007</v>
      </c>
      <c r="U63" s="4">
        <f t="shared" si="48"/>
        <v>4.9737212653913655E-3</v>
      </c>
      <c r="V63" s="5">
        <f t="shared" si="54"/>
        <v>3.3509450524777695</v>
      </c>
      <c r="W63" s="76">
        <f t="shared" si="55"/>
        <v>4.6250000000001019E-2</v>
      </c>
      <c r="X63" s="76" t="str">
        <f t="shared" si="56"/>
        <v>Level A</v>
      </c>
      <c r="Y63" s="5">
        <f t="shared" si="49"/>
        <v>3.1959638438006683</v>
      </c>
      <c r="Z63" s="5">
        <f t="shared" si="50"/>
        <v>3.5059262611548689</v>
      </c>
      <c r="AA63" s="5">
        <f t="shared" si="51"/>
        <v>3.1959638438006683</v>
      </c>
      <c r="AB63" s="6">
        <f t="shared" si="52"/>
        <v>1</v>
      </c>
      <c r="AC63" s="29" t="str">
        <f t="shared" si="57"/>
        <v/>
      </c>
      <c r="AD63" s="29" t="str">
        <f t="shared" si="58"/>
        <v/>
      </c>
      <c r="AE63" s="29">
        <f t="shared" si="59"/>
        <v>-2.3125000000000506E-3</v>
      </c>
      <c r="AF63" s="29" t="str">
        <f t="shared" si="53"/>
        <v/>
      </c>
      <c r="AG63" s="100"/>
      <c r="AH63" s="101"/>
      <c r="AI63" s="102"/>
      <c r="AJ63" s="102"/>
      <c r="AK63" s="102"/>
      <c r="AL63" s="102"/>
      <c r="AM63" s="102"/>
      <c r="AN63" s="127">
        <v>0.39400000000000002</v>
      </c>
      <c r="AO63" s="127">
        <v>0.40200000000000002</v>
      </c>
      <c r="AP63" s="127">
        <v>0.41</v>
      </c>
      <c r="AQ63" s="127">
        <v>0.40699999999999997</v>
      </c>
      <c r="AR63" s="127">
        <v>0.40100000000000002</v>
      </c>
      <c r="AS63" s="127">
        <v>0.40699999999999997</v>
      </c>
      <c r="AT63" s="127">
        <v>0.40300000000000002</v>
      </c>
      <c r="AU63" s="127">
        <v>0.40200000000000002</v>
      </c>
      <c r="AV63" s="127">
        <v>0.40100000000000002</v>
      </c>
      <c r="AW63" s="127">
        <v>0.39700000000000002</v>
      </c>
      <c r="AX63" s="127">
        <v>0.40400000000000003</v>
      </c>
      <c r="AY63" s="127">
        <v>0.39900000000000002</v>
      </c>
      <c r="AZ63" s="127">
        <v>0.40500000000000003</v>
      </c>
      <c r="BA63" s="127">
        <v>0.39900000000000002</v>
      </c>
      <c r="BB63" s="127">
        <v>0.39400000000000002</v>
      </c>
      <c r="BC63" s="127">
        <v>0.39900000000000002</v>
      </c>
      <c r="BD63" s="127">
        <v>0.40600000000000003</v>
      </c>
      <c r="BE63" s="127">
        <v>0.39800000000000002</v>
      </c>
      <c r="BF63" s="127">
        <v>0.39900000000000002</v>
      </c>
      <c r="BG63" s="127">
        <v>0.40899999999999997</v>
      </c>
      <c r="BH63" s="127">
        <v>0.40799999999999997</v>
      </c>
      <c r="BI63" s="127">
        <v>0.39800000000000002</v>
      </c>
      <c r="BJ63" s="127">
        <v>0.40699999999999997</v>
      </c>
      <c r="BK63" s="127">
        <v>0.40699999999999997</v>
      </c>
      <c r="BL63" s="127">
        <v>0.40899999999999997</v>
      </c>
      <c r="BM63" s="127">
        <v>0.39500000000000002</v>
      </c>
      <c r="BN63" s="127">
        <v>0.39600000000000002</v>
      </c>
      <c r="BO63" s="127">
        <v>0.40400000000000003</v>
      </c>
      <c r="BP63" s="127">
        <v>0.39800000000000002</v>
      </c>
      <c r="BQ63" s="127">
        <v>0.40899999999999997</v>
      </c>
      <c r="BR63" s="127">
        <v>0.40899999999999997</v>
      </c>
      <c r="BS63" s="127">
        <v>0.39800000000000002</v>
      </c>
      <c r="BT63" s="97"/>
      <c r="BU63" s="97"/>
      <c r="BV63" s="96"/>
      <c r="BW63" s="96"/>
      <c r="BX63" s="96"/>
      <c r="BY63" s="98"/>
      <c r="BZ63" s="99"/>
      <c r="CA63" s="99"/>
      <c r="CB63" s="99"/>
      <c r="CC63" s="99"/>
      <c r="CD63" s="100"/>
      <c r="CE63" s="101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</row>
    <row r="64" spans="1:139">
      <c r="A64" s="83" t="s">
        <v>201</v>
      </c>
      <c r="B64" s="66" t="s">
        <v>182</v>
      </c>
      <c r="C64" s="79" t="s">
        <v>181</v>
      </c>
      <c r="D64" s="67">
        <v>1</v>
      </c>
      <c r="E64" s="123" t="s">
        <v>123</v>
      </c>
      <c r="F64" s="123">
        <v>2</v>
      </c>
      <c r="G64" s="85" t="s">
        <v>127</v>
      </c>
      <c r="H64" s="86">
        <v>1.33</v>
      </c>
      <c r="I64" s="124" t="s">
        <v>43</v>
      </c>
      <c r="J64" s="88">
        <v>0.4</v>
      </c>
      <c r="K64" s="125">
        <v>0.05</v>
      </c>
      <c r="L64" s="125">
        <v>-0.05</v>
      </c>
      <c r="M64" s="125" t="s">
        <v>10</v>
      </c>
      <c r="N64" s="126" t="s">
        <v>67</v>
      </c>
      <c r="O64" s="92">
        <f>J64+K64</f>
        <v>0.45</v>
      </c>
      <c r="P64" s="93">
        <f>J64+L64</f>
        <v>0.35000000000000003</v>
      </c>
      <c r="Q64" s="94"/>
      <c r="R64" s="3">
        <f t="shared" si="45"/>
        <v>0.42</v>
      </c>
      <c r="S64" s="3">
        <f t="shared" si="46"/>
        <v>0.40500000000000003</v>
      </c>
      <c r="T64" s="3">
        <f t="shared" si="47"/>
        <v>0.41224999999999989</v>
      </c>
      <c r="U64" s="4">
        <f t="shared" si="48"/>
        <v>4.5860939877542901E-3</v>
      </c>
      <c r="V64" s="5">
        <f t="shared" si="54"/>
        <v>3.634174683547637</v>
      </c>
      <c r="W64" s="76">
        <f t="shared" si="55"/>
        <v>0.2449999999999975</v>
      </c>
      <c r="X64" s="76" t="str">
        <f t="shared" si="56"/>
        <v>Level B</v>
      </c>
      <c r="Y64" s="5">
        <f t="shared" si="49"/>
        <v>2.7438018860784745</v>
      </c>
      <c r="Z64" s="5">
        <f t="shared" si="50"/>
        <v>4.524547481016798</v>
      </c>
      <c r="AA64" s="5">
        <f t="shared" si="51"/>
        <v>2.7438018860784745</v>
      </c>
      <c r="AB64" s="6">
        <f t="shared" si="52"/>
        <v>1</v>
      </c>
      <c r="AC64" s="29" t="str">
        <f t="shared" si="57"/>
        <v/>
      </c>
      <c r="AD64" s="29" t="str">
        <f t="shared" si="58"/>
        <v/>
      </c>
      <c r="AE64" s="29">
        <f t="shared" si="59"/>
        <v>-1.2249999999999872E-2</v>
      </c>
      <c r="AF64" s="29" t="str">
        <f t="shared" si="53"/>
        <v/>
      </c>
      <c r="AG64" s="100"/>
      <c r="AH64" s="101"/>
      <c r="AI64" s="102"/>
      <c r="AJ64" s="102"/>
      <c r="AK64" s="102"/>
      <c r="AL64" s="102"/>
      <c r="AM64" s="102"/>
      <c r="AN64" s="127">
        <v>0.42</v>
      </c>
      <c r="AO64" s="127">
        <v>0.40500000000000003</v>
      </c>
      <c r="AP64" s="127">
        <v>0.41699999999999998</v>
      </c>
      <c r="AQ64" s="127">
        <v>0.41</v>
      </c>
      <c r="AR64" s="127">
        <v>0.41699999999999998</v>
      </c>
      <c r="AS64" s="127">
        <v>0.40600000000000003</v>
      </c>
      <c r="AT64" s="127">
        <v>0.41799999999999998</v>
      </c>
      <c r="AU64" s="127">
        <v>0.41299999999999998</v>
      </c>
      <c r="AV64" s="127">
        <v>0.40500000000000003</v>
      </c>
      <c r="AW64" s="127">
        <v>0.40699999999999997</v>
      </c>
      <c r="AX64" s="127">
        <v>0.41</v>
      </c>
      <c r="AY64" s="127">
        <v>0.41699999999999998</v>
      </c>
      <c r="AZ64" s="127">
        <v>0.40699999999999997</v>
      </c>
      <c r="BA64" s="127">
        <v>0.41</v>
      </c>
      <c r="BB64" s="127">
        <v>0.41099999999999998</v>
      </c>
      <c r="BC64" s="127">
        <v>0.41599999999999998</v>
      </c>
      <c r="BD64" s="127">
        <v>0.41699999999999998</v>
      </c>
      <c r="BE64" s="127">
        <v>0.42</v>
      </c>
      <c r="BF64" s="127">
        <v>0.40899999999999997</v>
      </c>
      <c r="BG64" s="127">
        <v>0.41299999999999998</v>
      </c>
      <c r="BH64" s="127">
        <v>0.41199999999999998</v>
      </c>
      <c r="BI64" s="127">
        <v>0.41399999999999998</v>
      </c>
      <c r="BJ64" s="127">
        <v>0.41599999999999998</v>
      </c>
      <c r="BK64" s="127">
        <v>0.40799999999999997</v>
      </c>
      <c r="BL64" s="127">
        <v>0.41499999999999998</v>
      </c>
      <c r="BM64" s="127">
        <v>0.41599999999999998</v>
      </c>
      <c r="BN64" s="127">
        <v>0.41499999999999998</v>
      </c>
      <c r="BO64" s="127">
        <v>0.41099999999999998</v>
      </c>
      <c r="BP64" s="127">
        <v>0.40600000000000003</v>
      </c>
      <c r="BQ64" s="127">
        <v>0.41499999999999998</v>
      </c>
      <c r="BR64" s="127">
        <v>0.40500000000000003</v>
      </c>
      <c r="BS64" s="127">
        <v>0.41099999999999998</v>
      </c>
      <c r="BT64" s="97"/>
      <c r="BU64" s="97"/>
      <c r="BV64" s="96"/>
      <c r="BW64" s="96"/>
      <c r="BX64" s="96"/>
      <c r="BY64" s="98"/>
      <c r="BZ64" s="99"/>
      <c r="CA64" s="99"/>
      <c r="CB64" s="99"/>
      <c r="CC64" s="99"/>
      <c r="CD64" s="100"/>
      <c r="CE64" s="101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</row>
    <row r="65" spans="1:139">
      <c r="A65" s="83" t="s">
        <v>203</v>
      </c>
      <c r="B65" s="66" t="s">
        <v>242</v>
      </c>
      <c r="C65" s="79" t="s">
        <v>181</v>
      </c>
      <c r="D65" s="67">
        <v>1</v>
      </c>
      <c r="E65" s="123" t="s">
        <v>123</v>
      </c>
      <c r="F65" s="123">
        <v>2</v>
      </c>
      <c r="G65" s="85" t="s">
        <v>125</v>
      </c>
      <c r="H65" s="86">
        <v>1.33</v>
      </c>
      <c r="I65" s="124" t="s">
        <v>43</v>
      </c>
      <c r="J65" s="88">
        <v>4.55</v>
      </c>
      <c r="K65" s="125">
        <v>0.05</v>
      </c>
      <c r="L65" s="125">
        <v>-0.05</v>
      </c>
      <c r="M65" s="125" t="s">
        <v>10</v>
      </c>
      <c r="N65" s="126" t="s">
        <v>67</v>
      </c>
      <c r="O65" s="92">
        <f t="shared" ref="O65:O112" si="62">J65+K65</f>
        <v>4.5999999999999996</v>
      </c>
      <c r="P65" s="93">
        <f t="shared" ref="P65:P112" si="63">J65+L65</f>
        <v>4.5</v>
      </c>
      <c r="Q65" s="94"/>
      <c r="R65" s="3">
        <f t="shared" ref="R65:R113" si="64">IF(OR($AN65="",ISNUMBER($AN65)=FALSE),"",MAX(AN65:EI65))</f>
        <v>4.58</v>
      </c>
      <c r="S65" s="3">
        <f t="shared" ref="S65:S113" si="65">IF(OR($AN65="",ISNUMBER($AN65)=FALSE),"",MIN(AN65:EI65))</f>
        <v>4.5679999999999996</v>
      </c>
      <c r="T65" s="3">
        <f t="shared" ref="T65:T113" si="66">IF(OR($AN65="",ISNUMBER($AN65)=FALSE),"",AVERAGE(AN65:EI65))</f>
        <v>4.5738124999999998</v>
      </c>
      <c r="U65" s="4">
        <f t="shared" ref="U65:U113" si="67">IF(OR($AN65="",ISNUMBER($AN65)=FALSE),"",STDEV(AN65:EI65))</f>
        <v>3.39294809482758E-3</v>
      </c>
      <c r="V65" s="5">
        <f t="shared" ref="V65:V113" si="68">IF(OR($AN65="",ISNUMBER($AN65)=FALSE),"",IF(AND(J65=0,L65=0),Y65,IF(AND(J65="",K65=""),Z65,(K65+ABS(L65))/(6*U65))))</f>
        <v>4.9121490222837076</v>
      </c>
      <c r="W65" s="76">
        <f t="shared" si="55"/>
        <v>0.47625000000000195</v>
      </c>
      <c r="X65" s="76" t="str">
        <f t="shared" si="56"/>
        <v>Level C</v>
      </c>
      <c r="Y65" s="5">
        <f t="shared" ref="Y65:Y113" si="69">IF(OR($AN65="",ISNUMBER($AN65)=FALSE),"",IF(K65="","",(O65-T65)/(3*U65)))</f>
        <v>2.5727380504210728</v>
      </c>
      <c r="Z65" s="5">
        <f t="shared" ref="Z65:Z113" si="70">IF(OR($AN65="",ISNUMBER($AN65)=FALSE),"",IF(L65="","",(T65-P65)/(3*U65)))</f>
        <v>7.2515599941463078</v>
      </c>
      <c r="AA65" s="5">
        <f t="shared" ref="AA65:AA113" si="71">IF(OR($AN65="",ISNUMBER($AN65)=FALSE),"",IF(AND(J65=0,L65=0),((K65)-(T65))/(3*U65),MIN(Y65:Z65)))</f>
        <v>2.5727380504210728</v>
      </c>
      <c r="AB65" s="6">
        <f t="shared" ref="AB65:AB113" si="72">IF(OR($AN65="",ISNUMBER($AN65)=FALSE),"",IF(AND(J65=0,L65=0),NORMSDIST(3*AA65),NORMSDIST(3*AA65)+NORMSDIST(6*V65-3*AA65)-1))</f>
        <v>0.99999999999999423</v>
      </c>
      <c r="AC65" s="29" t="str">
        <f t="shared" ref="AC65:AC113" si="73">IF($T65="","",IF(I65="Tolerance",IF(($H65*3*U65+T65)-J65&lt;K65,"",($H65*3*U65+T65)-J65),IF(OR(I65="GD&amp;T",I65="MAX"),IF(($H65*3*U65+T65)&lt;K65,"",($H65*3*U65+T65)),"")))</f>
        <v/>
      </c>
      <c r="AD65" s="29" t="str">
        <f t="shared" ref="AD65:AD113" si="74">IF(T65="","",IF(I65="Tolerance",IF(-(($H65*3*U65)-T65)-J65&gt;L65,"",-(($H65*3*U65)-T65)-J65),IF(I65="MIN",IF(-(($H65*3*U65)-T65)&gt;L65,"",-(($H65*3*U65)-T65)),"")))</f>
        <v/>
      </c>
      <c r="AE65" s="29">
        <f t="shared" ref="AE65:AE113" si="75">IF(OR(J65="",T65=""),"",(O65+P65)/2-T65)</f>
        <v>-2.3812500000000014E-2</v>
      </c>
      <c r="AF65" s="29" t="str">
        <f t="shared" si="53"/>
        <v/>
      </c>
      <c r="AG65" s="100"/>
      <c r="AH65" s="101"/>
      <c r="AI65" s="102"/>
      <c r="AJ65" s="102"/>
      <c r="AK65" s="102"/>
      <c r="AL65" s="102"/>
      <c r="AM65" s="102"/>
      <c r="AN65" s="102">
        <v>4.5750000000000002</v>
      </c>
      <c r="AO65" s="102">
        <v>4.5720000000000001</v>
      </c>
      <c r="AP65" s="102">
        <v>4.5730000000000004</v>
      </c>
      <c r="AQ65" s="102">
        <v>4.5780000000000003</v>
      </c>
      <c r="AR65" s="102">
        <v>4.5780000000000003</v>
      </c>
      <c r="AS65" s="103">
        <v>4.57</v>
      </c>
      <c r="AT65" s="103">
        <v>4.5730000000000004</v>
      </c>
      <c r="AU65" s="103">
        <v>4.58</v>
      </c>
      <c r="AV65" s="103">
        <v>4.577</v>
      </c>
      <c r="AW65" s="103">
        <v>4.577</v>
      </c>
      <c r="AX65" s="103">
        <v>4.5709999999999997</v>
      </c>
      <c r="AY65" s="103">
        <v>4.5679999999999996</v>
      </c>
      <c r="AZ65" s="103">
        <v>4.5679999999999996</v>
      </c>
      <c r="BA65" s="103">
        <v>4.5709999999999997</v>
      </c>
      <c r="BB65" s="103">
        <v>4.57</v>
      </c>
      <c r="BC65" s="103">
        <v>4.5720000000000001</v>
      </c>
      <c r="BD65" s="103">
        <v>4.5679999999999996</v>
      </c>
      <c r="BE65" s="103">
        <v>4.5730000000000004</v>
      </c>
      <c r="BF65" s="103">
        <v>4.5730000000000004</v>
      </c>
      <c r="BG65" s="103">
        <v>4.5759999999999996</v>
      </c>
      <c r="BH65" s="103">
        <v>4.5750000000000002</v>
      </c>
      <c r="BI65" s="103">
        <v>4.5739999999999998</v>
      </c>
      <c r="BJ65" s="103">
        <v>4.5709999999999997</v>
      </c>
      <c r="BK65" s="103">
        <v>4.5739999999999998</v>
      </c>
      <c r="BL65" s="103">
        <v>4.5739999999999998</v>
      </c>
      <c r="BM65" s="103">
        <v>4.5720000000000001</v>
      </c>
      <c r="BN65" s="103">
        <v>4.577</v>
      </c>
      <c r="BO65" s="95">
        <v>4.58</v>
      </c>
      <c r="BP65" s="95">
        <v>4.5709999999999997</v>
      </c>
      <c r="BQ65" s="95">
        <v>4.577</v>
      </c>
      <c r="BR65" s="95">
        <v>4.5759999999999996</v>
      </c>
      <c r="BS65" s="95">
        <v>4.5780000000000003</v>
      </c>
      <c r="BT65" s="97"/>
      <c r="BU65" s="97"/>
      <c r="BV65" s="96"/>
      <c r="BW65" s="96"/>
      <c r="BX65" s="96"/>
      <c r="BY65" s="98"/>
      <c r="BZ65" s="99"/>
      <c r="CA65" s="99"/>
      <c r="CB65" s="99"/>
      <c r="CC65" s="99"/>
      <c r="CD65" s="100"/>
      <c r="CE65" s="101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</row>
    <row r="66" spans="1:139">
      <c r="A66" s="83" t="s">
        <v>204</v>
      </c>
      <c r="B66" s="66" t="s">
        <v>242</v>
      </c>
      <c r="C66" s="79" t="s">
        <v>181</v>
      </c>
      <c r="D66" s="67">
        <v>1</v>
      </c>
      <c r="E66" s="123" t="s">
        <v>123</v>
      </c>
      <c r="F66" s="123">
        <v>2</v>
      </c>
      <c r="G66" s="85" t="s">
        <v>125</v>
      </c>
      <c r="H66" s="86">
        <v>1.33</v>
      </c>
      <c r="I66" s="124" t="s">
        <v>43</v>
      </c>
      <c r="J66" s="88">
        <v>5.8</v>
      </c>
      <c r="K66" s="125">
        <v>0.05</v>
      </c>
      <c r="L66" s="125">
        <v>-0.05</v>
      </c>
      <c r="M66" s="125" t="s">
        <v>10</v>
      </c>
      <c r="N66" s="126" t="s">
        <v>67</v>
      </c>
      <c r="O66" s="92">
        <f t="shared" si="62"/>
        <v>5.85</v>
      </c>
      <c r="P66" s="93">
        <f t="shared" si="63"/>
        <v>5.75</v>
      </c>
      <c r="Q66" s="94"/>
      <c r="R66" s="3">
        <f t="shared" si="64"/>
        <v>5.8259999999999996</v>
      </c>
      <c r="S66" s="3">
        <f t="shared" si="65"/>
        <v>5.8109999999999999</v>
      </c>
      <c r="T66" s="3">
        <f t="shared" si="66"/>
        <v>5.8180625000000008</v>
      </c>
      <c r="U66" s="4">
        <f t="shared" si="67"/>
        <v>3.564497883473944E-3</v>
      </c>
      <c r="V66" s="5">
        <f t="shared" si="68"/>
        <v>4.6757403739635288</v>
      </c>
      <c r="W66" s="76">
        <f t="shared" si="55"/>
        <v>0.36125000000002089</v>
      </c>
      <c r="X66" s="76" t="str">
        <f t="shared" si="56"/>
        <v>Level C</v>
      </c>
      <c r="Y66" s="5">
        <f t="shared" si="69"/>
        <v>2.9866291638690958</v>
      </c>
      <c r="Z66" s="5">
        <f t="shared" si="70"/>
        <v>6.3648515840579289</v>
      </c>
      <c r="AA66" s="5">
        <f t="shared" si="71"/>
        <v>2.9866291638690958</v>
      </c>
      <c r="AB66" s="6">
        <f t="shared" si="72"/>
        <v>1</v>
      </c>
      <c r="AC66" s="29" t="str">
        <f t="shared" si="73"/>
        <v/>
      </c>
      <c r="AD66" s="29" t="str">
        <f t="shared" si="74"/>
        <v/>
      </c>
      <c r="AE66" s="29">
        <f t="shared" si="75"/>
        <v>-1.8062500000000981E-2</v>
      </c>
      <c r="AF66" s="29" t="str">
        <f t="shared" si="53"/>
        <v/>
      </c>
      <c r="AG66" s="100"/>
      <c r="AH66" s="101"/>
      <c r="AI66" s="102"/>
      <c r="AJ66" s="102"/>
      <c r="AK66" s="102"/>
      <c r="AL66" s="102"/>
      <c r="AM66" s="102"/>
      <c r="AN66" s="102">
        <v>5.82</v>
      </c>
      <c r="AO66" s="102">
        <v>5.8109999999999999</v>
      </c>
      <c r="AP66" s="102">
        <v>5.8179999999999996</v>
      </c>
      <c r="AQ66" s="102">
        <v>5.82</v>
      </c>
      <c r="AR66" s="102">
        <v>5.82</v>
      </c>
      <c r="AS66" s="103">
        <v>5.8259999999999996</v>
      </c>
      <c r="AT66" s="103">
        <v>5.8170000000000002</v>
      </c>
      <c r="AU66" s="103">
        <v>5.8159999999999998</v>
      </c>
      <c r="AV66" s="103">
        <v>5.8140000000000001</v>
      </c>
      <c r="AW66" s="103">
        <v>5.8159999999999998</v>
      </c>
      <c r="AX66" s="103">
        <v>5.8239999999999998</v>
      </c>
      <c r="AY66" s="103">
        <v>5.8109999999999999</v>
      </c>
      <c r="AZ66" s="103">
        <v>5.8170000000000002</v>
      </c>
      <c r="BA66" s="103">
        <v>5.8150000000000004</v>
      </c>
      <c r="BB66" s="103">
        <v>5.819</v>
      </c>
      <c r="BC66" s="103">
        <v>5.8150000000000004</v>
      </c>
      <c r="BD66" s="103">
        <v>5.8230000000000004</v>
      </c>
      <c r="BE66" s="103">
        <v>5.8159999999999998</v>
      </c>
      <c r="BF66" s="103">
        <v>5.819</v>
      </c>
      <c r="BG66" s="103">
        <v>5.8179999999999996</v>
      </c>
      <c r="BH66" s="103">
        <v>5.82</v>
      </c>
      <c r="BI66" s="103">
        <v>5.82</v>
      </c>
      <c r="BJ66" s="103">
        <v>5.8179999999999996</v>
      </c>
      <c r="BK66" s="103">
        <v>5.8150000000000004</v>
      </c>
      <c r="BL66" s="103">
        <v>5.8230000000000004</v>
      </c>
      <c r="BM66" s="103">
        <v>5.8159999999999998</v>
      </c>
      <c r="BN66" s="103">
        <v>5.819</v>
      </c>
      <c r="BO66" s="95">
        <v>5.8120000000000003</v>
      </c>
      <c r="BP66" s="95">
        <v>5.8179999999999996</v>
      </c>
      <c r="BQ66" s="95">
        <v>5.8209999999999997</v>
      </c>
      <c r="BR66" s="95">
        <v>5.819</v>
      </c>
      <c r="BS66" s="95">
        <v>5.8220000000000001</v>
      </c>
      <c r="BT66" s="97"/>
      <c r="BU66" s="97"/>
      <c r="BV66" s="96"/>
      <c r="BW66" s="96"/>
      <c r="BX66" s="96"/>
      <c r="BY66" s="98"/>
      <c r="BZ66" s="99"/>
      <c r="CA66" s="99"/>
      <c r="CB66" s="99"/>
      <c r="CC66" s="99"/>
      <c r="CD66" s="100"/>
      <c r="CE66" s="101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</row>
    <row r="67" spans="1:139">
      <c r="A67" s="83" t="s">
        <v>205</v>
      </c>
      <c r="B67" s="66" t="s">
        <v>242</v>
      </c>
      <c r="C67" s="79" t="s">
        <v>181</v>
      </c>
      <c r="D67" s="67">
        <v>1</v>
      </c>
      <c r="E67" s="123" t="s">
        <v>123</v>
      </c>
      <c r="F67" s="123">
        <v>2</v>
      </c>
      <c r="G67" s="85" t="s">
        <v>125</v>
      </c>
      <c r="H67" s="86">
        <v>1.33</v>
      </c>
      <c r="I67" s="124" t="s">
        <v>43</v>
      </c>
      <c r="J67" s="88">
        <v>4.55</v>
      </c>
      <c r="K67" s="125">
        <v>0.05</v>
      </c>
      <c r="L67" s="125">
        <v>-0.05</v>
      </c>
      <c r="M67" s="125" t="s">
        <v>10</v>
      </c>
      <c r="N67" s="126" t="s">
        <v>67</v>
      </c>
      <c r="O67" s="92">
        <f t="shared" si="62"/>
        <v>4.5999999999999996</v>
      </c>
      <c r="P67" s="93">
        <f t="shared" si="63"/>
        <v>4.5</v>
      </c>
      <c r="Q67" s="94"/>
      <c r="R67" s="3">
        <f t="shared" si="64"/>
        <v>4.5590000000000002</v>
      </c>
      <c r="S67" s="3">
        <f t="shared" si="65"/>
        <v>4.5369999999999999</v>
      </c>
      <c r="T67" s="3">
        <f t="shared" si="66"/>
        <v>4.5465312499999992</v>
      </c>
      <c r="U67" s="4">
        <f t="shared" si="67"/>
        <v>5.1617974801232954E-3</v>
      </c>
      <c r="V67" s="5">
        <f t="shared" si="68"/>
        <v>3.228849394197574</v>
      </c>
      <c r="W67" s="76">
        <f t="shared" si="55"/>
        <v>-6.9375000000011761E-2</v>
      </c>
      <c r="X67" s="76" t="str">
        <f t="shared" si="56"/>
        <v>Level A</v>
      </c>
      <c r="Y67" s="5">
        <f t="shared" si="69"/>
        <v>3.4528508209200561</v>
      </c>
      <c r="Z67" s="5">
        <f t="shared" si="70"/>
        <v>3.0048479674750688</v>
      </c>
      <c r="AA67" s="5">
        <f t="shared" si="71"/>
        <v>3.0048479674750688</v>
      </c>
      <c r="AB67" s="6">
        <f t="shared" si="72"/>
        <v>1</v>
      </c>
      <c r="AC67" s="29" t="str">
        <f t="shared" si="73"/>
        <v/>
      </c>
      <c r="AD67" s="29" t="str">
        <f t="shared" si="74"/>
        <v/>
      </c>
      <c r="AE67" s="29">
        <f t="shared" si="75"/>
        <v>3.4687500000005755E-3</v>
      </c>
      <c r="AF67" s="29" t="str">
        <f t="shared" si="53"/>
        <v/>
      </c>
      <c r="AG67" s="100"/>
      <c r="AH67" s="101"/>
      <c r="AI67" s="102"/>
      <c r="AJ67" s="102"/>
      <c r="AK67" s="102"/>
      <c r="AL67" s="102"/>
      <c r="AM67" s="102"/>
      <c r="AN67" s="102">
        <v>4.5369999999999999</v>
      </c>
      <c r="AO67" s="102">
        <v>4.548</v>
      </c>
      <c r="AP67" s="102">
        <v>4.5389999999999997</v>
      </c>
      <c r="AQ67" s="102">
        <v>4.5510000000000002</v>
      </c>
      <c r="AR67" s="102">
        <v>4.5449999999999999</v>
      </c>
      <c r="AS67" s="103">
        <v>4.5460000000000003</v>
      </c>
      <c r="AT67" s="103">
        <v>4.5490000000000004</v>
      </c>
      <c r="AU67" s="103">
        <v>4.5460000000000003</v>
      </c>
      <c r="AV67" s="103">
        <v>4.5490000000000004</v>
      </c>
      <c r="AW67" s="103">
        <v>4.5519999999999996</v>
      </c>
      <c r="AX67" s="103">
        <v>4.5469999999999997</v>
      </c>
      <c r="AY67" s="103">
        <v>4.5510000000000002</v>
      </c>
      <c r="AZ67" s="103">
        <v>4.5389999999999997</v>
      </c>
      <c r="BA67" s="103">
        <v>4.5439999999999996</v>
      </c>
      <c r="BB67" s="103">
        <v>4.5510000000000002</v>
      </c>
      <c r="BC67" s="103">
        <v>4.5430000000000001</v>
      </c>
      <c r="BD67" s="103">
        <v>4.5439999999999996</v>
      </c>
      <c r="BE67" s="103">
        <v>4.5519999999999996</v>
      </c>
      <c r="BF67" s="103">
        <v>4.5410000000000004</v>
      </c>
      <c r="BG67" s="103">
        <v>4.5389999999999997</v>
      </c>
      <c r="BH67" s="103">
        <v>4.548</v>
      </c>
      <c r="BI67" s="103">
        <v>4.5469999999999997</v>
      </c>
      <c r="BJ67" s="103">
        <v>4.5570000000000004</v>
      </c>
      <c r="BK67" s="103">
        <v>4.5510000000000002</v>
      </c>
      <c r="BL67" s="103">
        <v>4.548</v>
      </c>
      <c r="BM67" s="103">
        <v>4.5460000000000003</v>
      </c>
      <c r="BN67" s="103">
        <v>4.5439999999999996</v>
      </c>
      <c r="BO67" s="95">
        <v>4.5380000000000003</v>
      </c>
      <c r="BP67" s="95">
        <v>4.5469999999999997</v>
      </c>
      <c r="BQ67" s="95">
        <v>4.5590000000000002</v>
      </c>
      <c r="BR67" s="95">
        <v>4.5449999999999999</v>
      </c>
      <c r="BS67" s="95">
        <v>4.5460000000000003</v>
      </c>
      <c r="BT67" s="97"/>
      <c r="BU67" s="97"/>
      <c r="BV67" s="96"/>
      <c r="BW67" s="96"/>
      <c r="BX67" s="96"/>
      <c r="BY67" s="98"/>
      <c r="BZ67" s="99"/>
      <c r="CA67" s="99"/>
      <c r="CB67" s="99"/>
      <c r="CC67" s="99"/>
      <c r="CD67" s="100"/>
      <c r="CE67" s="101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</row>
    <row r="68" spans="1:139">
      <c r="A68" s="83" t="s">
        <v>206</v>
      </c>
      <c r="B68" s="66" t="s">
        <v>242</v>
      </c>
      <c r="C68" s="79" t="s">
        <v>181</v>
      </c>
      <c r="D68" s="67">
        <v>1</v>
      </c>
      <c r="E68" s="123" t="s">
        <v>123</v>
      </c>
      <c r="F68" s="123">
        <v>2</v>
      </c>
      <c r="G68" s="85" t="s">
        <v>125</v>
      </c>
      <c r="H68" s="86">
        <v>1.33</v>
      </c>
      <c r="I68" s="124" t="s">
        <v>43</v>
      </c>
      <c r="J68" s="88">
        <v>4.55</v>
      </c>
      <c r="K68" s="125">
        <v>0.05</v>
      </c>
      <c r="L68" s="125">
        <v>-0.05</v>
      </c>
      <c r="M68" s="125" t="s">
        <v>10</v>
      </c>
      <c r="N68" s="126" t="s">
        <v>67</v>
      </c>
      <c r="O68" s="92">
        <f t="shared" si="62"/>
        <v>4.5999999999999996</v>
      </c>
      <c r="P68" s="93">
        <f t="shared" si="63"/>
        <v>4.5</v>
      </c>
      <c r="Q68" s="94"/>
      <c r="R68" s="3">
        <f t="shared" si="64"/>
        <v>4.5659999999999998</v>
      </c>
      <c r="S68" s="3">
        <f t="shared" si="65"/>
        <v>4.55</v>
      </c>
      <c r="T68" s="3">
        <f t="shared" si="66"/>
        <v>4.5574687499999991</v>
      </c>
      <c r="U68" s="4">
        <f t="shared" si="67"/>
        <v>4.1812513561404708E-3</v>
      </c>
      <c r="V68" s="5">
        <f t="shared" si="68"/>
        <v>3.9860475362693659</v>
      </c>
      <c r="W68" s="76">
        <f t="shared" si="55"/>
        <v>0.14937499999998546</v>
      </c>
      <c r="X68" s="76" t="str">
        <f t="shared" si="56"/>
        <v>Level B</v>
      </c>
      <c r="Y68" s="5">
        <f t="shared" si="69"/>
        <v>3.3906316855391752</v>
      </c>
      <c r="Z68" s="5">
        <f t="shared" si="70"/>
        <v>4.5814633869995278</v>
      </c>
      <c r="AA68" s="5">
        <f t="shared" si="71"/>
        <v>3.3906316855391752</v>
      </c>
      <c r="AB68" s="6">
        <f t="shared" si="72"/>
        <v>1</v>
      </c>
      <c r="AC68" s="29" t="str">
        <f t="shared" si="73"/>
        <v/>
      </c>
      <c r="AD68" s="29" t="str">
        <f t="shared" si="74"/>
        <v/>
      </c>
      <c r="AE68" s="29">
        <f t="shared" si="75"/>
        <v>-7.4687499999992468E-3</v>
      </c>
      <c r="AF68" s="29" t="str">
        <f t="shared" si="53"/>
        <v/>
      </c>
      <c r="AG68" s="100"/>
      <c r="AH68" s="101"/>
      <c r="AI68" s="102"/>
      <c r="AJ68" s="102"/>
      <c r="AK68" s="102"/>
      <c r="AL68" s="102"/>
      <c r="AM68" s="102"/>
      <c r="AN68" s="102">
        <v>4.5540000000000003</v>
      </c>
      <c r="AO68" s="102">
        <v>4.5579999999999998</v>
      </c>
      <c r="AP68" s="102">
        <v>4.5659999999999998</v>
      </c>
      <c r="AQ68" s="102">
        <v>4.5579999999999998</v>
      </c>
      <c r="AR68" s="102">
        <v>4.5549999999999997</v>
      </c>
      <c r="AS68" s="103">
        <v>4.5579999999999998</v>
      </c>
      <c r="AT68" s="103">
        <v>4.5620000000000003</v>
      </c>
      <c r="AU68" s="103">
        <v>4.55</v>
      </c>
      <c r="AV68" s="103">
        <v>4.556</v>
      </c>
      <c r="AW68" s="103">
        <v>4.5519999999999996</v>
      </c>
      <c r="AX68" s="103">
        <v>4.556</v>
      </c>
      <c r="AY68" s="103">
        <v>4.556</v>
      </c>
      <c r="AZ68" s="103">
        <v>4.556</v>
      </c>
      <c r="BA68" s="103">
        <v>4.5590000000000002</v>
      </c>
      <c r="BB68" s="103">
        <v>4.556</v>
      </c>
      <c r="BC68" s="103">
        <v>4.5570000000000004</v>
      </c>
      <c r="BD68" s="103">
        <v>4.5599999999999996</v>
      </c>
      <c r="BE68" s="103">
        <v>4.5529999999999999</v>
      </c>
      <c r="BF68" s="103">
        <v>4.5590000000000002</v>
      </c>
      <c r="BG68" s="103">
        <v>4.5549999999999997</v>
      </c>
      <c r="BH68" s="103">
        <v>4.5640000000000001</v>
      </c>
      <c r="BI68" s="103">
        <v>4.5590000000000002</v>
      </c>
      <c r="BJ68" s="103">
        <v>4.5620000000000003</v>
      </c>
      <c r="BK68" s="103">
        <v>4.556</v>
      </c>
      <c r="BL68" s="103">
        <v>4.5579999999999998</v>
      </c>
      <c r="BM68" s="103">
        <v>4.5519999999999996</v>
      </c>
      <c r="BN68" s="103">
        <v>4.556</v>
      </c>
      <c r="BO68" s="95">
        <v>4.5519999999999996</v>
      </c>
      <c r="BP68" s="95">
        <v>4.5640000000000001</v>
      </c>
      <c r="BQ68" s="95">
        <v>4.5620000000000003</v>
      </c>
      <c r="BR68" s="95">
        <v>4.5659999999999998</v>
      </c>
      <c r="BS68" s="95">
        <v>4.5519999999999996</v>
      </c>
      <c r="BT68" s="97"/>
      <c r="BU68" s="97"/>
      <c r="BV68" s="96"/>
      <c r="BW68" s="96"/>
      <c r="BX68" s="96"/>
      <c r="BY68" s="98"/>
      <c r="BZ68" s="99"/>
      <c r="CA68" s="99"/>
      <c r="CB68" s="99"/>
      <c r="CC68" s="99"/>
      <c r="CD68" s="100"/>
      <c r="CE68" s="101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</row>
    <row r="69" spans="1:139">
      <c r="A69" s="83" t="s">
        <v>207</v>
      </c>
      <c r="B69" s="66" t="s">
        <v>242</v>
      </c>
      <c r="C69" s="79" t="s">
        <v>181</v>
      </c>
      <c r="D69" s="67">
        <v>1</v>
      </c>
      <c r="E69" s="123" t="s">
        <v>123</v>
      </c>
      <c r="F69" s="123">
        <v>2</v>
      </c>
      <c r="G69" s="85" t="s">
        <v>125</v>
      </c>
      <c r="H69" s="86">
        <v>1.33</v>
      </c>
      <c r="I69" s="124" t="s">
        <v>43</v>
      </c>
      <c r="J69" s="88">
        <v>5.8</v>
      </c>
      <c r="K69" s="125">
        <v>0.05</v>
      </c>
      <c r="L69" s="125">
        <v>-0.05</v>
      </c>
      <c r="M69" s="125" t="s">
        <v>10</v>
      </c>
      <c r="N69" s="126" t="s">
        <v>67</v>
      </c>
      <c r="O69" s="92">
        <f t="shared" si="62"/>
        <v>5.85</v>
      </c>
      <c r="P69" s="93">
        <f t="shared" si="63"/>
        <v>5.75</v>
      </c>
      <c r="Q69" s="94"/>
      <c r="R69" s="3">
        <f t="shared" si="64"/>
        <v>5.8040000000000003</v>
      </c>
      <c r="S69" s="3">
        <f t="shared" si="65"/>
        <v>5.78</v>
      </c>
      <c r="T69" s="3">
        <f t="shared" si="66"/>
        <v>5.7942499999999999</v>
      </c>
      <c r="U69" s="4">
        <f t="shared" si="67"/>
        <v>6.3245553203367649E-3</v>
      </c>
      <c r="V69" s="5">
        <f t="shared" si="68"/>
        <v>2.6352313834736472</v>
      </c>
      <c r="W69" s="76">
        <f t="shared" si="55"/>
        <v>-0.11499999999999884</v>
      </c>
      <c r="X69" s="76" t="str">
        <f t="shared" si="56"/>
        <v>Level A</v>
      </c>
      <c r="Y69" s="5">
        <f t="shared" si="69"/>
        <v>2.9382829925731029</v>
      </c>
      <c r="Z69" s="5">
        <f t="shared" si="70"/>
        <v>2.3321797743741723</v>
      </c>
      <c r="AA69" s="5">
        <f t="shared" si="71"/>
        <v>2.3321797743741723</v>
      </c>
      <c r="AB69" s="6">
        <f t="shared" si="72"/>
        <v>0.99999999999868816</v>
      </c>
      <c r="AC69" s="29" t="str">
        <f t="shared" si="73"/>
        <v/>
      </c>
      <c r="AD69" s="29" t="str">
        <f t="shared" si="74"/>
        <v/>
      </c>
      <c r="AE69" s="29">
        <f t="shared" si="75"/>
        <v>5.7499999999999218E-3</v>
      </c>
      <c r="AF69" s="29" t="str">
        <f t="shared" si="53"/>
        <v/>
      </c>
      <c r="AG69" s="100"/>
      <c r="AH69" s="101"/>
      <c r="AI69" s="102"/>
      <c r="AJ69" s="102"/>
      <c r="AK69" s="102"/>
      <c r="AL69" s="102"/>
      <c r="AM69" s="102"/>
      <c r="AN69" s="102">
        <v>5.7960000000000003</v>
      </c>
      <c r="AO69" s="102">
        <v>5.7990000000000004</v>
      </c>
      <c r="AP69" s="102">
        <v>5.7930000000000001</v>
      </c>
      <c r="AQ69" s="102">
        <v>5.7850000000000001</v>
      </c>
      <c r="AR69" s="102">
        <v>5.7830000000000004</v>
      </c>
      <c r="AS69" s="103">
        <v>5.7859999999999996</v>
      </c>
      <c r="AT69" s="103">
        <v>5.7960000000000003</v>
      </c>
      <c r="AU69" s="103">
        <v>5.8019999999999996</v>
      </c>
      <c r="AV69" s="103">
        <v>5.798</v>
      </c>
      <c r="AW69" s="103">
        <v>5.7949999999999999</v>
      </c>
      <c r="AX69" s="103">
        <v>5.7889999999999997</v>
      </c>
      <c r="AY69" s="103">
        <v>5.7990000000000004</v>
      </c>
      <c r="AZ69" s="103">
        <v>5.79</v>
      </c>
      <c r="BA69" s="103">
        <v>5.7919999999999998</v>
      </c>
      <c r="BB69" s="103">
        <v>5.798</v>
      </c>
      <c r="BC69" s="103">
        <v>5.8</v>
      </c>
      <c r="BD69" s="103">
        <v>5.7949999999999999</v>
      </c>
      <c r="BE69" s="103">
        <v>5.7859999999999996</v>
      </c>
      <c r="BF69" s="103">
        <v>5.8</v>
      </c>
      <c r="BG69" s="103">
        <v>5.8040000000000003</v>
      </c>
      <c r="BH69" s="103">
        <v>5.8019999999999996</v>
      </c>
      <c r="BI69" s="103">
        <v>5.7969999999999997</v>
      </c>
      <c r="BJ69" s="103">
        <v>5.79</v>
      </c>
      <c r="BK69" s="103">
        <v>5.7990000000000004</v>
      </c>
      <c r="BL69" s="103">
        <v>5.8010000000000002</v>
      </c>
      <c r="BM69" s="103">
        <v>5.7910000000000004</v>
      </c>
      <c r="BN69" s="103">
        <v>5.78</v>
      </c>
      <c r="BO69" s="95">
        <v>5.7990000000000004</v>
      </c>
      <c r="BP69" s="95">
        <v>5.8019999999999996</v>
      </c>
      <c r="BQ69" s="95">
        <v>5.7859999999999996</v>
      </c>
      <c r="BR69" s="95">
        <v>5.7930000000000001</v>
      </c>
      <c r="BS69" s="95">
        <v>5.79</v>
      </c>
      <c r="BT69" s="97"/>
      <c r="BU69" s="97"/>
      <c r="BV69" s="96"/>
      <c r="BW69" s="96"/>
      <c r="BX69" s="96"/>
      <c r="BY69" s="98"/>
      <c r="BZ69" s="99"/>
      <c r="CA69" s="99"/>
      <c r="CB69" s="99"/>
      <c r="CC69" s="99"/>
      <c r="CD69" s="100"/>
      <c r="CE69" s="101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</row>
    <row r="70" spans="1:139">
      <c r="A70" s="83" t="s">
        <v>208</v>
      </c>
      <c r="B70" s="66" t="s">
        <v>242</v>
      </c>
      <c r="C70" s="79" t="s">
        <v>181</v>
      </c>
      <c r="D70" s="67">
        <v>1</v>
      </c>
      <c r="E70" s="123" t="s">
        <v>123</v>
      </c>
      <c r="F70" s="123">
        <v>2</v>
      </c>
      <c r="G70" s="85" t="s">
        <v>125</v>
      </c>
      <c r="H70" s="86">
        <v>1.33</v>
      </c>
      <c r="I70" s="124" t="s">
        <v>43</v>
      </c>
      <c r="J70" s="88">
        <v>5.8</v>
      </c>
      <c r="K70" s="125">
        <v>0.05</v>
      </c>
      <c r="L70" s="125">
        <v>-0.05</v>
      </c>
      <c r="M70" s="125" t="s">
        <v>10</v>
      </c>
      <c r="N70" s="126" t="s">
        <v>67</v>
      </c>
      <c r="O70" s="92">
        <f t="shared" si="62"/>
        <v>5.85</v>
      </c>
      <c r="P70" s="93">
        <f t="shared" si="63"/>
        <v>5.75</v>
      </c>
      <c r="Q70" s="94"/>
      <c r="R70" s="3">
        <f t="shared" si="64"/>
        <v>5.8280000000000003</v>
      </c>
      <c r="S70" s="3">
        <f t="shared" si="65"/>
        <v>5.8019999999999996</v>
      </c>
      <c r="T70" s="3">
        <f t="shared" si="66"/>
        <v>5.8116875000000006</v>
      </c>
      <c r="U70" s="4">
        <f t="shared" si="67"/>
        <v>6.537423286418524E-3</v>
      </c>
      <c r="V70" s="5">
        <f t="shared" si="68"/>
        <v>2.5494244347450494</v>
      </c>
      <c r="W70" s="76">
        <f t="shared" si="55"/>
        <v>0.23375000000001561</v>
      </c>
      <c r="X70" s="76" t="str">
        <f t="shared" si="56"/>
        <v>Level B</v>
      </c>
      <c r="Y70" s="5">
        <f t="shared" si="69"/>
        <v>1.9534964731233473</v>
      </c>
      <c r="Z70" s="5">
        <f t="shared" si="70"/>
        <v>3.1453523963667331</v>
      </c>
      <c r="AA70" s="5">
        <f t="shared" si="71"/>
        <v>1.9534964731233473</v>
      </c>
      <c r="AB70" s="6">
        <f t="shared" si="72"/>
        <v>0.99999999769247516</v>
      </c>
      <c r="AC70" s="29" t="str">
        <f t="shared" si="73"/>
        <v/>
      </c>
      <c r="AD70" s="29" t="str">
        <f t="shared" si="74"/>
        <v/>
      </c>
      <c r="AE70" s="29">
        <f t="shared" si="75"/>
        <v>-1.1687500000000739E-2</v>
      </c>
      <c r="AF70" s="29" t="str">
        <f t="shared" si="53"/>
        <v/>
      </c>
      <c r="AG70" s="100"/>
      <c r="AH70" s="101"/>
      <c r="AI70" s="102"/>
      <c r="AJ70" s="102"/>
      <c r="AK70" s="102"/>
      <c r="AL70" s="102"/>
      <c r="AM70" s="102"/>
      <c r="AN70" s="102">
        <v>5.8019999999999996</v>
      </c>
      <c r="AO70" s="102">
        <v>5.8090000000000002</v>
      </c>
      <c r="AP70" s="102">
        <v>5.8159999999999998</v>
      </c>
      <c r="AQ70" s="102">
        <v>5.8280000000000003</v>
      </c>
      <c r="AR70" s="102">
        <v>5.806</v>
      </c>
      <c r="AS70" s="103">
        <v>5.8049999999999997</v>
      </c>
      <c r="AT70" s="103">
        <v>5.8090000000000002</v>
      </c>
      <c r="AU70" s="103">
        <v>5.8150000000000004</v>
      </c>
      <c r="AV70" s="103">
        <v>5.8170000000000002</v>
      </c>
      <c r="AW70" s="103">
        <v>5.8150000000000004</v>
      </c>
      <c r="AX70" s="103">
        <v>5.8090000000000002</v>
      </c>
      <c r="AY70" s="103">
        <v>5.8140000000000001</v>
      </c>
      <c r="AZ70" s="103">
        <v>5.806</v>
      </c>
      <c r="BA70" s="103">
        <v>5.8159999999999998</v>
      </c>
      <c r="BB70" s="103">
        <v>5.8239999999999998</v>
      </c>
      <c r="BC70" s="103">
        <v>5.8109999999999999</v>
      </c>
      <c r="BD70" s="103">
        <v>5.8049999999999997</v>
      </c>
      <c r="BE70" s="103">
        <v>5.8109999999999999</v>
      </c>
      <c r="BF70" s="103">
        <v>5.82</v>
      </c>
      <c r="BG70" s="103">
        <v>5.8239999999999998</v>
      </c>
      <c r="BH70" s="103">
        <v>5.81</v>
      </c>
      <c r="BI70" s="103">
        <v>5.806</v>
      </c>
      <c r="BJ70" s="103">
        <v>5.806</v>
      </c>
      <c r="BK70" s="103">
        <v>5.8170000000000002</v>
      </c>
      <c r="BL70" s="103">
        <v>5.8170000000000002</v>
      </c>
      <c r="BM70" s="103">
        <v>5.8049999999999997</v>
      </c>
      <c r="BN70" s="103">
        <v>5.8070000000000004</v>
      </c>
      <c r="BO70" s="95">
        <v>5.8150000000000004</v>
      </c>
      <c r="BP70" s="95">
        <v>5.8109999999999999</v>
      </c>
      <c r="BQ70" s="95">
        <v>5.8040000000000003</v>
      </c>
      <c r="BR70" s="95">
        <v>5.8040000000000003</v>
      </c>
      <c r="BS70" s="95">
        <v>5.81</v>
      </c>
      <c r="BT70" s="97"/>
      <c r="BU70" s="97"/>
      <c r="BV70" s="96"/>
      <c r="BW70" s="96"/>
      <c r="BX70" s="96"/>
      <c r="BY70" s="98"/>
      <c r="BZ70" s="99"/>
      <c r="CA70" s="99"/>
      <c r="CB70" s="99"/>
      <c r="CC70" s="99"/>
      <c r="CD70" s="100"/>
      <c r="CE70" s="101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</row>
    <row r="71" spans="1:139">
      <c r="A71" s="83" t="s">
        <v>209</v>
      </c>
      <c r="B71" s="66" t="s">
        <v>242</v>
      </c>
      <c r="C71" s="79" t="s">
        <v>181</v>
      </c>
      <c r="D71" s="67">
        <v>1</v>
      </c>
      <c r="E71" s="123" t="s">
        <v>123</v>
      </c>
      <c r="F71" s="123">
        <v>2</v>
      </c>
      <c r="G71" s="85" t="s">
        <v>125</v>
      </c>
      <c r="H71" s="86">
        <v>1.33</v>
      </c>
      <c r="I71" s="124" t="s">
        <v>43</v>
      </c>
      <c r="J71" s="88">
        <v>5.8</v>
      </c>
      <c r="K71" s="125">
        <v>0.05</v>
      </c>
      <c r="L71" s="125">
        <v>-0.05</v>
      </c>
      <c r="M71" s="125" t="s">
        <v>10</v>
      </c>
      <c r="N71" s="126" t="s">
        <v>67</v>
      </c>
      <c r="O71" s="92">
        <f t="shared" si="62"/>
        <v>5.85</v>
      </c>
      <c r="P71" s="93">
        <f t="shared" si="63"/>
        <v>5.75</v>
      </c>
      <c r="Q71" s="94"/>
      <c r="R71" s="3">
        <f t="shared" si="64"/>
        <v>5.8150000000000004</v>
      </c>
      <c r="S71" s="3">
        <f t="shared" si="65"/>
        <v>5.7939999999999996</v>
      </c>
      <c r="T71" s="3">
        <f t="shared" si="66"/>
        <v>5.8050625</v>
      </c>
      <c r="U71" s="4">
        <f t="shared" si="67"/>
        <v>4.8455999328956643E-3</v>
      </c>
      <c r="V71" s="5">
        <f t="shared" si="68"/>
        <v>3.4395465778180525</v>
      </c>
      <c r="W71" s="76">
        <f t="shared" si="55"/>
        <v>0.1012500000000042</v>
      </c>
      <c r="X71" s="76" t="str">
        <f t="shared" si="56"/>
        <v>Level A</v>
      </c>
      <c r="Y71" s="5">
        <f t="shared" si="69"/>
        <v>3.0912924868139493</v>
      </c>
      <c r="Z71" s="5">
        <f t="shared" si="70"/>
        <v>3.7878006688221313</v>
      </c>
      <c r="AA71" s="5">
        <f t="shared" si="71"/>
        <v>3.0912924868139493</v>
      </c>
      <c r="AB71" s="6">
        <f t="shared" si="72"/>
        <v>1</v>
      </c>
      <c r="AC71" s="29" t="str">
        <f t="shared" si="73"/>
        <v/>
      </c>
      <c r="AD71" s="29" t="str">
        <f t="shared" si="74"/>
        <v/>
      </c>
      <c r="AE71" s="29">
        <f t="shared" si="75"/>
        <v>-5.0625000000001918E-3</v>
      </c>
      <c r="AF71" s="29" t="str">
        <f t="shared" si="53"/>
        <v/>
      </c>
      <c r="AG71" s="100"/>
      <c r="AH71" s="101"/>
      <c r="AI71" s="102"/>
      <c r="AJ71" s="102"/>
      <c r="AK71" s="102"/>
      <c r="AL71" s="102"/>
      <c r="AM71" s="102"/>
      <c r="AN71" s="102">
        <v>5.8019999999999996</v>
      </c>
      <c r="AO71" s="102">
        <v>5.7939999999999996</v>
      </c>
      <c r="AP71" s="102">
        <v>5.8040000000000003</v>
      </c>
      <c r="AQ71" s="102">
        <v>5.8129999999999997</v>
      </c>
      <c r="AR71" s="102">
        <v>5.8049999999999997</v>
      </c>
      <c r="AS71" s="103">
        <v>5.798</v>
      </c>
      <c r="AT71" s="103">
        <v>5.8070000000000004</v>
      </c>
      <c r="AU71" s="103">
        <v>5.8019999999999996</v>
      </c>
      <c r="AV71" s="103">
        <v>5.8040000000000003</v>
      </c>
      <c r="AW71" s="103">
        <v>5.8</v>
      </c>
      <c r="AX71" s="103">
        <v>5.81</v>
      </c>
      <c r="AY71" s="103">
        <v>5.8040000000000003</v>
      </c>
      <c r="AZ71" s="103">
        <v>5.8</v>
      </c>
      <c r="BA71" s="103">
        <v>5.8079999999999998</v>
      </c>
      <c r="BB71" s="103">
        <v>5.8029999999999999</v>
      </c>
      <c r="BC71" s="103">
        <v>5.8</v>
      </c>
      <c r="BD71" s="103">
        <v>5.8109999999999999</v>
      </c>
      <c r="BE71" s="103">
        <v>5.8040000000000003</v>
      </c>
      <c r="BF71" s="103">
        <v>5.8120000000000003</v>
      </c>
      <c r="BG71" s="103">
        <v>5.8150000000000004</v>
      </c>
      <c r="BH71" s="103">
        <v>5.8029999999999999</v>
      </c>
      <c r="BI71" s="103">
        <v>5.8079999999999998</v>
      </c>
      <c r="BJ71" s="103">
        <v>5.8019999999999996</v>
      </c>
      <c r="BK71" s="103">
        <v>5.8090000000000002</v>
      </c>
      <c r="BL71" s="103">
        <v>5.8029999999999999</v>
      </c>
      <c r="BM71" s="103">
        <v>5.8</v>
      </c>
      <c r="BN71" s="103">
        <v>5.8019999999999996</v>
      </c>
      <c r="BO71" s="95">
        <v>5.8109999999999999</v>
      </c>
      <c r="BP71" s="95">
        <v>5.8120000000000003</v>
      </c>
      <c r="BQ71" s="95">
        <v>5.8029999999999999</v>
      </c>
      <c r="BR71" s="95">
        <v>5.8070000000000004</v>
      </c>
      <c r="BS71" s="95">
        <v>5.806</v>
      </c>
      <c r="BT71" s="97"/>
      <c r="BU71" s="97"/>
      <c r="BV71" s="96"/>
      <c r="BW71" s="96"/>
      <c r="BX71" s="96"/>
      <c r="BY71" s="98"/>
      <c r="BZ71" s="99"/>
      <c r="CA71" s="99"/>
      <c r="CB71" s="99"/>
      <c r="CC71" s="99"/>
      <c r="CD71" s="100"/>
      <c r="CE71" s="101"/>
      <c r="CF71" s="102"/>
      <c r="CG71" s="102"/>
      <c r="CH71" s="102"/>
      <c r="CI71" s="102"/>
      <c r="CJ71" s="102"/>
      <c r="CK71" s="102"/>
      <c r="CL71" s="102"/>
      <c r="CM71" s="102"/>
      <c r="CN71" s="102"/>
      <c r="CO71" s="102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</row>
    <row r="72" spans="1:139">
      <c r="A72" s="83" t="s">
        <v>210</v>
      </c>
      <c r="B72" s="66" t="s">
        <v>242</v>
      </c>
      <c r="C72" s="79" t="s">
        <v>181</v>
      </c>
      <c r="D72" s="67">
        <v>1</v>
      </c>
      <c r="E72" s="123" t="s">
        <v>123</v>
      </c>
      <c r="F72" s="123">
        <v>2</v>
      </c>
      <c r="G72" s="85" t="s">
        <v>125</v>
      </c>
      <c r="H72" s="86">
        <v>1.33</v>
      </c>
      <c r="I72" s="124" t="s">
        <v>43</v>
      </c>
      <c r="J72" s="88">
        <v>4.55</v>
      </c>
      <c r="K72" s="125">
        <v>0.05</v>
      </c>
      <c r="L72" s="125">
        <v>-0.05</v>
      </c>
      <c r="M72" s="125" t="s">
        <v>10</v>
      </c>
      <c r="N72" s="126" t="s">
        <v>67</v>
      </c>
      <c r="O72" s="92">
        <f t="shared" si="62"/>
        <v>4.5999999999999996</v>
      </c>
      <c r="P72" s="93">
        <f t="shared" si="63"/>
        <v>4.5</v>
      </c>
      <c r="Q72" s="94"/>
      <c r="R72" s="3">
        <f t="shared" si="64"/>
        <v>4.5599999999999996</v>
      </c>
      <c r="S72" s="3">
        <f t="shared" si="65"/>
        <v>4.5460000000000003</v>
      </c>
      <c r="T72" s="3">
        <f t="shared" si="66"/>
        <v>4.5528125000000008</v>
      </c>
      <c r="U72" s="4">
        <f t="shared" si="67"/>
        <v>3.37387974239289E-3</v>
      </c>
      <c r="V72" s="5">
        <f t="shared" si="68"/>
        <v>4.9399113007051056</v>
      </c>
      <c r="W72" s="76">
        <f t="shared" si="55"/>
        <v>5.6250000000020096E-2</v>
      </c>
      <c r="X72" s="76" t="str">
        <f t="shared" si="56"/>
        <v>Level A</v>
      </c>
      <c r="Y72" s="5">
        <f t="shared" si="69"/>
        <v>4.6620412900403272</v>
      </c>
      <c r="Z72" s="5">
        <f t="shared" si="70"/>
        <v>5.2177813113698486</v>
      </c>
      <c r="AA72" s="5">
        <f t="shared" si="71"/>
        <v>4.6620412900403272</v>
      </c>
      <c r="AB72" s="6">
        <f t="shared" si="72"/>
        <v>1</v>
      </c>
      <c r="AC72" s="29" t="str">
        <f t="shared" si="73"/>
        <v/>
      </c>
      <c r="AD72" s="29" t="str">
        <f t="shared" si="74"/>
        <v/>
      </c>
      <c r="AE72" s="29">
        <f t="shared" si="75"/>
        <v>-2.8125000000009948E-3</v>
      </c>
      <c r="AF72" s="29" t="str">
        <f t="shared" si="53"/>
        <v/>
      </c>
      <c r="AG72" s="100"/>
      <c r="AH72" s="101"/>
      <c r="AI72" s="102"/>
      <c r="AJ72" s="102"/>
      <c r="AK72" s="102"/>
      <c r="AL72" s="102"/>
      <c r="AM72" s="102"/>
      <c r="AN72" s="102">
        <v>4.55</v>
      </c>
      <c r="AO72" s="102">
        <v>4.5549999999999997</v>
      </c>
      <c r="AP72" s="102">
        <v>4.5540000000000003</v>
      </c>
      <c r="AQ72" s="102">
        <v>4.5590000000000002</v>
      </c>
      <c r="AR72" s="102">
        <v>4.5540000000000003</v>
      </c>
      <c r="AS72" s="103">
        <v>4.5510000000000002</v>
      </c>
      <c r="AT72" s="103">
        <v>4.5540000000000003</v>
      </c>
      <c r="AU72" s="103">
        <v>4.5529999999999999</v>
      </c>
      <c r="AV72" s="103">
        <v>4.5529999999999999</v>
      </c>
      <c r="AW72" s="103">
        <v>4.5549999999999997</v>
      </c>
      <c r="AX72" s="103">
        <v>4.5519999999999996</v>
      </c>
      <c r="AY72" s="103">
        <v>4.5519999999999996</v>
      </c>
      <c r="AZ72" s="103">
        <v>4.5460000000000003</v>
      </c>
      <c r="BA72" s="103">
        <v>4.548</v>
      </c>
      <c r="BB72" s="103">
        <v>4.55</v>
      </c>
      <c r="BC72" s="103">
        <v>4.5469999999999997</v>
      </c>
      <c r="BD72" s="103">
        <v>4.5540000000000003</v>
      </c>
      <c r="BE72" s="103">
        <v>4.5510000000000002</v>
      </c>
      <c r="BF72" s="103">
        <v>4.5490000000000004</v>
      </c>
      <c r="BG72" s="103">
        <v>4.5590000000000002</v>
      </c>
      <c r="BH72" s="103">
        <v>4.5540000000000003</v>
      </c>
      <c r="BI72" s="103">
        <v>4.5519999999999996</v>
      </c>
      <c r="BJ72" s="103">
        <v>4.5549999999999997</v>
      </c>
      <c r="BK72" s="103">
        <v>4.556</v>
      </c>
      <c r="BL72" s="103">
        <v>4.5599999999999996</v>
      </c>
      <c r="BM72" s="103">
        <v>4.556</v>
      </c>
      <c r="BN72" s="103">
        <v>4.5510000000000002</v>
      </c>
      <c r="BO72" s="95">
        <v>4.5529999999999999</v>
      </c>
      <c r="BP72" s="95">
        <v>4.5469999999999997</v>
      </c>
      <c r="BQ72" s="95">
        <v>4.5540000000000003</v>
      </c>
      <c r="BR72" s="95">
        <v>4.5519999999999996</v>
      </c>
      <c r="BS72" s="95">
        <v>4.5540000000000003</v>
      </c>
      <c r="BT72" s="97"/>
      <c r="BU72" s="97"/>
      <c r="BV72" s="96"/>
      <c r="BW72" s="96"/>
      <c r="BX72" s="96"/>
      <c r="BY72" s="98"/>
      <c r="BZ72" s="99"/>
      <c r="CA72" s="99"/>
      <c r="CB72" s="99"/>
      <c r="CC72" s="99"/>
      <c r="CD72" s="100"/>
      <c r="CE72" s="101"/>
      <c r="CF72" s="102"/>
      <c r="CG72" s="102"/>
      <c r="CH72" s="102"/>
      <c r="CI72" s="102"/>
      <c r="CJ72" s="102"/>
      <c r="CK72" s="102"/>
      <c r="CL72" s="102"/>
      <c r="CM72" s="102"/>
      <c r="CN72" s="102"/>
      <c r="CO72" s="102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</row>
    <row r="73" spans="1:139">
      <c r="A73" s="83" t="s">
        <v>211</v>
      </c>
      <c r="B73" s="66" t="s">
        <v>242</v>
      </c>
      <c r="C73" s="79" t="s">
        <v>181</v>
      </c>
      <c r="D73" s="67">
        <v>1</v>
      </c>
      <c r="E73" s="123" t="s">
        <v>123</v>
      </c>
      <c r="F73" s="123">
        <v>2</v>
      </c>
      <c r="G73" s="85" t="s">
        <v>125</v>
      </c>
      <c r="H73" s="86">
        <v>1.33</v>
      </c>
      <c r="I73" s="124" t="s">
        <v>43</v>
      </c>
      <c r="J73" s="88">
        <v>4.55</v>
      </c>
      <c r="K73" s="125">
        <v>0.05</v>
      </c>
      <c r="L73" s="125">
        <v>-0.05</v>
      </c>
      <c r="M73" s="125" t="s">
        <v>10</v>
      </c>
      <c r="N73" s="126" t="s">
        <v>67</v>
      </c>
      <c r="O73" s="92">
        <f t="shared" si="62"/>
        <v>4.5999999999999996</v>
      </c>
      <c r="P73" s="93">
        <f t="shared" si="63"/>
        <v>4.5</v>
      </c>
      <c r="Q73" s="94"/>
      <c r="R73" s="3">
        <f t="shared" si="64"/>
        <v>4.556</v>
      </c>
      <c r="S73" s="3">
        <f t="shared" si="65"/>
        <v>4.5389999999999997</v>
      </c>
      <c r="T73" s="3">
        <f t="shared" si="66"/>
        <v>4.5471250000000003</v>
      </c>
      <c r="U73" s="4">
        <f t="shared" si="67"/>
        <v>3.5898602722381537E-3</v>
      </c>
      <c r="V73" s="5">
        <f t="shared" si="68"/>
        <v>4.6427062344339038</v>
      </c>
      <c r="W73" s="76">
        <f t="shared" si="55"/>
        <v>-5.7499999999990538E-2</v>
      </c>
      <c r="X73" s="76" t="str">
        <f t="shared" si="56"/>
        <v>Level A</v>
      </c>
      <c r="Y73" s="5">
        <f t="shared" si="69"/>
        <v>4.9096618429137919</v>
      </c>
      <c r="Z73" s="5">
        <f t="shared" si="70"/>
        <v>4.3757506259539829</v>
      </c>
      <c r="AA73" s="5">
        <f t="shared" si="71"/>
        <v>4.3757506259539829</v>
      </c>
      <c r="AB73" s="6">
        <f t="shared" si="72"/>
        <v>1</v>
      </c>
      <c r="AC73" s="29" t="str">
        <f t="shared" si="73"/>
        <v/>
      </c>
      <c r="AD73" s="29" t="str">
        <f t="shared" si="74"/>
        <v/>
      </c>
      <c r="AE73" s="29">
        <f t="shared" si="75"/>
        <v>2.8749999999995168E-3</v>
      </c>
      <c r="AF73" s="29" t="str">
        <f t="shared" si="53"/>
        <v/>
      </c>
      <c r="AG73" s="100"/>
      <c r="AH73" s="101"/>
      <c r="AI73" s="102"/>
      <c r="AJ73" s="102"/>
      <c r="AK73" s="102"/>
      <c r="AL73" s="102"/>
      <c r="AM73" s="102"/>
      <c r="AN73" s="102">
        <v>4.5469999999999997</v>
      </c>
      <c r="AO73" s="102">
        <v>4.5460000000000003</v>
      </c>
      <c r="AP73" s="102">
        <v>4.5510000000000002</v>
      </c>
      <c r="AQ73" s="102">
        <v>4.5449999999999999</v>
      </c>
      <c r="AR73" s="102">
        <v>4.5469999999999997</v>
      </c>
      <c r="AS73" s="103">
        <v>4.5519999999999996</v>
      </c>
      <c r="AT73" s="103">
        <v>4.548</v>
      </c>
      <c r="AU73" s="103">
        <v>4.5430000000000001</v>
      </c>
      <c r="AV73" s="103">
        <v>4.5449999999999999</v>
      </c>
      <c r="AW73" s="103">
        <v>4.5469999999999997</v>
      </c>
      <c r="AX73" s="103">
        <v>4.5460000000000003</v>
      </c>
      <c r="AY73" s="103">
        <v>4.5519999999999996</v>
      </c>
      <c r="AZ73" s="103">
        <v>4.5449999999999999</v>
      </c>
      <c r="BA73" s="103">
        <v>4.5460000000000003</v>
      </c>
      <c r="BB73" s="103">
        <v>4.5460000000000003</v>
      </c>
      <c r="BC73" s="103">
        <v>4.5439999999999996</v>
      </c>
      <c r="BD73" s="103">
        <v>4.5529999999999999</v>
      </c>
      <c r="BE73" s="103">
        <v>4.556</v>
      </c>
      <c r="BF73" s="103">
        <v>4.5460000000000003</v>
      </c>
      <c r="BG73" s="103">
        <v>4.5439999999999996</v>
      </c>
      <c r="BH73" s="103">
        <v>4.5460000000000003</v>
      </c>
      <c r="BI73" s="103">
        <v>4.5469999999999997</v>
      </c>
      <c r="BJ73" s="103">
        <v>4.548</v>
      </c>
      <c r="BK73" s="103">
        <v>4.55</v>
      </c>
      <c r="BL73" s="103">
        <v>4.5490000000000004</v>
      </c>
      <c r="BM73" s="103">
        <v>4.5430000000000001</v>
      </c>
      <c r="BN73" s="103">
        <v>4.5540000000000003</v>
      </c>
      <c r="BO73" s="95">
        <v>4.5449999999999999</v>
      </c>
      <c r="BP73" s="95">
        <v>4.5389999999999997</v>
      </c>
      <c r="BQ73" s="95">
        <v>4.5439999999999996</v>
      </c>
      <c r="BR73" s="95">
        <v>4.5490000000000004</v>
      </c>
      <c r="BS73" s="95">
        <v>4.5449999999999999</v>
      </c>
      <c r="BT73" s="97"/>
      <c r="BU73" s="97"/>
      <c r="BV73" s="96"/>
      <c r="BW73" s="96"/>
      <c r="BX73" s="96"/>
      <c r="BY73" s="98"/>
      <c r="BZ73" s="99"/>
      <c r="CA73" s="99"/>
      <c r="CB73" s="99"/>
      <c r="CC73" s="99"/>
      <c r="CD73" s="100"/>
      <c r="CE73" s="101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</row>
    <row r="74" spans="1:139">
      <c r="A74" s="83" t="s">
        <v>138</v>
      </c>
      <c r="B74" s="66" t="s">
        <v>242</v>
      </c>
      <c r="C74" s="79" t="s">
        <v>181</v>
      </c>
      <c r="D74" s="67">
        <v>1</v>
      </c>
      <c r="E74" s="123" t="s">
        <v>123</v>
      </c>
      <c r="F74" s="123">
        <v>2</v>
      </c>
      <c r="G74" s="85" t="s">
        <v>125</v>
      </c>
      <c r="H74" s="86">
        <v>1.33</v>
      </c>
      <c r="I74" s="124" t="s">
        <v>43</v>
      </c>
      <c r="J74" s="88">
        <v>8.85</v>
      </c>
      <c r="K74" s="125">
        <v>0.05</v>
      </c>
      <c r="L74" s="125">
        <v>-0.05</v>
      </c>
      <c r="M74" s="125" t="s">
        <v>10</v>
      </c>
      <c r="N74" s="126" t="s">
        <v>67</v>
      </c>
      <c r="O74" s="92">
        <f t="shared" si="62"/>
        <v>8.9</v>
      </c>
      <c r="P74" s="93">
        <f t="shared" si="63"/>
        <v>8.7999999999999989</v>
      </c>
      <c r="Q74" s="94"/>
      <c r="R74" s="3">
        <f t="shared" si="64"/>
        <v>8.8787000000000003</v>
      </c>
      <c r="S74" s="3">
        <f t="shared" si="65"/>
        <v>8.8516999999999992</v>
      </c>
      <c r="T74" s="3">
        <f t="shared" si="66"/>
        <v>8.864275000000001</v>
      </c>
      <c r="U74" s="4">
        <f t="shared" si="67"/>
        <v>6.6019547447414119E-3</v>
      </c>
      <c r="V74" s="5">
        <f t="shared" si="68"/>
        <v>2.5245048339572453</v>
      </c>
      <c r="W74" s="76">
        <f t="shared" si="55"/>
        <v>0.28550000000002335</v>
      </c>
      <c r="X74" s="76" t="str">
        <f t="shared" si="56"/>
        <v>Level C</v>
      </c>
      <c r="Y74" s="5">
        <f t="shared" si="69"/>
        <v>1.8037587038624185</v>
      </c>
      <c r="Z74" s="5">
        <f t="shared" si="70"/>
        <v>3.2452509640521439</v>
      </c>
      <c r="AA74" s="5">
        <f t="shared" si="71"/>
        <v>1.8037587038624185</v>
      </c>
      <c r="AB74" s="6">
        <f t="shared" si="72"/>
        <v>0.99999996871140118</v>
      </c>
      <c r="AC74" s="29" t="str">
        <f t="shared" si="73"/>
        <v/>
      </c>
      <c r="AD74" s="29" t="str">
        <f t="shared" si="74"/>
        <v/>
      </c>
      <c r="AE74" s="29">
        <f t="shared" si="75"/>
        <v>-1.427500000000137E-2</v>
      </c>
      <c r="AF74" s="29" t="str">
        <f t="shared" si="53"/>
        <v/>
      </c>
      <c r="AG74" s="100"/>
      <c r="AH74" s="101"/>
      <c r="AI74" s="102"/>
      <c r="AJ74" s="102"/>
      <c r="AK74" s="102"/>
      <c r="AL74" s="102"/>
      <c r="AM74" s="102"/>
      <c r="AN74" s="102">
        <v>8.8628999999999998</v>
      </c>
      <c r="AO74" s="102">
        <v>8.8590999999999998</v>
      </c>
      <c r="AP74" s="102">
        <v>8.8516999999999992</v>
      </c>
      <c r="AQ74" s="102">
        <v>8.8694000000000006</v>
      </c>
      <c r="AR74" s="102">
        <v>8.8663000000000007</v>
      </c>
      <c r="AS74" s="103">
        <v>8.8684999999999992</v>
      </c>
      <c r="AT74" s="103">
        <v>8.8635000000000002</v>
      </c>
      <c r="AU74" s="103">
        <v>8.8648000000000007</v>
      </c>
      <c r="AV74" s="103">
        <v>8.8701000000000008</v>
      </c>
      <c r="AW74" s="103">
        <v>8.8565000000000005</v>
      </c>
      <c r="AX74" s="103">
        <v>8.8683999999999994</v>
      </c>
      <c r="AY74" s="103">
        <v>8.8655000000000008</v>
      </c>
      <c r="AZ74" s="103">
        <v>8.8597000000000001</v>
      </c>
      <c r="BA74" s="103">
        <v>8.8663000000000007</v>
      </c>
      <c r="BB74" s="103">
        <v>8.8607999999999993</v>
      </c>
      <c r="BC74" s="103">
        <v>8.8566000000000003</v>
      </c>
      <c r="BD74" s="103">
        <v>8.8787000000000003</v>
      </c>
      <c r="BE74" s="103">
        <v>8.8575999999999997</v>
      </c>
      <c r="BF74" s="103">
        <v>8.8617000000000008</v>
      </c>
      <c r="BG74" s="103">
        <v>8.8556000000000008</v>
      </c>
      <c r="BH74" s="103">
        <v>8.8596000000000004</v>
      </c>
      <c r="BI74" s="103">
        <v>8.8717000000000006</v>
      </c>
      <c r="BJ74" s="103">
        <v>8.8595000000000006</v>
      </c>
      <c r="BK74" s="103">
        <v>8.8627000000000002</v>
      </c>
      <c r="BL74" s="103">
        <v>8.8582999999999998</v>
      </c>
      <c r="BM74" s="103">
        <v>8.8702000000000005</v>
      </c>
      <c r="BN74" s="103">
        <v>8.8768999999999991</v>
      </c>
      <c r="BO74" s="95">
        <v>8.8690999999999995</v>
      </c>
      <c r="BP74" s="95">
        <v>8.8645999999999994</v>
      </c>
      <c r="BQ74" s="95">
        <v>8.8644999999999996</v>
      </c>
      <c r="BR74" s="95">
        <v>8.8777000000000008</v>
      </c>
      <c r="BS74" s="95">
        <v>8.8582999999999998</v>
      </c>
      <c r="BT74" s="97"/>
      <c r="BU74" s="97"/>
      <c r="BV74" s="96"/>
      <c r="BW74" s="96"/>
      <c r="BX74" s="96"/>
      <c r="BY74" s="98"/>
      <c r="BZ74" s="99"/>
      <c r="CA74" s="99"/>
      <c r="CB74" s="99"/>
      <c r="CC74" s="99"/>
      <c r="CD74" s="100"/>
      <c r="CE74" s="101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</row>
    <row r="75" spans="1:139">
      <c r="A75" s="83" t="s">
        <v>139</v>
      </c>
      <c r="B75" s="66" t="s">
        <v>242</v>
      </c>
      <c r="C75" s="79" t="s">
        <v>181</v>
      </c>
      <c r="D75" s="67">
        <v>1</v>
      </c>
      <c r="E75" s="123" t="s">
        <v>123</v>
      </c>
      <c r="F75" s="123">
        <v>2</v>
      </c>
      <c r="G75" s="85" t="s">
        <v>125</v>
      </c>
      <c r="H75" s="86">
        <v>1.33</v>
      </c>
      <c r="I75" s="124" t="s">
        <v>43</v>
      </c>
      <c r="J75" s="88">
        <v>20.28</v>
      </c>
      <c r="K75" s="125">
        <v>0.05</v>
      </c>
      <c r="L75" s="125">
        <v>-0.05</v>
      </c>
      <c r="M75" s="125" t="s">
        <v>10</v>
      </c>
      <c r="N75" s="126" t="s">
        <v>67</v>
      </c>
      <c r="O75" s="92">
        <f t="shared" si="62"/>
        <v>20.330000000000002</v>
      </c>
      <c r="P75" s="93">
        <f t="shared" si="63"/>
        <v>20.23</v>
      </c>
      <c r="Q75" s="94"/>
      <c r="R75" s="3">
        <f t="shared" si="64"/>
        <v>20.309899999999999</v>
      </c>
      <c r="S75" s="3">
        <f t="shared" si="65"/>
        <v>20.287700000000001</v>
      </c>
      <c r="T75" s="3">
        <f t="shared" si="66"/>
        <v>20.299653124999999</v>
      </c>
      <c r="U75" s="4">
        <f t="shared" si="67"/>
        <v>5.0692612158176774E-3</v>
      </c>
      <c r="V75" s="5">
        <f t="shared" si="68"/>
        <v>3.2877900658702428</v>
      </c>
      <c r="W75" s="76">
        <f t="shared" si="55"/>
        <v>0.39306249999995097</v>
      </c>
      <c r="X75" s="76" t="str">
        <f t="shared" si="56"/>
        <v>Level C</v>
      </c>
      <c r="Y75" s="5">
        <f t="shared" si="69"/>
        <v>1.99548308310431</v>
      </c>
      <c r="Z75" s="5">
        <f t="shared" si="70"/>
        <v>4.5800970486362687</v>
      </c>
      <c r="AA75" s="5">
        <f t="shared" si="71"/>
        <v>1.99548308310431</v>
      </c>
      <c r="AB75" s="6">
        <f t="shared" si="72"/>
        <v>0.99999999892764269</v>
      </c>
      <c r="AC75" s="29" t="str">
        <f t="shared" si="73"/>
        <v/>
      </c>
      <c r="AD75" s="29" t="str">
        <f t="shared" si="74"/>
        <v/>
      </c>
      <c r="AE75" s="29">
        <f t="shared" si="75"/>
        <v>-1.9653124999997829E-2</v>
      </c>
      <c r="AF75" s="29" t="str">
        <f t="shared" si="53"/>
        <v/>
      </c>
      <c r="AG75" s="100"/>
      <c r="AH75" s="101"/>
      <c r="AI75" s="102"/>
      <c r="AJ75" s="102"/>
      <c r="AK75" s="102"/>
      <c r="AL75" s="102"/>
      <c r="AM75" s="102"/>
      <c r="AN75" s="102">
        <v>20.297999999999998</v>
      </c>
      <c r="AO75" s="102">
        <v>20.293099999999999</v>
      </c>
      <c r="AP75" s="102">
        <v>20.300599999999999</v>
      </c>
      <c r="AQ75" s="102">
        <v>20.301400000000001</v>
      </c>
      <c r="AR75" s="102">
        <v>20.307500000000001</v>
      </c>
      <c r="AS75" s="103">
        <v>20.2989</v>
      </c>
      <c r="AT75" s="103">
        <v>20.3047</v>
      </c>
      <c r="AU75" s="103">
        <v>20.309899999999999</v>
      </c>
      <c r="AV75" s="103">
        <v>20.290700000000001</v>
      </c>
      <c r="AW75" s="103">
        <v>20.294599999999999</v>
      </c>
      <c r="AX75" s="103">
        <v>20.305499999999999</v>
      </c>
      <c r="AY75" s="103">
        <v>20.3048</v>
      </c>
      <c r="AZ75" s="103">
        <v>20.298300000000001</v>
      </c>
      <c r="BA75" s="103">
        <v>20.296600000000002</v>
      </c>
      <c r="BB75" s="103">
        <v>20.297799999999999</v>
      </c>
      <c r="BC75" s="103">
        <v>20.3065</v>
      </c>
      <c r="BD75" s="103">
        <v>20.287700000000001</v>
      </c>
      <c r="BE75" s="103">
        <v>20.297799999999999</v>
      </c>
      <c r="BF75" s="103">
        <v>20.3</v>
      </c>
      <c r="BG75" s="103">
        <v>20.3048</v>
      </c>
      <c r="BH75" s="103">
        <v>20.293800000000001</v>
      </c>
      <c r="BI75" s="103">
        <v>20.298999999999999</v>
      </c>
      <c r="BJ75" s="103">
        <v>20.302499999999998</v>
      </c>
      <c r="BK75" s="103">
        <v>20.302900000000001</v>
      </c>
      <c r="BL75" s="103">
        <v>20.294899999999998</v>
      </c>
      <c r="BM75" s="103">
        <v>20.294799999999999</v>
      </c>
      <c r="BN75" s="103">
        <v>20.3048</v>
      </c>
      <c r="BO75" s="95">
        <v>20.2957</v>
      </c>
      <c r="BP75" s="95">
        <v>20.297799999999999</v>
      </c>
      <c r="BQ75" s="95">
        <v>20.301600000000001</v>
      </c>
      <c r="BR75" s="95">
        <v>20.3018</v>
      </c>
      <c r="BS75" s="95">
        <v>20.3001</v>
      </c>
      <c r="BT75" s="97"/>
      <c r="BU75" s="97"/>
      <c r="BV75" s="96"/>
      <c r="BW75" s="96"/>
      <c r="BX75" s="96"/>
      <c r="BY75" s="98"/>
      <c r="BZ75" s="99"/>
      <c r="CA75" s="99"/>
      <c r="CB75" s="99"/>
      <c r="CC75" s="99"/>
      <c r="CD75" s="100"/>
      <c r="CE75" s="101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</row>
    <row r="76" spans="1:139">
      <c r="A76" s="83" t="s">
        <v>140</v>
      </c>
      <c r="B76" s="66" t="s">
        <v>242</v>
      </c>
      <c r="C76" s="79" t="s">
        <v>181</v>
      </c>
      <c r="D76" s="67">
        <v>1</v>
      </c>
      <c r="E76" s="123" t="s">
        <v>123</v>
      </c>
      <c r="F76" s="123">
        <v>2</v>
      </c>
      <c r="G76" s="85" t="s">
        <v>125</v>
      </c>
      <c r="H76" s="86">
        <v>1.33</v>
      </c>
      <c r="I76" s="124" t="s">
        <v>43</v>
      </c>
      <c r="J76" s="88">
        <v>20</v>
      </c>
      <c r="K76" s="125">
        <v>0.05</v>
      </c>
      <c r="L76" s="125">
        <v>-0.05</v>
      </c>
      <c r="M76" s="125" t="s">
        <v>10</v>
      </c>
      <c r="N76" s="126" t="s">
        <v>67</v>
      </c>
      <c r="O76" s="92">
        <f t="shared" si="62"/>
        <v>20.05</v>
      </c>
      <c r="P76" s="93">
        <f t="shared" si="63"/>
        <v>19.95</v>
      </c>
      <c r="Q76" s="94"/>
      <c r="R76" s="3">
        <f t="shared" si="64"/>
        <v>20.0215</v>
      </c>
      <c r="S76" s="3">
        <f t="shared" si="65"/>
        <v>20.003499999999999</v>
      </c>
      <c r="T76" s="3">
        <f t="shared" si="66"/>
        <v>20.010903124999995</v>
      </c>
      <c r="U76" s="4">
        <f t="shared" si="67"/>
        <v>5.1526682329986837E-3</v>
      </c>
      <c r="V76" s="5">
        <f t="shared" si="68"/>
        <v>3.2345701126127451</v>
      </c>
      <c r="W76" s="76">
        <f t="shared" si="55"/>
        <v>0.21806249999989946</v>
      </c>
      <c r="X76" s="76" t="str">
        <f t="shared" si="56"/>
        <v>Level B</v>
      </c>
      <c r="Y76" s="5">
        <f t="shared" si="69"/>
        <v>2.5292316674314894</v>
      </c>
      <c r="Z76" s="5">
        <f t="shared" si="70"/>
        <v>3.9399085577940927</v>
      </c>
      <c r="AA76" s="5">
        <f t="shared" si="71"/>
        <v>2.5292316674314894</v>
      </c>
      <c r="AB76" s="6">
        <f t="shared" si="72"/>
        <v>0.99999999999998357</v>
      </c>
      <c r="AC76" s="29" t="str">
        <f t="shared" si="73"/>
        <v/>
      </c>
      <c r="AD76" s="29" t="str">
        <f t="shared" si="74"/>
        <v/>
      </c>
      <c r="AE76" s="29">
        <f t="shared" si="75"/>
        <v>-1.0903124999995129E-2</v>
      </c>
      <c r="AF76" s="29" t="str">
        <f t="shared" si="53"/>
        <v/>
      </c>
      <c r="AG76" s="100"/>
      <c r="AH76" s="101"/>
      <c r="AI76" s="102"/>
      <c r="AJ76" s="102"/>
      <c r="AK76" s="102"/>
      <c r="AL76" s="102"/>
      <c r="AM76" s="102"/>
      <c r="AN76" s="102">
        <v>20.02</v>
      </c>
      <c r="AO76" s="102">
        <v>20.005600000000001</v>
      </c>
      <c r="AP76" s="102">
        <v>20.0138</v>
      </c>
      <c r="AQ76" s="102">
        <v>20.012899999999998</v>
      </c>
      <c r="AR76" s="102">
        <v>20.0077</v>
      </c>
      <c r="AS76" s="103">
        <v>20.018000000000001</v>
      </c>
      <c r="AT76" s="103">
        <v>20.0215</v>
      </c>
      <c r="AU76" s="103">
        <v>20.0078</v>
      </c>
      <c r="AV76" s="103">
        <v>20.004200000000001</v>
      </c>
      <c r="AW76" s="103">
        <v>20.0166</v>
      </c>
      <c r="AX76" s="103">
        <v>20.017199999999999</v>
      </c>
      <c r="AY76" s="103">
        <v>20.011299999999999</v>
      </c>
      <c r="AZ76" s="103">
        <v>20.005299999999998</v>
      </c>
      <c r="BA76" s="103">
        <v>20.011600000000001</v>
      </c>
      <c r="BB76" s="103">
        <v>20.006900000000002</v>
      </c>
      <c r="BC76" s="103">
        <v>20.0091</v>
      </c>
      <c r="BD76" s="103">
        <v>20.017299999999999</v>
      </c>
      <c r="BE76" s="103">
        <v>20.007300000000001</v>
      </c>
      <c r="BF76" s="103">
        <v>20.010000000000002</v>
      </c>
      <c r="BG76" s="103">
        <v>20.004899999999999</v>
      </c>
      <c r="BH76" s="103">
        <v>20.008099999999999</v>
      </c>
      <c r="BI76" s="103">
        <v>20.006499999999999</v>
      </c>
      <c r="BJ76" s="103">
        <v>20.014299999999999</v>
      </c>
      <c r="BK76" s="103">
        <v>20.011199999999999</v>
      </c>
      <c r="BL76" s="103">
        <v>20.003499999999999</v>
      </c>
      <c r="BM76" s="103">
        <v>20.004300000000001</v>
      </c>
      <c r="BN76" s="103">
        <v>20.011700000000001</v>
      </c>
      <c r="BO76" s="95">
        <v>20.008099999999999</v>
      </c>
      <c r="BP76" s="95">
        <v>20.013999999999999</v>
      </c>
      <c r="BQ76" s="95">
        <v>20.006499999999999</v>
      </c>
      <c r="BR76" s="95">
        <v>20.011700000000001</v>
      </c>
      <c r="BS76" s="95">
        <v>20.02</v>
      </c>
      <c r="BT76" s="97"/>
      <c r="BU76" s="97"/>
      <c r="BV76" s="96"/>
      <c r="BW76" s="96"/>
      <c r="BX76" s="96"/>
      <c r="BY76" s="98"/>
      <c r="BZ76" s="99"/>
      <c r="CA76" s="99"/>
      <c r="CB76" s="99"/>
      <c r="CC76" s="99"/>
      <c r="CD76" s="100"/>
      <c r="CE76" s="101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</row>
    <row r="77" spans="1:139">
      <c r="A77" s="83" t="s">
        <v>141</v>
      </c>
      <c r="B77" s="66" t="s">
        <v>242</v>
      </c>
      <c r="C77" s="79" t="s">
        <v>181</v>
      </c>
      <c r="D77" s="67">
        <v>1</v>
      </c>
      <c r="E77" s="123" t="s">
        <v>123</v>
      </c>
      <c r="F77" s="123">
        <v>2</v>
      </c>
      <c r="G77" s="85" t="s">
        <v>125</v>
      </c>
      <c r="H77" s="86">
        <v>1.33</v>
      </c>
      <c r="I77" s="124" t="s">
        <v>43</v>
      </c>
      <c r="J77" s="88">
        <v>8.85</v>
      </c>
      <c r="K77" s="125">
        <v>0.05</v>
      </c>
      <c r="L77" s="125">
        <v>-0.05</v>
      </c>
      <c r="M77" s="125" t="s">
        <v>10</v>
      </c>
      <c r="N77" s="126" t="s">
        <v>67</v>
      </c>
      <c r="O77" s="92">
        <f t="shared" si="62"/>
        <v>8.9</v>
      </c>
      <c r="P77" s="93">
        <f t="shared" si="63"/>
        <v>8.7999999999999989</v>
      </c>
      <c r="Q77" s="94"/>
      <c r="R77" s="3">
        <f t="shared" si="64"/>
        <v>8.8733000000000004</v>
      </c>
      <c r="S77" s="3">
        <f t="shared" si="65"/>
        <v>8.8478999999999992</v>
      </c>
      <c r="T77" s="3">
        <f t="shared" si="66"/>
        <v>8.8618062500000008</v>
      </c>
      <c r="U77" s="4">
        <f t="shared" si="67"/>
        <v>6.0938857511761728E-3</v>
      </c>
      <c r="V77" s="5">
        <f t="shared" si="68"/>
        <v>2.734981807535505</v>
      </c>
      <c r="W77" s="76">
        <f t="shared" si="55"/>
        <v>0.23612500000001921</v>
      </c>
      <c r="X77" s="76" t="str">
        <f t="shared" si="56"/>
        <v>Level B</v>
      </c>
      <c r="Y77" s="5">
        <f t="shared" si="69"/>
        <v>2.089184228231161</v>
      </c>
      <c r="Z77" s="5">
        <f t="shared" si="70"/>
        <v>3.3807793868399267</v>
      </c>
      <c r="AA77" s="5">
        <f t="shared" si="71"/>
        <v>2.089184228231161</v>
      </c>
      <c r="AB77" s="6">
        <f t="shared" si="72"/>
        <v>0.99999999981661669</v>
      </c>
      <c r="AC77" s="29" t="str">
        <f t="shared" si="73"/>
        <v/>
      </c>
      <c r="AD77" s="29" t="str">
        <f t="shared" si="74"/>
        <v/>
      </c>
      <c r="AE77" s="29">
        <f t="shared" si="75"/>
        <v>-1.1806250000001128E-2</v>
      </c>
      <c r="AF77" s="29" t="str">
        <f t="shared" si="53"/>
        <v/>
      </c>
      <c r="AG77" s="100"/>
      <c r="AH77" s="101"/>
      <c r="AI77" s="102"/>
      <c r="AJ77" s="102"/>
      <c r="AK77" s="102"/>
      <c r="AL77" s="102"/>
      <c r="AM77" s="102"/>
      <c r="AN77" s="102">
        <v>8.8573000000000004</v>
      </c>
      <c r="AO77" s="102">
        <v>8.8726000000000003</v>
      </c>
      <c r="AP77" s="102">
        <v>8.8478999999999992</v>
      </c>
      <c r="AQ77" s="102">
        <v>8.8638999999999992</v>
      </c>
      <c r="AR77" s="102">
        <v>8.8640000000000008</v>
      </c>
      <c r="AS77" s="103">
        <v>8.8544</v>
      </c>
      <c r="AT77" s="103">
        <v>8.8673999999999999</v>
      </c>
      <c r="AU77" s="103">
        <v>8.8655000000000008</v>
      </c>
      <c r="AV77" s="103">
        <v>8.8638999999999992</v>
      </c>
      <c r="AW77" s="103">
        <v>8.8687000000000005</v>
      </c>
      <c r="AX77" s="103">
        <v>8.8642000000000003</v>
      </c>
      <c r="AY77" s="103">
        <v>8.8649000000000004</v>
      </c>
      <c r="AZ77" s="103">
        <v>8.8541000000000007</v>
      </c>
      <c r="BA77" s="103">
        <v>8.8521000000000001</v>
      </c>
      <c r="BB77" s="103">
        <v>8.8697999999999997</v>
      </c>
      <c r="BC77" s="103">
        <v>8.8733000000000004</v>
      </c>
      <c r="BD77" s="103">
        <v>8.8573000000000004</v>
      </c>
      <c r="BE77" s="103">
        <v>8.8602000000000007</v>
      </c>
      <c r="BF77" s="103">
        <v>8.8568999999999996</v>
      </c>
      <c r="BG77" s="103">
        <v>8.8629999999999995</v>
      </c>
      <c r="BH77" s="103">
        <v>8.8568999999999996</v>
      </c>
      <c r="BI77" s="103">
        <v>8.8629999999999995</v>
      </c>
      <c r="BJ77" s="103">
        <v>8.8705999999999996</v>
      </c>
      <c r="BK77" s="103">
        <v>8.8537999999999997</v>
      </c>
      <c r="BL77" s="103">
        <v>8.8656000000000006</v>
      </c>
      <c r="BM77" s="103">
        <v>8.8587000000000007</v>
      </c>
      <c r="BN77" s="103">
        <v>8.8643000000000001</v>
      </c>
      <c r="BO77" s="95">
        <v>8.8628999999999998</v>
      </c>
      <c r="BP77" s="95">
        <v>8.8635000000000002</v>
      </c>
      <c r="BQ77" s="95">
        <v>8.8573000000000004</v>
      </c>
      <c r="BR77" s="95">
        <v>8.8568999999999996</v>
      </c>
      <c r="BS77" s="95">
        <v>8.8628999999999998</v>
      </c>
      <c r="BT77" s="97"/>
      <c r="BU77" s="97"/>
      <c r="BV77" s="96"/>
      <c r="BW77" s="96"/>
      <c r="BX77" s="96"/>
      <c r="BY77" s="98"/>
      <c r="BZ77" s="99"/>
      <c r="CA77" s="99"/>
      <c r="CB77" s="99"/>
      <c r="CC77" s="99"/>
      <c r="CD77" s="100"/>
      <c r="CE77" s="101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</row>
    <row r="78" spans="1:139">
      <c r="A78" s="83" t="s">
        <v>142</v>
      </c>
      <c r="B78" s="66" t="s">
        <v>242</v>
      </c>
      <c r="C78" s="79" t="s">
        <v>181</v>
      </c>
      <c r="D78" s="67">
        <v>1</v>
      </c>
      <c r="E78" s="123" t="s">
        <v>123</v>
      </c>
      <c r="F78" s="123">
        <v>2</v>
      </c>
      <c r="G78" s="85" t="s">
        <v>125</v>
      </c>
      <c r="H78" s="86">
        <v>1.33</v>
      </c>
      <c r="I78" s="124" t="s">
        <v>43</v>
      </c>
      <c r="J78" s="88">
        <v>8.85</v>
      </c>
      <c r="K78" s="125">
        <v>0.05</v>
      </c>
      <c r="L78" s="125">
        <v>-0.05</v>
      </c>
      <c r="M78" s="125" t="s">
        <v>10</v>
      </c>
      <c r="N78" s="126" t="s">
        <v>67</v>
      </c>
      <c r="O78" s="92">
        <f t="shared" si="62"/>
        <v>8.9</v>
      </c>
      <c r="P78" s="93">
        <f t="shared" si="63"/>
        <v>8.7999999999999989</v>
      </c>
      <c r="Q78" s="94"/>
      <c r="R78" s="3">
        <f t="shared" si="64"/>
        <v>8.8755000000000006</v>
      </c>
      <c r="S78" s="3">
        <f t="shared" si="65"/>
        <v>8.8605</v>
      </c>
      <c r="T78" s="3">
        <f t="shared" si="66"/>
        <v>8.8687312500000033</v>
      </c>
      <c r="U78" s="4">
        <f t="shared" si="67"/>
        <v>3.5438668055507816E-3</v>
      </c>
      <c r="V78" s="5">
        <f t="shared" si="68"/>
        <v>4.702960799926668</v>
      </c>
      <c r="W78" s="76">
        <f t="shared" si="55"/>
        <v>0.37462500000006749</v>
      </c>
      <c r="X78" s="76" t="str">
        <f t="shared" si="56"/>
        <v>Level C</v>
      </c>
      <c r="Y78" s="5">
        <f t="shared" si="69"/>
        <v>2.941114110253864</v>
      </c>
      <c r="Z78" s="5">
        <f t="shared" si="70"/>
        <v>6.4648074895996048</v>
      </c>
      <c r="AA78" s="5">
        <f t="shared" si="71"/>
        <v>2.941114110253864</v>
      </c>
      <c r="AB78" s="6">
        <f t="shared" si="72"/>
        <v>1</v>
      </c>
      <c r="AC78" s="29" t="str">
        <f t="shared" si="73"/>
        <v/>
      </c>
      <c r="AD78" s="29" t="str">
        <f t="shared" si="74"/>
        <v/>
      </c>
      <c r="AE78" s="29">
        <f t="shared" si="75"/>
        <v>-1.8731250000003641E-2</v>
      </c>
      <c r="AF78" s="29" t="str">
        <f t="shared" si="53"/>
        <v/>
      </c>
      <c r="AG78" s="100"/>
      <c r="AH78" s="101"/>
      <c r="AI78" s="102"/>
      <c r="AJ78" s="102"/>
      <c r="AK78" s="102"/>
      <c r="AL78" s="102"/>
      <c r="AM78" s="102"/>
      <c r="AN78" s="102">
        <v>8.8694000000000006</v>
      </c>
      <c r="AO78" s="102">
        <v>8.8703000000000003</v>
      </c>
      <c r="AP78" s="102">
        <v>8.8674999999999997</v>
      </c>
      <c r="AQ78" s="102">
        <v>8.8719000000000001</v>
      </c>
      <c r="AR78" s="102">
        <v>8.8698999999999995</v>
      </c>
      <c r="AS78" s="103">
        <v>8.8696999999999999</v>
      </c>
      <c r="AT78" s="103">
        <v>8.8665000000000003</v>
      </c>
      <c r="AU78" s="103">
        <v>8.8737999999999992</v>
      </c>
      <c r="AV78" s="103">
        <v>8.8747000000000007</v>
      </c>
      <c r="AW78" s="103">
        <v>8.8641000000000005</v>
      </c>
      <c r="AX78" s="103">
        <v>8.8682999999999996</v>
      </c>
      <c r="AY78" s="103">
        <v>8.8755000000000006</v>
      </c>
      <c r="AZ78" s="103">
        <v>8.8725000000000005</v>
      </c>
      <c r="BA78" s="103">
        <v>8.8717000000000006</v>
      </c>
      <c r="BB78" s="103">
        <v>8.8661999999999992</v>
      </c>
      <c r="BC78" s="103">
        <v>8.8653999999999993</v>
      </c>
      <c r="BD78" s="103">
        <v>8.8709000000000007</v>
      </c>
      <c r="BE78" s="103">
        <v>8.8674999999999997</v>
      </c>
      <c r="BF78" s="103">
        <v>8.8709000000000007</v>
      </c>
      <c r="BG78" s="103">
        <v>8.8666</v>
      </c>
      <c r="BH78" s="103">
        <v>8.8605</v>
      </c>
      <c r="BI78" s="103">
        <v>8.8731000000000009</v>
      </c>
      <c r="BJ78" s="103">
        <v>8.8671000000000006</v>
      </c>
      <c r="BK78" s="103">
        <v>8.8711000000000002</v>
      </c>
      <c r="BL78" s="103">
        <v>8.8655000000000008</v>
      </c>
      <c r="BM78" s="103">
        <v>8.8689999999999998</v>
      </c>
      <c r="BN78" s="103">
        <v>8.8676999999999992</v>
      </c>
      <c r="BO78" s="95">
        <v>8.8701000000000008</v>
      </c>
      <c r="BP78" s="95">
        <v>8.8617000000000008</v>
      </c>
      <c r="BQ78" s="95">
        <v>8.8683999999999994</v>
      </c>
      <c r="BR78" s="95">
        <v>8.8637999999999995</v>
      </c>
      <c r="BS78" s="95">
        <v>8.8681000000000001</v>
      </c>
      <c r="BT78" s="97"/>
      <c r="BU78" s="97"/>
      <c r="BV78" s="96"/>
      <c r="BW78" s="96"/>
      <c r="BX78" s="96"/>
      <c r="BY78" s="98"/>
      <c r="BZ78" s="99"/>
      <c r="CA78" s="99"/>
      <c r="CB78" s="99"/>
      <c r="CC78" s="99"/>
      <c r="CD78" s="100"/>
      <c r="CE78" s="101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</row>
    <row r="79" spans="1:139">
      <c r="A79" s="83" t="s">
        <v>143</v>
      </c>
      <c r="B79" s="66" t="s">
        <v>242</v>
      </c>
      <c r="C79" s="79" t="s">
        <v>181</v>
      </c>
      <c r="D79" s="67">
        <v>1</v>
      </c>
      <c r="E79" s="123" t="s">
        <v>123</v>
      </c>
      <c r="F79" s="123">
        <v>2</v>
      </c>
      <c r="G79" s="85" t="s">
        <v>125</v>
      </c>
      <c r="H79" s="86">
        <v>1.33</v>
      </c>
      <c r="I79" s="124" t="s">
        <v>43</v>
      </c>
      <c r="J79" s="88">
        <v>10.050000000000001</v>
      </c>
      <c r="K79" s="125">
        <v>0.05</v>
      </c>
      <c r="L79" s="125">
        <v>-0.05</v>
      </c>
      <c r="M79" s="125" t="s">
        <v>10</v>
      </c>
      <c r="N79" s="126" t="s">
        <v>67</v>
      </c>
      <c r="O79" s="92">
        <f t="shared" si="62"/>
        <v>10.100000000000001</v>
      </c>
      <c r="P79" s="93">
        <f t="shared" si="63"/>
        <v>10</v>
      </c>
      <c r="Q79" s="94"/>
      <c r="R79" s="3">
        <f t="shared" si="64"/>
        <v>10.064399999999999</v>
      </c>
      <c r="S79" s="3">
        <f t="shared" si="65"/>
        <v>10.047700000000001</v>
      </c>
      <c r="T79" s="3">
        <f t="shared" si="66"/>
        <v>10.056034375000001</v>
      </c>
      <c r="U79" s="4">
        <f t="shared" si="67"/>
        <v>3.8938006456084276E-3</v>
      </c>
      <c r="V79" s="5">
        <f t="shared" si="68"/>
        <v>4.2803081573947424</v>
      </c>
      <c r="W79" s="76">
        <f t="shared" si="55"/>
        <v>0.12068750000000789</v>
      </c>
      <c r="X79" s="76" t="str">
        <f t="shared" si="56"/>
        <v>Level A</v>
      </c>
      <c r="Y79" s="5">
        <f t="shared" si="69"/>
        <v>3.7637284666491837</v>
      </c>
      <c r="Z79" s="5">
        <f t="shared" si="70"/>
        <v>4.7968878481404218</v>
      </c>
      <c r="AA79" s="5">
        <f t="shared" si="71"/>
        <v>3.7637284666491837</v>
      </c>
      <c r="AB79" s="6">
        <f t="shared" si="72"/>
        <v>1</v>
      </c>
      <c r="AC79" s="29" t="str">
        <f t="shared" si="73"/>
        <v/>
      </c>
      <c r="AD79" s="29" t="str">
        <f t="shared" si="74"/>
        <v/>
      </c>
      <c r="AE79" s="29">
        <f t="shared" si="75"/>
        <v>-6.0343750000004803E-3</v>
      </c>
      <c r="AF79" s="29" t="str">
        <f t="shared" si="53"/>
        <v/>
      </c>
      <c r="AG79" s="100"/>
      <c r="AH79" s="101"/>
      <c r="AI79" s="102"/>
      <c r="AJ79" s="102"/>
      <c r="AK79" s="102"/>
      <c r="AL79" s="102"/>
      <c r="AM79" s="102"/>
      <c r="AN79" s="102">
        <v>10.055199999999999</v>
      </c>
      <c r="AO79" s="102">
        <v>10.064399999999999</v>
      </c>
      <c r="AP79" s="102">
        <v>10.0542</v>
      </c>
      <c r="AQ79" s="102">
        <v>10.049300000000001</v>
      </c>
      <c r="AR79" s="102">
        <v>10.057499999999999</v>
      </c>
      <c r="AS79" s="103">
        <v>10.053900000000001</v>
      </c>
      <c r="AT79" s="103">
        <v>10.0585</v>
      </c>
      <c r="AU79" s="103">
        <v>10.0572</v>
      </c>
      <c r="AV79" s="103">
        <v>10.0603</v>
      </c>
      <c r="AW79" s="103">
        <v>10.056699999999999</v>
      </c>
      <c r="AX79" s="103">
        <v>10.049799999999999</v>
      </c>
      <c r="AY79" s="103">
        <v>10.054600000000001</v>
      </c>
      <c r="AZ79" s="103">
        <v>10.055999999999999</v>
      </c>
      <c r="BA79" s="103">
        <v>10.0604</v>
      </c>
      <c r="BB79" s="103">
        <v>10.055300000000001</v>
      </c>
      <c r="BC79" s="103">
        <v>10.047700000000001</v>
      </c>
      <c r="BD79" s="103">
        <v>10.0578</v>
      </c>
      <c r="BE79" s="103">
        <v>10.054</v>
      </c>
      <c r="BF79" s="103">
        <v>10.058999999999999</v>
      </c>
      <c r="BG79" s="103">
        <v>10.0533</v>
      </c>
      <c r="BH79" s="103">
        <v>10.0541</v>
      </c>
      <c r="BI79" s="103">
        <v>10.06</v>
      </c>
      <c r="BJ79" s="103">
        <v>10.053000000000001</v>
      </c>
      <c r="BK79" s="103">
        <v>10.0562</v>
      </c>
      <c r="BL79" s="103">
        <v>10.052899999999999</v>
      </c>
      <c r="BM79" s="103">
        <v>10.0611</v>
      </c>
      <c r="BN79" s="103">
        <v>10.051299999999999</v>
      </c>
      <c r="BO79" s="95">
        <v>10.0543</v>
      </c>
      <c r="BP79" s="95">
        <v>10.063599999999999</v>
      </c>
      <c r="BQ79" s="95">
        <v>10.0547</v>
      </c>
      <c r="BR79" s="95">
        <v>10.059900000000001</v>
      </c>
      <c r="BS79" s="95">
        <v>10.056900000000001</v>
      </c>
      <c r="BT79" s="97"/>
      <c r="BU79" s="97"/>
      <c r="BV79" s="96"/>
      <c r="BW79" s="96"/>
      <c r="BX79" s="96"/>
      <c r="BY79" s="98"/>
      <c r="BZ79" s="99"/>
      <c r="CA79" s="99"/>
      <c r="CB79" s="99"/>
      <c r="CC79" s="99"/>
      <c r="CD79" s="100"/>
      <c r="CE79" s="101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</row>
    <row r="80" spans="1:139">
      <c r="A80" s="83" t="s">
        <v>144</v>
      </c>
      <c r="B80" s="66" t="s">
        <v>242</v>
      </c>
      <c r="C80" s="79" t="s">
        <v>181</v>
      </c>
      <c r="D80" s="67">
        <v>1</v>
      </c>
      <c r="E80" s="123" t="s">
        <v>123</v>
      </c>
      <c r="F80" s="123">
        <v>2</v>
      </c>
      <c r="G80" s="85" t="s">
        <v>125</v>
      </c>
      <c r="H80" s="86">
        <v>1.33</v>
      </c>
      <c r="I80" s="124" t="s">
        <v>43</v>
      </c>
      <c r="J80" s="88">
        <v>10</v>
      </c>
      <c r="K80" s="125">
        <v>0.05</v>
      </c>
      <c r="L80" s="125">
        <v>-0.05</v>
      </c>
      <c r="M80" s="125" t="s">
        <v>10</v>
      </c>
      <c r="N80" s="126" t="s">
        <v>67</v>
      </c>
      <c r="O80" s="92">
        <f t="shared" si="62"/>
        <v>10.050000000000001</v>
      </c>
      <c r="P80" s="93">
        <f t="shared" si="63"/>
        <v>9.9499999999999993</v>
      </c>
      <c r="Q80" s="94"/>
      <c r="R80" s="3">
        <f t="shared" si="64"/>
        <v>10.012600000000001</v>
      </c>
      <c r="S80" s="3">
        <f t="shared" si="65"/>
        <v>10.001899999999999</v>
      </c>
      <c r="T80" s="3">
        <f t="shared" si="66"/>
        <v>10.0064765625</v>
      </c>
      <c r="U80" s="4">
        <f t="shared" si="67"/>
        <v>2.8776386033433237E-3</v>
      </c>
      <c r="V80" s="5">
        <f t="shared" si="68"/>
        <v>5.7917858925380177</v>
      </c>
      <c r="W80" s="76">
        <f t="shared" si="55"/>
        <v>0.12953124999999049</v>
      </c>
      <c r="X80" s="76" t="str">
        <f t="shared" si="56"/>
        <v>Level B</v>
      </c>
      <c r="Y80" s="5">
        <f t="shared" si="69"/>
        <v>5.0415686261453292</v>
      </c>
      <c r="Z80" s="5">
        <f t="shared" si="70"/>
        <v>6.5420031589308705</v>
      </c>
      <c r="AA80" s="5">
        <f t="shared" si="71"/>
        <v>5.0415686261453292</v>
      </c>
      <c r="AB80" s="6">
        <f t="shared" si="72"/>
        <v>1</v>
      </c>
      <c r="AC80" s="29" t="str">
        <f t="shared" si="73"/>
        <v/>
      </c>
      <c r="AD80" s="29" t="str">
        <f t="shared" si="74"/>
        <v/>
      </c>
      <c r="AE80" s="29">
        <f t="shared" si="75"/>
        <v>-6.4765624999996163E-3</v>
      </c>
      <c r="AF80" s="29" t="str">
        <f t="shared" si="53"/>
        <v/>
      </c>
      <c r="AG80" s="100"/>
      <c r="AH80" s="101"/>
      <c r="AI80" s="102"/>
      <c r="AJ80" s="102"/>
      <c r="AK80" s="102"/>
      <c r="AL80" s="102"/>
      <c r="AM80" s="102"/>
      <c r="AN80" s="102">
        <v>10.007199999999999</v>
      </c>
      <c r="AO80" s="102">
        <v>10.0078</v>
      </c>
      <c r="AP80" s="102">
        <v>10.0037</v>
      </c>
      <c r="AQ80" s="102">
        <v>10.009399999999999</v>
      </c>
      <c r="AR80" s="102">
        <v>10.00595</v>
      </c>
      <c r="AS80" s="103">
        <v>10.007999999999999</v>
      </c>
      <c r="AT80" s="103">
        <v>10.004</v>
      </c>
      <c r="AU80" s="103">
        <v>10.003299999999999</v>
      </c>
      <c r="AV80" s="103">
        <v>10.0039</v>
      </c>
      <c r="AW80" s="103">
        <v>10.003500000000001</v>
      </c>
      <c r="AX80" s="103">
        <v>10.0024</v>
      </c>
      <c r="AY80" s="103">
        <v>10.0078</v>
      </c>
      <c r="AZ80" s="103">
        <v>10.007</v>
      </c>
      <c r="BA80" s="103">
        <v>10.008900000000001</v>
      </c>
      <c r="BB80" s="103">
        <v>10.0105</v>
      </c>
      <c r="BC80" s="103">
        <v>10.007099999999999</v>
      </c>
      <c r="BD80" s="103">
        <v>10.003500000000001</v>
      </c>
      <c r="BE80" s="103">
        <v>10.007300000000001</v>
      </c>
      <c r="BF80" s="103">
        <v>10.001899999999999</v>
      </c>
      <c r="BG80" s="103">
        <v>10.0115</v>
      </c>
      <c r="BH80" s="103">
        <v>10.005599999999999</v>
      </c>
      <c r="BI80" s="103">
        <v>10.011799999999999</v>
      </c>
      <c r="BJ80" s="103">
        <v>10.007099999999999</v>
      </c>
      <c r="BK80" s="103">
        <v>10.0101</v>
      </c>
      <c r="BL80" s="103">
        <v>10.004200000000001</v>
      </c>
      <c r="BM80" s="103">
        <v>10.012600000000001</v>
      </c>
      <c r="BN80" s="103">
        <v>10.0053</v>
      </c>
      <c r="BO80" s="95">
        <v>10.004099999999999</v>
      </c>
      <c r="BP80" s="95">
        <v>10.004099999999999</v>
      </c>
      <c r="BQ80" s="95">
        <v>10.004</v>
      </c>
      <c r="BR80" s="95">
        <v>10.005699999999999</v>
      </c>
      <c r="BS80" s="95">
        <v>10.007999999999999</v>
      </c>
      <c r="BT80" s="97"/>
      <c r="BU80" s="97"/>
      <c r="BV80" s="96"/>
      <c r="BW80" s="96"/>
      <c r="BX80" s="96"/>
      <c r="BY80" s="98"/>
      <c r="BZ80" s="99"/>
      <c r="CA80" s="99"/>
      <c r="CB80" s="99"/>
      <c r="CC80" s="99"/>
      <c r="CD80" s="100"/>
      <c r="CE80" s="101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</row>
    <row r="81" spans="1:139">
      <c r="A81" s="83" t="s">
        <v>145</v>
      </c>
      <c r="B81" s="66" t="s">
        <v>242</v>
      </c>
      <c r="C81" s="79" t="s">
        <v>181</v>
      </c>
      <c r="D81" s="67">
        <v>1</v>
      </c>
      <c r="E81" s="123" t="s">
        <v>123</v>
      </c>
      <c r="F81" s="123">
        <v>2</v>
      </c>
      <c r="G81" s="85" t="s">
        <v>125</v>
      </c>
      <c r="H81" s="86">
        <v>1.33</v>
      </c>
      <c r="I81" s="124" t="s">
        <v>43</v>
      </c>
      <c r="J81" s="88">
        <v>8.85</v>
      </c>
      <c r="K81" s="125">
        <v>0.05</v>
      </c>
      <c r="L81" s="125">
        <v>-0.05</v>
      </c>
      <c r="M81" s="125" t="s">
        <v>10</v>
      </c>
      <c r="N81" s="126" t="s">
        <v>67</v>
      </c>
      <c r="O81" s="92">
        <f t="shared" si="62"/>
        <v>8.9</v>
      </c>
      <c r="P81" s="93">
        <f t="shared" si="63"/>
        <v>8.7999999999999989</v>
      </c>
      <c r="Q81" s="94"/>
      <c r="R81" s="3">
        <f t="shared" si="64"/>
        <v>8.8786000000000005</v>
      </c>
      <c r="S81" s="3">
        <f t="shared" si="65"/>
        <v>8.8474000000000004</v>
      </c>
      <c r="T81" s="3">
        <f t="shared" si="66"/>
        <v>8.8615500000000011</v>
      </c>
      <c r="U81" s="4">
        <f t="shared" si="67"/>
        <v>6.6734427928678312E-3</v>
      </c>
      <c r="V81" s="5">
        <f t="shared" si="68"/>
        <v>2.4974615328206582</v>
      </c>
      <c r="W81" s="76">
        <f t="shared" si="55"/>
        <v>0.2310000000000268</v>
      </c>
      <c r="X81" s="76" t="str">
        <f t="shared" si="56"/>
        <v>Level B</v>
      </c>
      <c r="Y81" s="5">
        <f t="shared" si="69"/>
        <v>1.9205479187390464</v>
      </c>
      <c r="Z81" s="5">
        <f t="shared" si="70"/>
        <v>3.0743751469023408</v>
      </c>
      <c r="AA81" s="5">
        <f t="shared" si="71"/>
        <v>1.9205479187390464</v>
      </c>
      <c r="AB81" s="6">
        <f t="shared" si="72"/>
        <v>0.99999999583506627</v>
      </c>
      <c r="AC81" s="29" t="str">
        <f t="shared" si="73"/>
        <v/>
      </c>
      <c r="AD81" s="29" t="str">
        <f t="shared" si="74"/>
        <v/>
      </c>
      <c r="AE81" s="29">
        <f t="shared" si="75"/>
        <v>-1.1550000000001504E-2</v>
      </c>
      <c r="AF81" s="29" t="str">
        <f t="shared" si="53"/>
        <v/>
      </c>
      <c r="AG81" s="100"/>
      <c r="AH81" s="101"/>
      <c r="AI81" s="102"/>
      <c r="AJ81" s="102"/>
      <c r="AK81" s="102"/>
      <c r="AL81" s="102"/>
      <c r="AM81" s="102"/>
      <c r="AN81" s="102">
        <v>8.8573000000000004</v>
      </c>
      <c r="AO81" s="102">
        <v>8.8658000000000001</v>
      </c>
      <c r="AP81" s="102">
        <v>8.8678000000000008</v>
      </c>
      <c r="AQ81" s="102">
        <v>8.8501999999999992</v>
      </c>
      <c r="AR81" s="102">
        <v>8.8547999999999991</v>
      </c>
      <c r="AS81" s="103">
        <v>8.8582999999999998</v>
      </c>
      <c r="AT81" s="103">
        <v>8.8614999999999995</v>
      </c>
      <c r="AU81" s="103">
        <v>8.8544</v>
      </c>
      <c r="AV81" s="103">
        <v>8.8507999999999996</v>
      </c>
      <c r="AW81" s="103">
        <v>8.8687000000000005</v>
      </c>
      <c r="AX81" s="103">
        <v>8.8541000000000007</v>
      </c>
      <c r="AY81" s="103">
        <v>8.86</v>
      </c>
      <c r="AZ81" s="103">
        <v>8.8620000000000001</v>
      </c>
      <c r="BA81" s="103">
        <v>8.8619000000000003</v>
      </c>
      <c r="BB81" s="103">
        <v>8.8636999999999997</v>
      </c>
      <c r="BC81" s="103">
        <v>8.8622999999999994</v>
      </c>
      <c r="BD81" s="103">
        <v>8.8717000000000006</v>
      </c>
      <c r="BE81" s="103">
        <v>8.8574999999999999</v>
      </c>
      <c r="BF81" s="103">
        <v>8.8474000000000004</v>
      </c>
      <c r="BG81" s="103">
        <v>8.8583999999999996</v>
      </c>
      <c r="BH81" s="103">
        <v>8.8644999999999996</v>
      </c>
      <c r="BI81" s="103">
        <v>8.8686000000000007</v>
      </c>
      <c r="BJ81" s="103">
        <v>8.8632000000000009</v>
      </c>
      <c r="BK81" s="103">
        <v>8.8614999999999995</v>
      </c>
      <c r="BL81" s="103">
        <v>8.8634000000000004</v>
      </c>
      <c r="BM81" s="103">
        <v>8.8615999999999993</v>
      </c>
      <c r="BN81" s="103">
        <v>8.8661999999999992</v>
      </c>
      <c r="BO81" s="95">
        <v>8.8719999999999999</v>
      </c>
      <c r="BP81" s="95">
        <v>8.8600999999999992</v>
      </c>
      <c r="BQ81" s="95">
        <v>8.8786000000000005</v>
      </c>
      <c r="BR81" s="95">
        <v>8.8637999999999995</v>
      </c>
      <c r="BS81" s="95">
        <v>8.8574999999999999</v>
      </c>
      <c r="BT81" s="97"/>
      <c r="BU81" s="97"/>
      <c r="BV81" s="96"/>
      <c r="BW81" s="96"/>
      <c r="BX81" s="96"/>
      <c r="BY81" s="98"/>
      <c r="BZ81" s="99"/>
      <c r="CA81" s="99"/>
      <c r="CB81" s="99"/>
      <c r="CC81" s="99"/>
      <c r="CD81" s="100"/>
      <c r="CE81" s="101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</row>
    <row r="82" spans="1:139">
      <c r="A82" s="83" t="s">
        <v>212</v>
      </c>
      <c r="B82" s="66" t="s">
        <v>242</v>
      </c>
      <c r="C82" s="79" t="s">
        <v>181</v>
      </c>
      <c r="D82" s="67">
        <v>1</v>
      </c>
      <c r="E82" s="123" t="s">
        <v>123</v>
      </c>
      <c r="F82" s="123">
        <v>2</v>
      </c>
      <c r="G82" s="85" t="s">
        <v>125</v>
      </c>
      <c r="H82" s="86">
        <v>1.33</v>
      </c>
      <c r="I82" s="124" t="s">
        <v>43</v>
      </c>
      <c r="J82" s="88">
        <v>5.8</v>
      </c>
      <c r="K82" s="125">
        <v>0.05</v>
      </c>
      <c r="L82" s="125">
        <v>-0.05</v>
      </c>
      <c r="M82" s="125" t="s">
        <v>10</v>
      </c>
      <c r="N82" s="126" t="s">
        <v>67</v>
      </c>
      <c r="O82" s="92">
        <f t="shared" si="62"/>
        <v>5.85</v>
      </c>
      <c r="P82" s="93">
        <f t="shared" si="63"/>
        <v>5.75</v>
      </c>
      <c r="Q82" s="94"/>
      <c r="R82" s="3">
        <f t="shared" si="64"/>
        <v>5.8360000000000003</v>
      </c>
      <c r="S82" s="3">
        <f t="shared" si="65"/>
        <v>5.819</v>
      </c>
      <c r="T82" s="3">
        <f t="shared" si="66"/>
        <v>5.8278437499999987</v>
      </c>
      <c r="U82" s="4">
        <f t="shared" si="67"/>
        <v>4.5657163872750949E-3</v>
      </c>
      <c r="V82" s="5">
        <f t="shared" si="68"/>
        <v>3.6503946484975707</v>
      </c>
      <c r="W82" s="76">
        <f t="shared" si="55"/>
        <v>0.55687499999997869</v>
      </c>
      <c r="X82" s="76" t="str">
        <f t="shared" si="56"/>
        <v>Level D</v>
      </c>
      <c r="Y82" s="5">
        <f t="shared" si="69"/>
        <v>1.6175811286155579</v>
      </c>
      <c r="Z82" s="5">
        <f t="shared" si="70"/>
        <v>5.683208168379557</v>
      </c>
      <c r="AA82" s="5">
        <f t="shared" si="71"/>
        <v>1.6175811286155579</v>
      </c>
      <c r="AB82" s="6">
        <f t="shared" si="72"/>
        <v>0.99999939117396686</v>
      </c>
      <c r="AC82" s="29" t="str">
        <f t="shared" si="73"/>
        <v/>
      </c>
      <c r="AD82" s="29" t="str">
        <f t="shared" si="74"/>
        <v/>
      </c>
      <c r="AE82" s="29">
        <f t="shared" si="75"/>
        <v>-2.7843749999998835E-2</v>
      </c>
      <c r="AF82" s="29" t="str">
        <f t="shared" si="53"/>
        <v/>
      </c>
      <c r="AG82" s="100"/>
      <c r="AH82" s="101"/>
      <c r="AI82" s="102"/>
      <c r="AJ82" s="102"/>
      <c r="AK82" s="102"/>
      <c r="AL82" s="102"/>
      <c r="AM82" s="102"/>
      <c r="AN82" s="102">
        <v>5.8259999999999996</v>
      </c>
      <c r="AO82" s="102">
        <v>5.8289999999999997</v>
      </c>
      <c r="AP82" s="102">
        <v>5.827</v>
      </c>
      <c r="AQ82" s="102">
        <v>5.8319999999999999</v>
      </c>
      <c r="AR82" s="102">
        <v>5.8230000000000004</v>
      </c>
      <c r="AS82" s="103">
        <v>5.8220000000000001</v>
      </c>
      <c r="AT82" s="103">
        <v>5.827</v>
      </c>
      <c r="AU82" s="103">
        <v>5.827</v>
      </c>
      <c r="AV82" s="103">
        <v>5.8310000000000004</v>
      </c>
      <c r="AW82" s="103">
        <v>5.83</v>
      </c>
      <c r="AX82" s="103">
        <v>5.8289999999999997</v>
      </c>
      <c r="AY82" s="103">
        <v>5.827</v>
      </c>
      <c r="AZ82" s="103">
        <v>5.8230000000000004</v>
      </c>
      <c r="BA82" s="103">
        <v>5.8209999999999997</v>
      </c>
      <c r="BB82" s="103">
        <v>5.8239999999999998</v>
      </c>
      <c r="BC82" s="103">
        <v>5.835</v>
      </c>
      <c r="BD82" s="103">
        <v>5.8250000000000002</v>
      </c>
      <c r="BE82" s="103">
        <v>5.8289999999999997</v>
      </c>
      <c r="BF82" s="103">
        <v>5.8259999999999996</v>
      </c>
      <c r="BG82" s="103">
        <v>5.835</v>
      </c>
      <c r="BH82" s="103">
        <v>5.8289999999999997</v>
      </c>
      <c r="BI82" s="103">
        <v>5.8289999999999997</v>
      </c>
      <c r="BJ82" s="103">
        <v>5.8209999999999997</v>
      </c>
      <c r="BK82" s="103">
        <v>5.835</v>
      </c>
      <c r="BL82" s="103">
        <v>5.8230000000000004</v>
      </c>
      <c r="BM82" s="103">
        <v>5.8259999999999996</v>
      </c>
      <c r="BN82" s="103">
        <v>5.819</v>
      </c>
      <c r="BO82" s="95">
        <v>5.8339999999999996</v>
      </c>
      <c r="BP82" s="95">
        <v>5.8330000000000002</v>
      </c>
      <c r="BQ82" s="95">
        <v>5.8310000000000004</v>
      </c>
      <c r="BR82" s="95">
        <v>5.8360000000000003</v>
      </c>
      <c r="BS82" s="95">
        <v>5.827</v>
      </c>
      <c r="BT82" s="97"/>
      <c r="BU82" s="97"/>
      <c r="BV82" s="96"/>
      <c r="BW82" s="96"/>
      <c r="BX82" s="96"/>
      <c r="BY82" s="98"/>
      <c r="BZ82" s="99"/>
      <c r="CA82" s="99"/>
      <c r="CB82" s="99"/>
      <c r="CC82" s="99"/>
      <c r="CD82" s="100"/>
      <c r="CE82" s="101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</row>
    <row r="83" spans="1:139">
      <c r="A83" s="83" t="s">
        <v>213</v>
      </c>
      <c r="B83" s="66" t="s">
        <v>242</v>
      </c>
      <c r="C83" s="79" t="s">
        <v>181</v>
      </c>
      <c r="D83" s="67">
        <v>1</v>
      </c>
      <c r="E83" s="123" t="s">
        <v>123</v>
      </c>
      <c r="F83" s="123">
        <v>2</v>
      </c>
      <c r="G83" s="85" t="s">
        <v>125</v>
      </c>
      <c r="H83" s="86">
        <v>1.33</v>
      </c>
      <c r="I83" s="124" t="s">
        <v>43</v>
      </c>
      <c r="J83" s="88">
        <v>5.8</v>
      </c>
      <c r="K83" s="125">
        <v>0.05</v>
      </c>
      <c r="L83" s="125">
        <v>-0.05</v>
      </c>
      <c r="M83" s="125" t="s">
        <v>10</v>
      </c>
      <c r="N83" s="126" t="s">
        <v>67</v>
      </c>
      <c r="O83" s="92">
        <f t="shared" si="62"/>
        <v>5.85</v>
      </c>
      <c r="P83" s="93">
        <f t="shared" si="63"/>
        <v>5.75</v>
      </c>
      <c r="Q83" s="94"/>
      <c r="R83" s="3">
        <f t="shared" si="64"/>
        <v>5.819</v>
      </c>
      <c r="S83" s="3">
        <f t="shared" si="65"/>
        <v>5.7949999999999999</v>
      </c>
      <c r="T83" s="3">
        <f t="shared" si="66"/>
        <v>5.8029999999999999</v>
      </c>
      <c r="U83" s="4">
        <f t="shared" si="67"/>
        <v>5.9242530494187746E-3</v>
      </c>
      <c r="V83" s="5">
        <f t="shared" si="68"/>
        <v>2.8132941870708623</v>
      </c>
      <c r="W83" s="76">
        <f t="shared" si="55"/>
        <v>6.0000000000002489E-2</v>
      </c>
      <c r="X83" s="76" t="str">
        <f t="shared" si="56"/>
        <v>Level A</v>
      </c>
      <c r="Y83" s="5">
        <f t="shared" si="69"/>
        <v>2.6444965358465939</v>
      </c>
      <c r="Z83" s="5">
        <f t="shared" si="70"/>
        <v>2.9820918382951103</v>
      </c>
      <c r="AA83" s="5">
        <f t="shared" si="71"/>
        <v>2.6444965358465939</v>
      </c>
      <c r="AB83" s="6">
        <f t="shared" si="72"/>
        <v>0.99999999999999889</v>
      </c>
      <c r="AC83" s="29" t="str">
        <f t="shared" si="73"/>
        <v/>
      </c>
      <c r="AD83" s="29" t="str">
        <f t="shared" si="74"/>
        <v/>
      </c>
      <c r="AE83" s="29">
        <f t="shared" si="75"/>
        <v>-3.0000000000001137E-3</v>
      </c>
      <c r="AF83" s="29" t="str">
        <f t="shared" si="53"/>
        <v/>
      </c>
      <c r="AG83" s="100"/>
      <c r="AH83" s="101"/>
      <c r="AI83" s="102"/>
      <c r="AJ83" s="102"/>
      <c r="AK83" s="102"/>
      <c r="AL83" s="102"/>
      <c r="AM83" s="102"/>
      <c r="AN83" s="102">
        <v>5.8109999999999999</v>
      </c>
      <c r="AO83" s="102">
        <v>5.7990000000000004</v>
      </c>
      <c r="AP83" s="102">
        <v>5.8070000000000004</v>
      </c>
      <c r="AQ83" s="102">
        <v>5.7949999999999999</v>
      </c>
      <c r="AR83" s="102">
        <v>5.8070000000000004</v>
      </c>
      <c r="AS83" s="103">
        <v>5.8070000000000004</v>
      </c>
      <c r="AT83" s="103">
        <v>5.7990000000000004</v>
      </c>
      <c r="AU83" s="103">
        <v>5.7990000000000004</v>
      </c>
      <c r="AV83" s="103">
        <v>5.8029999999999999</v>
      </c>
      <c r="AW83" s="103">
        <v>5.7990000000000004</v>
      </c>
      <c r="AX83" s="103">
        <v>5.8029999999999999</v>
      </c>
      <c r="AY83" s="103">
        <v>5.8029999999999999</v>
      </c>
      <c r="AZ83" s="103">
        <v>5.7960000000000003</v>
      </c>
      <c r="BA83" s="103">
        <v>5.798</v>
      </c>
      <c r="BB83" s="103">
        <v>5.8079999999999998</v>
      </c>
      <c r="BC83" s="103">
        <v>5.7969999999999997</v>
      </c>
      <c r="BD83" s="103">
        <v>5.8159999999999998</v>
      </c>
      <c r="BE83" s="103">
        <v>5.8019999999999996</v>
      </c>
      <c r="BF83" s="103">
        <v>5.7960000000000003</v>
      </c>
      <c r="BG83" s="103">
        <v>5.8129999999999997</v>
      </c>
      <c r="BH83" s="103">
        <v>5.7969999999999997</v>
      </c>
      <c r="BI83" s="103">
        <v>5.8040000000000003</v>
      </c>
      <c r="BJ83" s="103">
        <v>5.7990000000000004</v>
      </c>
      <c r="BK83" s="103">
        <v>5.798</v>
      </c>
      <c r="BL83" s="103">
        <v>5.806</v>
      </c>
      <c r="BM83" s="103">
        <v>5.7990000000000004</v>
      </c>
      <c r="BN83" s="103">
        <v>5.8019999999999996</v>
      </c>
      <c r="BO83" s="95">
        <v>5.8010000000000002</v>
      </c>
      <c r="BP83" s="95">
        <v>5.8010000000000002</v>
      </c>
      <c r="BQ83" s="95">
        <v>5.8040000000000003</v>
      </c>
      <c r="BR83" s="95">
        <v>5.819</v>
      </c>
      <c r="BS83" s="95">
        <v>5.8079999999999998</v>
      </c>
      <c r="BT83" s="97"/>
      <c r="BU83" s="97"/>
      <c r="BV83" s="96"/>
      <c r="BW83" s="96"/>
      <c r="BX83" s="96"/>
      <c r="BY83" s="98"/>
      <c r="BZ83" s="99"/>
      <c r="CA83" s="99"/>
      <c r="CB83" s="99"/>
      <c r="CC83" s="99"/>
      <c r="CD83" s="100"/>
      <c r="CE83" s="101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</row>
    <row r="84" spans="1:139">
      <c r="A84" s="83" t="s">
        <v>214</v>
      </c>
      <c r="B84" s="66" t="s">
        <v>242</v>
      </c>
      <c r="C84" s="79" t="s">
        <v>181</v>
      </c>
      <c r="D84" s="67">
        <v>1</v>
      </c>
      <c r="E84" s="123" t="s">
        <v>123</v>
      </c>
      <c r="F84" s="123">
        <v>2</v>
      </c>
      <c r="G84" s="85" t="s">
        <v>125</v>
      </c>
      <c r="H84" s="86">
        <v>1.33</v>
      </c>
      <c r="I84" s="124" t="s">
        <v>43</v>
      </c>
      <c r="J84" s="88">
        <v>6.2</v>
      </c>
      <c r="K84" s="125">
        <v>0.05</v>
      </c>
      <c r="L84" s="125">
        <v>-0.05</v>
      </c>
      <c r="M84" s="125" t="s">
        <v>10</v>
      </c>
      <c r="N84" s="126" t="s">
        <v>67</v>
      </c>
      <c r="O84" s="92">
        <f t="shared" si="62"/>
        <v>6.25</v>
      </c>
      <c r="P84" s="93">
        <f t="shared" si="63"/>
        <v>6.15</v>
      </c>
      <c r="Q84" s="94"/>
      <c r="R84" s="3">
        <f t="shared" si="64"/>
        <v>6.226</v>
      </c>
      <c r="S84" s="3">
        <f t="shared" si="65"/>
        <v>6.2</v>
      </c>
      <c r="T84" s="3">
        <f t="shared" si="66"/>
        <v>6.2118124999999997</v>
      </c>
      <c r="U84" s="4">
        <f t="shared" si="67"/>
        <v>7.5067174218570445E-3</v>
      </c>
      <c r="V84" s="5">
        <f t="shared" si="68"/>
        <v>2.2202336560770122</v>
      </c>
      <c r="W84" s="76">
        <f t="shared" si="55"/>
        <v>0.23624999999999202</v>
      </c>
      <c r="X84" s="76" t="str">
        <f t="shared" si="56"/>
        <v>Level B</v>
      </c>
      <c r="Y84" s="5">
        <f t="shared" si="69"/>
        <v>1.6957034548288297</v>
      </c>
      <c r="Z84" s="5">
        <f t="shared" si="70"/>
        <v>2.7447638573251787</v>
      </c>
      <c r="AA84" s="5">
        <f t="shared" si="71"/>
        <v>1.6957034548288297</v>
      </c>
      <c r="AB84" s="6">
        <f t="shared" si="72"/>
        <v>0.99999981821985573</v>
      </c>
      <c r="AC84" s="29" t="str">
        <f t="shared" si="73"/>
        <v/>
      </c>
      <c r="AD84" s="29" t="str">
        <f t="shared" si="74"/>
        <v/>
      </c>
      <c r="AE84" s="29">
        <f t="shared" si="75"/>
        <v>-1.1812499999999559E-2</v>
      </c>
      <c r="AF84" s="29" t="str">
        <f t="shared" si="53"/>
        <v/>
      </c>
      <c r="AG84" s="100"/>
      <c r="AH84" s="101"/>
      <c r="AI84" s="102"/>
      <c r="AJ84" s="102"/>
      <c r="AK84" s="102"/>
      <c r="AL84" s="102"/>
      <c r="AM84" s="102"/>
      <c r="AN84" s="102">
        <v>6.2110000000000003</v>
      </c>
      <c r="AO84" s="102">
        <v>6.2110000000000003</v>
      </c>
      <c r="AP84" s="102">
        <v>6.2210000000000001</v>
      </c>
      <c r="AQ84" s="102">
        <v>6.2229999999999999</v>
      </c>
      <c r="AR84" s="102">
        <v>6.2089999999999996</v>
      </c>
      <c r="AS84" s="103">
        <v>6.2229999999999999</v>
      </c>
      <c r="AT84" s="103">
        <v>6.2190000000000003</v>
      </c>
      <c r="AU84" s="103">
        <v>6.2</v>
      </c>
      <c r="AV84" s="103">
        <v>6.2080000000000002</v>
      </c>
      <c r="AW84" s="103">
        <v>6.2130000000000001</v>
      </c>
      <c r="AX84" s="103">
        <v>6.2190000000000003</v>
      </c>
      <c r="AY84" s="103">
        <v>6.2030000000000003</v>
      </c>
      <c r="AZ84" s="103">
        <v>6.2149999999999999</v>
      </c>
      <c r="BA84" s="103">
        <v>6.21</v>
      </c>
      <c r="BB84" s="103">
        <v>6.2039999999999997</v>
      </c>
      <c r="BC84" s="103">
        <v>6.2229999999999999</v>
      </c>
      <c r="BD84" s="103">
        <v>6.2030000000000003</v>
      </c>
      <c r="BE84" s="103">
        <v>6.2160000000000002</v>
      </c>
      <c r="BF84" s="103">
        <v>6.2</v>
      </c>
      <c r="BG84" s="103">
        <v>6.2050000000000001</v>
      </c>
      <c r="BH84" s="103">
        <v>6.2060000000000004</v>
      </c>
      <c r="BI84" s="103">
        <v>6.2130000000000001</v>
      </c>
      <c r="BJ84" s="103">
        <v>6.2050000000000001</v>
      </c>
      <c r="BK84" s="103">
        <v>6.2039999999999997</v>
      </c>
      <c r="BL84" s="103">
        <v>6.2060000000000004</v>
      </c>
      <c r="BM84" s="103">
        <v>6.2110000000000003</v>
      </c>
      <c r="BN84" s="103">
        <v>6.2069999999999999</v>
      </c>
      <c r="BO84" s="95">
        <v>6.226</v>
      </c>
      <c r="BP84" s="95">
        <v>6.2110000000000003</v>
      </c>
      <c r="BQ84" s="95">
        <v>6.2249999999999996</v>
      </c>
      <c r="BR84" s="95">
        <v>6.2140000000000004</v>
      </c>
      <c r="BS84" s="95">
        <v>6.2140000000000004</v>
      </c>
      <c r="BT84" s="97"/>
      <c r="BU84" s="97"/>
      <c r="BV84" s="96"/>
      <c r="BW84" s="96"/>
      <c r="BX84" s="96"/>
      <c r="BY84" s="98"/>
      <c r="BZ84" s="99"/>
      <c r="CA84" s="99"/>
      <c r="CB84" s="99"/>
      <c r="CC84" s="99"/>
      <c r="CD84" s="100"/>
      <c r="CE84" s="101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</row>
    <row r="85" spans="1:139">
      <c r="A85" s="83" t="s">
        <v>215</v>
      </c>
      <c r="B85" s="66" t="s">
        <v>242</v>
      </c>
      <c r="C85" s="79" t="s">
        <v>181</v>
      </c>
      <c r="D85" s="67">
        <v>1</v>
      </c>
      <c r="E85" s="123" t="s">
        <v>123</v>
      </c>
      <c r="F85" s="123">
        <v>2</v>
      </c>
      <c r="G85" s="85" t="s">
        <v>125</v>
      </c>
      <c r="H85" s="86">
        <v>1.33</v>
      </c>
      <c r="I85" s="124" t="s">
        <v>43</v>
      </c>
      <c r="J85" s="88">
        <v>6.2</v>
      </c>
      <c r="K85" s="125">
        <v>0.05</v>
      </c>
      <c r="L85" s="125">
        <v>-0.05</v>
      </c>
      <c r="M85" s="125" t="s">
        <v>10</v>
      </c>
      <c r="N85" s="126" t="s">
        <v>67</v>
      </c>
      <c r="O85" s="92">
        <f t="shared" si="62"/>
        <v>6.25</v>
      </c>
      <c r="P85" s="93">
        <f t="shared" si="63"/>
        <v>6.15</v>
      </c>
      <c r="Q85" s="94"/>
      <c r="R85" s="3">
        <f t="shared" si="64"/>
        <v>6.2149999999999999</v>
      </c>
      <c r="S85" s="3">
        <f t="shared" si="65"/>
        <v>6.1890000000000001</v>
      </c>
      <c r="T85" s="3">
        <f t="shared" si="66"/>
        <v>6.2004062499999977</v>
      </c>
      <c r="U85" s="4">
        <f t="shared" si="67"/>
        <v>5.695835348970355E-3</v>
      </c>
      <c r="V85" s="5">
        <f t="shared" si="68"/>
        <v>2.9261145460743574</v>
      </c>
      <c r="W85" s="76">
        <f t="shared" si="55"/>
        <v>8.1249999999500073E-3</v>
      </c>
      <c r="X85" s="76" t="str">
        <f t="shared" si="56"/>
        <v>Level A</v>
      </c>
      <c r="Y85" s="5">
        <f t="shared" si="69"/>
        <v>2.9023398653876389</v>
      </c>
      <c r="Z85" s="5">
        <f t="shared" si="70"/>
        <v>2.9498892267610546</v>
      </c>
      <c r="AA85" s="5">
        <f t="shared" si="71"/>
        <v>2.9023398653876389</v>
      </c>
      <c r="AB85" s="6">
        <f t="shared" si="72"/>
        <v>1</v>
      </c>
      <c r="AC85" s="29" t="str">
        <f t="shared" si="73"/>
        <v/>
      </c>
      <c r="AD85" s="29" t="str">
        <f t="shared" si="74"/>
        <v/>
      </c>
      <c r="AE85" s="29">
        <f t="shared" si="75"/>
        <v>-4.0624999999749889E-4</v>
      </c>
      <c r="AF85" s="29" t="str">
        <f t="shared" si="53"/>
        <v/>
      </c>
      <c r="AG85" s="100"/>
      <c r="AH85" s="101"/>
      <c r="AI85" s="102"/>
      <c r="AJ85" s="102"/>
      <c r="AK85" s="102"/>
      <c r="AL85" s="102"/>
      <c r="AM85" s="102"/>
      <c r="AN85" s="102">
        <v>6.1950000000000003</v>
      </c>
      <c r="AO85" s="102">
        <v>6.2</v>
      </c>
      <c r="AP85" s="102">
        <v>6.1989999999999998</v>
      </c>
      <c r="AQ85" s="102">
        <v>6.2080000000000002</v>
      </c>
      <c r="AR85" s="102">
        <v>6.2069999999999999</v>
      </c>
      <c r="AS85" s="103">
        <v>6.2050000000000001</v>
      </c>
      <c r="AT85" s="103">
        <v>6.202</v>
      </c>
      <c r="AU85" s="103">
        <v>6.1950000000000003</v>
      </c>
      <c r="AV85" s="103">
        <v>6.2069999999999999</v>
      </c>
      <c r="AW85" s="103">
        <v>6.1980000000000004</v>
      </c>
      <c r="AX85" s="103">
        <v>6.2</v>
      </c>
      <c r="AY85" s="103">
        <v>6.2069999999999999</v>
      </c>
      <c r="AZ85" s="103">
        <v>6.1929999999999996</v>
      </c>
      <c r="BA85" s="103">
        <v>6.1959999999999997</v>
      </c>
      <c r="BB85" s="103">
        <v>6.1890000000000001</v>
      </c>
      <c r="BC85" s="103">
        <v>6.1970000000000001</v>
      </c>
      <c r="BD85" s="103">
        <v>6.1989999999999998</v>
      </c>
      <c r="BE85" s="103">
        <v>6.1980000000000004</v>
      </c>
      <c r="BF85" s="103">
        <v>6.1989999999999998</v>
      </c>
      <c r="BG85" s="103">
        <v>6.202</v>
      </c>
      <c r="BH85" s="103">
        <v>6.2089999999999996</v>
      </c>
      <c r="BI85" s="103">
        <v>6.2009999999999996</v>
      </c>
      <c r="BJ85" s="103">
        <v>6.194</v>
      </c>
      <c r="BK85" s="103">
        <v>6.2009999999999996</v>
      </c>
      <c r="BL85" s="103">
        <v>6.2</v>
      </c>
      <c r="BM85" s="103">
        <v>6.1989999999999998</v>
      </c>
      <c r="BN85" s="103">
        <v>6.194</v>
      </c>
      <c r="BO85" s="95">
        <v>6.1950000000000003</v>
      </c>
      <c r="BP85" s="95">
        <v>6.2149999999999999</v>
      </c>
      <c r="BQ85" s="95">
        <v>6.2050000000000001</v>
      </c>
      <c r="BR85" s="95">
        <v>6.1959999999999997</v>
      </c>
      <c r="BS85" s="95">
        <v>6.2080000000000002</v>
      </c>
      <c r="BT85" s="97"/>
      <c r="BU85" s="97"/>
      <c r="BV85" s="96"/>
      <c r="BW85" s="96"/>
      <c r="BX85" s="96"/>
      <c r="BY85" s="98"/>
      <c r="BZ85" s="99"/>
      <c r="CA85" s="99"/>
      <c r="CB85" s="99"/>
      <c r="CC85" s="99"/>
      <c r="CD85" s="100"/>
      <c r="CE85" s="101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</row>
    <row r="86" spans="1:139">
      <c r="A86" s="83" t="s">
        <v>216</v>
      </c>
      <c r="B86" s="66" t="s">
        <v>242</v>
      </c>
      <c r="C86" s="79" t="s">
        <v>181</v>
      </c>
      <c r="D86" s="67">
        <v>1</v>
      </c>
      <c r="E86" s="123" t="s">
        <v>123</v>
      </c>
      <c r="F86" s="123">
        <v>2</v>
      </c>
      <c r="G86" s="85" t="s">
        <v>125</v>
      </c>
      <c r="H86" s="86">
        <v>1.33</v>
      </c>
      <c r="I86" s="124" t="s">
        <v>43</v>
      </c>
      <c r="J86" s="88">
        <v>6.2</v>
      </c>
      <c r="K86" s="125">
        <v>0.05</v>
      </c>
      <c r="L86" s="125">
        <v>-0.05</v>
      </c>
      <c r="M86" s="125" t="s">
        <v>10</v>
      </c>
      <c r="N86" s="126" t="s">
        <v>67</v>
      </c>
      <c r="O86" s="92">
        <f t="shared" si="62"/>
        <v>6.25</v>
      </c>
      <c r="P86" s="93">
        <f t="shared" si="63"/>
        <v>6.15</v>
      </c>
      <c r="Q86" s="94"/>
      <c r="R86" s="3">
        <f t="shared" si="64"/>
        <v>6.2309999999999999</v>
      </c>
      <c r="S86" s="3">
        <f t="shared" si="65"/>
        <v>6.2220000000000004</v>
      </c>
      <c r="T86" s="3">
        <f t="shared" si="66"/>
        <v>6.2265312499999999</v>
      </c>
      <c r="U86" s="4">
        <f t="shared" si="67"/>
        <v>1.9507546099874814E-3</v>
      </c>
      <c r="V86" s="5">
        <f t="shared" si="68"/>
        <v>8.5437023095250417</v>
      </c>
      <c r="W86" s="76">
        <f t="shared" si="55"/>
        <v>0.53062499999999535</v>
      </c>
      <c r="X86" s="76" t="str">
        <f t="shared" si="56"/>
        <v>Level D</v>
      </c>
      <c r="Y86" s="5">
        <f t="shared" si="69"/>
        <v>4.0102002715333418</v>
      </c>
      <c r="Z86" s="5">
        <f t="shared" si="70"/>
        <v>13.07720434751668</v>
      </c>
      <c r="AA86" s="5">
        <f t="shared" si="71"/>
        <v>4.0102002715333418</v>
      </c>
      <c r="AB86" s="6">
        <f t="shared" si="72"/>
        <v>1</v>
      </c>
      <c r="AC86" s="29" t="str">
        <f t="shared" si="73"/>
        <v/>
      </c>
      <c r="AD86" s="29" t="str">
        <f t="shared" si="74"/>
        <v/>
      </c>
      <c r="AE86" s="29">
        <f t="shared" si="75"/>
        <v>-2.6531249999999673E-2</v>
      </c>
      <c r="AF86" s="29" t="str">
        <f t="shared" si="53"/>
        <v/>
      </c>
      <c r="AG86" s="100"/>
      <c r="AH86" s="101"/>
      <c r="AI86" s="102"/>
      <c r="AJ86" s="102"/>
      <c r="AK86" s="102"/>
      <c r="AL86" s="102"/>
      <c r="AM86" s="102"/>
      <c r="AN86" s="102">
        <v>6.2270000000000003</v>
      </c>
      <c r="AO86" s="102">
        <v>6.2270000000000003</v>
      </c>
      <c r="AP86" s="102">
        <v>6.2270000000000003</v>
      </c>
      <c r="AQ86" s="102">
        <v>6.2270000000000003</v>
      </c>
      <c r="AR86" s="102">
        <v>6.2270000000000003</v>
      </c>
      <c r="AS86" s="103">
        <v>6.2270000000000003</v>
      </c>
      <c r="AT86" s="103">
        <v>6.2279999999999998</v>
      </c>
      <c r="AU86" s="103">
        <v>6.2270000000000003</v>
      </c>
      <c r="AV86" s="103">
        <v>6.2249999999999996</v>
      </c>
      <c r="AW86" s="103">
        <v>6.2270000000000003</v>
      </c>
      <c r="AX86" s="103">
        <v>6.2309999999999999</v>
      </c>
      <c r="AY86" s="103">
        <v>6.226</v>
      </c>
      <c r="AZ86" s="103">
        <v>6.226</v>
      </c>
      <c r="BA86" s="103">
        <v>6.2249999999999996</v>
      </c>
      <c r="BB86" s="103">
        <v>6.2220000000000004</v>
      </c>
      <c r="BC86" s="103">
        <v>6.2249999999999996</v>
      </c>
      <c r="BD86" s="103">
        <v>6.2249999999999996</v>
      </c>
      <c r="BE86" s="103">
        <v>6.2270000000000003</v>
      </c>
      <c r="BF86" s="103">
        <v>6.226</v>
      </c>
      <c r="BG86" s="103">
        <v>6.23</v>
      </c>
      <c r="BH86" s="103">
        <v>6.2279999999999998</v>
      </c>
      <c r="BI86" s="103">
        <v>6.2249999999999996</v>
      </c>
      <c r="BJ86" s="103">
        <v>6.2290000000000001</v>
      </c>
      <c r="BK86" s="103">
        <v>6.226</v>
      </c>
      <c r="BL86" s="103">
        <v>6.23</v>
      </c>
      <c r="BM86" s="103">
        <v>6.226</v>
      </c>
      <c r="BN86" s="103">
        <v>6.226</v>
      </c>
      <c r="BO86" s="95">
        <v>6.2249999999999996</v>
      </c>
      <c r="BP86" s="95">
        <v>6.2229999999999999</v>
      </c>
      <c r="BQ86" s="95">
        <v>6.2240000000000002</v>
      </c>
      <c r="BR86" s="95">
        <v>6.2290000000000001</v>
      </c>
      <c r="BS86" s="95">
        <v>6.226</v>
      </c>
      <c r="BT86" s="97"/>
      <c r="BU86" s="97"/>
      <c r="BV86" s="96"/>
      <c r="BW86" s="96"/>
      <c r="BX86" s="96"/>
      <c r="BY86" s="98"/>
      <c r="BZ86" s="99"/>
      <c r="CA86" s="99"/>
      <c r="CB86" s="99"/>
      <c r="CC86" s="99"/>
      <c r="CD86" s="100"/>
      <c r="CE86" s="101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</row>
    <row r="87" spans="1:139">
      <c r="A87" s="83" t="s">
        <v>217</v>
      </c>
      <c r="B87" s="66" t="s">
        <v>242</v>
      </c>
      <c r="C87" s="79" t="s">
        <v>181</v>
      </c>
      <c r="D87" s="67">
        <v>1</v>
      </c>
      <c r="E87" s="123" t="s">
        <v>123</v>
      </c>
      <c r="F87" s="123">
        <v>2</v>
      </c>
      <c r="G87" s="85" t="s">
        <v>125</v>
      </c>
      <c r="H87" s="86">
        <v>1.33</v>
      </c>
      <c r="I87" s="124" t="s">
        <v>43</v>
      </c>
      <c r="J87" s="88">
        <v>6.2</v>
      </c>
      <c r="K87" s="125">
        <v>0.05</v>
      </c>
      <c r="L87" s="125">
        <v>-0.05</v>
      </c>
      <c r="M87" s="125" t="s">
        <v>10</v>
      </c>
      <c r="N87" s="126" t="s">
        <v>67</v>
      </c>
      <c r="O87" s="92">
        <f t="shared" si="62"/>
        <v>6.25</v>
      </c>
      <c r="P87" s="93">
        <f t="shared" si="63"/>
        <v>6.15</v>
      </c>
      <c r="Q87" s="94"/>
      <c r="R87" s="3">
        <f t="shared" si="64"/>
        <v>6.2160000000000002</v>
      </c>
      <c r="S87" s="3">
        <f t="shared" si="65"/>
        <v>6.1929999999999996</v>
      </c>
      <c r="T87" s="3">
        <f t="shared" si="66"/>
        <v>6.2029375</v>
      </c>
      <c r="U87" s="4">
        <f t="shared" si="67"/>
        <v>5.8637074036935102E-3</v>
      </c>
      <c r="V87" s="5">
        <f t="shared" si="68"/>
        <v>2.8423428249793719</v>
      </c>
      <c r="W87" s="76">
        <f t="shared" si="55"/>
        <v>5.8749999999996513E-2</v>
      </c>
      <c r="X87" s="76" t="str">
        <f t="shared" si="56"/>
        <v>Level A</v>
      </c>
      <c r="Y87" s="5">
        <f t="shared" si="69"/>
        <v>2.6753551840118339</v>
      </c>
      <c r="Z87" s="5">
        <f t="shared" si="70"/>
        <v>3.0093304659468889</v>
      </c>
      <c r="AA87" s="5">
        <f t="shared" si="71"/>
        <v>2.6753551840118339</v>
      </c>
      <c r="AB87" s="6">
        <f t="shared" si="72"/>
        <v>0.99999999999999956</v>
      </c>
      <c r="AC87" s="29" t="str">
        <f t="shared" si="73"/>
        <v/>
      </c>
      <c r="AD87" s="29" t="str">
        <f t="shared" si="74"/>
        <v/>
      </c>
      <c r="AE87" s="29">
        <f t="shared" si="75"/>
        <v>-2.9374999999998153E-3</v>
      </c>
      <c r="AF87" s="29" t="str">
        <f t="shared" si="53"/>
        <v/>
      </c>
      <c r="AG87" s="100"/>
      <c r="AH87" s="101"/>
      <c r="AI87" s="102"/>
      <c r="AJ87" s="102"/>
      <c r="AK87" s="102"/>
      <c r="AL87" s="102"/>
      <c r="AM87" s="102"/>
      <c r="AN87" s="102">
        <v>6.2140000000000004</v>
      </c>
      <c r="AO87" s="102">
        <v>6.2030000000000003</v>
      </c>
      <c r="AP87" s="102">
        <v>6.1989999999999998</v>
      </c>
      <c r="AQ87" s="102">
        <v>6.1989999999999998</v>
      </c>
      <c r="AR87" s="102">
        <v>6.1970000000000001</v>
      </c>
      <c r="AS87" s="103">
        <v>6.2060000000000004</v>
      </c>
      <c r="AT87" s="103">
        <v>6.2050000000000001</v>
      </c>
      <c r="AU87" s="103">
        <v>6.1970000000000001</v>
      </c>
      <c r="AV87" s="103">
        <v>6.2060000000000004</v>
      </c>
      <c r="AW87" s="103">
        <v>6.2060000000000004</v>
      </c>
      <c r="AX87" s="103">
        <v>6.2030000000000003</v>
      </c>
      <c r="AY87" s="103">
        <v>6.2030000000000003</v>
      </c>
      <c r="AZ87" s="103">
        <v>6.202</v>
      </c>
      <c r="BA87" s="103">
        <v>6.1989999999999998</v>
      </c>
      <c r="BB87" s="103">
        <v>6.2</v>
      </c>
      <c r="BC87" s="103">
        <v>6.202</v>
      </c>
      <c r="BD87" s="103">
        <v>6.1989999999999998</v>
      </c>
      <c r="BE87" s="103">
        <v>6.2160000000000002</v>
      </c>
      <c r="BF87" s="103">
        <v>6.2030000000000003</v>
      </c>
      <c r="BG87" s="103">
        <v>6.194</v>
      </c>
      <c r="BH87" s="103">
        <v>6.2089999999999996</v>
      </c>
      <c r="BI87" s="103">
        <v>6.2130000000000001</v>
      </c>
      <c r="BJ87" s="103">
        <v>6.2080000000000002</v>
      </c>
      <c r="BK87" s="103">
        <v>6.2009999999999996</v>
      </c>
      <c r="BL87" s="103">
        <v>6.2089999999999996</v>
      </c>
      <c r="BM87" s="103">
        <v>6.1970000000000001</v>
      </c>
      <c r="BN87" s="103">
        <v>6.1929999999999996</v>
      </c>
      <c r="BO87" s="95">
        <v>6.2</v>
      </c>
      <c r="BP87" s="95">
        <v>6.1980000000000004</v>
      </c>
      <c r="BQ87" s="95">
        <v>6.1989999999999998</v>
      </c>
      <c r="BR87" s="95">
        <v>6.2</v>
      </c>
      <c r="BS87" s="95">
        <v>6.2140000000000004</v>
      </c>
      <c r="BT87" s="97"/>
      <c r="BU87" s="97"/>
      <c r="BV87" s="96"/>
      <c r="BW87" s="96"/>
      <c r="BX87" s="96"/>
      <c r="BY87" s="98"/>
      <c r="BZ87" s="99"/>
      <c r="CA87" s="99"/>
      <c r="CB87" s="99"/>
      <c r="CC87" s="99"/>
      <c r="CD87" s="100"/>
      <c r="CE87" s="101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</row>
    <row r="88" spans="1:139">
      <c r="A88" s="83" t="s">
        <v>218</v>
      </c>
      <c r="B88" s="66" t="s">
        <v>242</v>
      </c>
      <c r="C88" s="79" t="s">
        <v>181</v>
      </c>
      <c r="D88" s="67">
        <v>1</v>
      </c>
      <c r="E88" s="123" t="s">
        <v>123</v>
      </c>
      <c r="F88" s="123">
        <v>2</v>
      </c>
      <c r="G88" s="85" t="s">
        <v>125</v>
      </c>
      <c r="H88" s="86">
        <v>1.33</v>
      </c>
      <c r="I88" s="124" t="s">
        <v>43</v>
      </c>
      <c r="J88" s="88">
        <v>6.2</v>
      </c>
      <c r="K88" s="125">
        <v>0.05</v>
      </c>
      <c r="L88" s="125">
        <v>-0.05</v>
      </c>
      <c r="M88" s="125" t="s">
        <v>10</v>
      </c>
      <c r="N88" s="126" t="s">
        <v>67</v>
      </c>
      <c r="O88" s="92">
        <f t="shared" si="62"/>
        <v>6.25</v>
      </c>
      <c r="P88" s="93">
        <f t="shared" si="63"/>
        <v>6.15</v>
      </c>
      <c r="Q88" s="94"/>
      <c r="R88" s="3">
        <f t="shared" si="64"/>
        <v>6.2229999999999999</v>
      </c>
      <c r="S88" s="3">
        <f t="shared" si="65"/>
        <v>6.2089999999999996</v>
      </c>
      <c r="T88" s="3">
        <f t="shared" si="66"/>
        <v>6.2151875000000008</v>
      </c>
      <c r="U88" s="4">
        <f t="shared" si="67"/>
        <v>2.9230728418412101E-3</v>
      </c>
      <c r="V88" s="5">
        <f t="shared" si="68"/>
        <v>5.7017623468351628</v>
      </c>
      <c r="W88" s="76">
        <f t="shared" si="55"/>
        <v>0.30375000000001257</v>
      </c>
      <c r="X88" s="76" t="str">
        <f t="shared" si="56"/>
        <v>Level C</v>
      </c>
      <c r="Y88" s="5">
        <f t="shared" si="69"/>
        <v>3.9698520339838961</v>
      </c>
      <c r="Z88" s="5">
        <f t="shared" si="70"/>
        <v>7.4336726596863887</v>
      </c>
      <c r="AA88" s="5">
        <f t="shared" si="71"/>
        <v>3.9698520339838961</v>
      </c>
      <c r="AB88" s="6">
        <f t="shared" si="72"/>
        <v>1</v>
      </c>
      <c r="AC88" s="29" t="str">
        <f t="shared" si="73"/>
        <v/>
      </c>
      <c r="AD88" s="29" t="str">
        <f t="shared" si="74"/>
        <v/>
      </c>
      <c r="AE88" s="29">
        <f t="shared" si="75"/>
        <v>-1.5187500000000576E-2</v>
      </c>
      <c r="AF88" s="29" t="str">
        <f t="shared" si="53"/>
        <v/>
      </c>
      <c r="AG88" s="100"/>
      <c r="AH88" s="101"/>
      <c r="AI88" s="102"/>
      <c r="AJ88" s="102"/>
      <c r="AK88" s="102"/>
      <c r="AL88" s="102"/>
      <c r="AM88" s="102"/>
      <c r="AN88" s="102">
        <v>6.2140000000000004</v>
      </c>
      <c r="AO88" s="102">
        <v>6.2119999999999997</v>
      </c>
      <c r="AP88" s="102">
        <v>6.2149999999999999</v>
      </c>
      <c r="AQ88" s="102">
        <v>6.218</v>
      </c>
      <c r="AR88" s="102">
        <v>6.2140000000000004</v>
      </c>
      <c r="AS88" s="103">
        <v>6.218</v>
      </c>
      <c r="AT88" s="103">
        <v>6.218</v>
      </c>
      <c r="AU88" s="103">
        <v>6.2149999999999999</v>
      </c>
      <c r="AV88" s="103">
        <v>6.2110000000000003</v>
      </c>
      <c r="AW88" s="103">
        <v>6.2149999999999999</v>
      </c>
      <c r="AX88" s="103">
        <v>6.2140000000000004</v>
      </c>
      <c r="AY88" s="103">
        <v>6.2149999999999999</v>
      </c>
      <c r="AZ88" s="103">
        <v>6.2160000000000002</v>
      </c>
      <c r="BA88" s="103">
        <v>6.2119999999999997</v>
      </c>
      <c r="BB88" s="103">
        <v>6.2140000000000004</v>
      </c>
      <c r="BC88" s="103">
        <v>6.2190000000000003</v>
      </c>
      <c r="BD88" s="103">
        <v>6.2190000000000003</v>
      </c>
      <c r="BE88" s="103">
        <v>6.2089999999999996</v>
      </c>
      <c r="BF88" s="103">
        <v>6.2190000000000003</v>
      </c>
      <c r="BG88" s="103">
        <v>6.2140000000000004</v>
      </c>
      <c r="BH88" s="103">
        <v>6.2169999999999996</v>
      </c>
      <c r="BI88" s="103">
        <v>6.2140000000000004</v>
      </c>
      <c r="BJ88" s="103">
        <v>6.218</v>
      </c>
      <c r="BK88" s="103">
        <v>6.2130000000000001</v>
      </c>
      <c r="BL88" s="103">
        <v>6.21</v>
      </c>
      <c r="BM88" s="103">
        <v>6.2149999999999999</v>
      </c>
      <c r="BN88" s="103">
        <v>6.2140000000000004</v>
      </c>
      <c r="BO88" s="95">
        <v>6.2140000000000004</v>
      </c>
      <c r="BP88" s="95">
        <v>6.2160000000000002</v>
      </c>
      <c r="BQ88" s="95">
        <v>6.2140000000000004</v>
      </c>
      <c r="BR88" s="95">
        <v>6.2169999999999996</v>
      </c>
      <c r="BS88" s="95">
        <v>6.2229999999999999</v>
      </c>
      <c r="BT88" s="97"/>
      <c r="BU88" s="97"/>
      <c r="BV88" s="96"/>
      <c r="BW88" s="96"/>
      <c r="BX88" s="96"/>
      <c r="BY88" s="98"/>
      <c r="BZ88" s="99"/>
      <c r="CA88" s="99"/>
      <c r="CB88" s="99"/>
      <c r="CC88" s="99"/>
      <c r="CD88" s="100"/>
      <c r="CE88" s="101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</row>
    <row r="89" spans="1:139">
      <c r="A89" s="83" t="s">
        <v>219</v>
      </c>
      <c r="B89" s="66" t="s">
        <v>242</v>
      </c>
      <c r="C89" s="79" t="s">
        <v>181</v>
      </c>
      <c r="D89" s="67">
        <v>1</v>
      </c>
      <c r="E89" s="123" t="s">
        <v>123</v>
      </c>
      <c r="F89" s="123">
        <v>2</v>
      </c>
      <c r="G89" s="85" t="s">
        <v>125</v>
      </c>
      <c r="H89" s="86">
        <v>1.33</v>
      </c>
      <c r="I89" s="124" t="s">
        <v>43</v>
      </c>
      <c r="J89" s="88">
        <v>6.2</v>
      </c>
      <c r="K89" s="125">
        <v>0.05</v>
      </c>
      <c r="L89" s="125">
        <v>-0.05</v>
      </c>
      <c r="M89" s="125" t="s">
        <v>10</v>
      </c>
      <c r="N89" s="126" t="s">
        <v>67</v>
      </c>
      <c r="O89" s="92">
        <f t="shared" si="62"/>
        <v>6.25</v>
      </c>
      <c r="P89" s="93">
        <f t="shared" si="63"/>
        <v>6.15</v>
      </c>
      <c r="Q89" s="94"/>
      <c r="R89" s="3">
        <f t="shared" si="64"/>
        <v>6.194</v>
      </c>
      <c r="S89" s="3">
        <f t="shared" si="65"/>
        <v>6.1840000000000002</v>
      </c>
      <c r="T89" s="3">
        <f t="shared" si="66"/>
        <v>6.1893749999999992</v>
      </c>
      <c r="U89" s="4">
        <f t="shared" si="67"/>
        <v>2.0595959516057911E-3</v>
      </c>
      <c r="V89" s="5">
        <f t="shared" si="68"/>
        <v>8.0922020912268167</v>
      </c>
      <c r="W89" s="76">
        <f t="shared" si="55"/>
        <v>-0.21250000000002064</v>
      </c>
      <c r="X89" s="76" t="str">
        <f t="shared" si="56"/>
        <v>Level B</v>
      </c>
      <c r="Y89" s="5">
        <f t="shared" si="69"/>
        <v>9.8117950356126471</v>
      </c>
      <c r="Z89" s="5">
        <f t="shared" si="70"/>
        <v>6.3726091468409285</v>
      </c>
      <c r="AA89" s="5">
        <f t="shared" si="71"/>
        <v>6.3726091468409285</v>
      </c>
      <c r="AB89" s="6">
        <f t="shared" si="72"/>
        <v>1</v>
      </c>
      <c r="AC89" s="29" t="str">
        <f t="shared" si="73"/>
        <v/>
      </c>
      <c r="AD89" s="29" t="str">
        <f t="shared" si="74"/>
        <v/>
      </c>
      <c r="AE89" s="29">
        <f t="shared" si="75"/>
        <v>1.0625000000000995E-2</v>
      </c>
      <c r="AF89" s="29" t="str">
        <f t="shared" si="53"/>
        <v/>
      </c>
      <c r="AG89" s="100"/>
      <c r="AH89" s="101"/>
      <c r="AI89" s="102"/>
      <c r="AJ89" s="102"/>
      <c r="AK89" s="102"/>
      <c r="AL89" s="102"/>
      <c r="AM89" s="102"/>
      <c r="AN89" s="102">
        <v>6.19</v>
      </c>
      <c r="AO89" s="102">
        <v>6.1879999999999997</v>
      </c>
      <c r="AP89" s="102">
        <v>6.1890000000000001</v>
      </c>
      <c r="AQ89" s="102">
        <v>6.1879999999999997</v>
      </c>
      <c r="AR89" s="102">
        <v>6.1920000000000002</v>
      </c>
      <c r="AS89" s="103">
        <v>6.19</v>
      </c>
      <c r="AT89" s="103">
        <v>6.1909999999999998</v>
      </c>
      <c r="AU89" s="103">
        <v>6.1909999999999998</v>
      </c>
      <c r="AV89" s="103">
        <v>6.19</v>
      </c>
      <c r="AW89" s="103">
        <v>6.1840000000000002</v>
      </c>
      <c r="AX89" s="103">
        <v>6.194</v>
      </c>
      <c r="AY89" s="103">
        <v>6.19</v>
      </c>
      <c r="AZ89" s="103">
        <v>6.1859999999999999</v>
      </c>
      <c r="BA89" s="103">
        <v>6.1890000000000001</v>
      </c>
      <c r="BB89" s="103">
        <v>6.1879999999999997</v>
      </c>
      <c r="BC89" s="103">
        <v>6.1870000000000003</v>
      </c>
      <c r="BD89" s="103">
        <v>6.19</v>
      </c>
      <c r="BE89" s="103">
        <v>6.19</v>
      </c>
      <c r="BF89" s="103">
        <v>6.19</v>
      </c>
      <c r="BG89" s="103">
        <v>6.1909999999999998</v>
      </c>
      <c r="BH89" s="103">
        <v>6.19</v>
      </c>
      <c r="BI89" s="103">
        <v>6.1890000000000001</v>
      </c>
      <c r="BJ89" s="103">
        <v>6.1879999999999997</v>
      </c>
      <c r="BK89" s="103">
        <v>6.1859999999999999</v>
      </c>
      <c r="BL89" s="103">
        <v>6.19</v>
      </c>
      <c r="BM89" s="103">
        <v>6.1879999999999997</v>
      </c>
      <c r="BN89" s="103">
        <v>6.1890000000000001</v>
      </c>
      <c r="BO89" s="95">
        <v>6.1909999999999998</v>
      </c>
      <c r="BP89" s="95">
        <v>6.1870000000000003</v>
      </c>
      <c r="BQ89" s="95">
        <v>6.1929999999999996</v>
      </c>
      <c r="BR89" s="95">
        <v>6.19</v>
      </c>
      <c r="BS89" s="95">
        <v>6.1909999999999998</v>
      </c>
      <c r="BT89" s="97"/>
      <c r="BU89" s="97"/>
      <c r="BV89" s="96"/>
      <c r="BW89" s="96"/>
      <c r="BX89" s="96"/>
      <c r="BY89" s="98"/>
      <c r="BZ89" s="99"/>
      <c r="CA89" s="99"/>
      <c r="CB89" s="99"/>
      <c r="CC89" s="99"/>
      <c r="CD89" s="100"/>
      <c r="CE89" s="101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</row>
    <row r="90" spans="1:139">
      <c r="A90" s="83" t="s">
        <v>220</v>
      </c>
      <c r="B90" s="66" t="s">
        <v>242</v>
      </c>
      <c r="C90" s="79" t="s">
        <v>181</v>
      </c>
      <c r="D90" s="67">
        <v>1</v>
      </c>
      <c r="E90" s="123" t="s">
        <v>123</v>
      </c>
      <c r="F90" s="123">
        <v>2</v>
      </c>
      <c r="G90" s="85" t="s">
        <v>125</v>
      </c>
      <c r="H90" s="86">
        <v>1.33</v>
      </c>
      <c r="I90" s="124" t="s">
        <v>43</v>
      </c>
      <c r="J90" s="88">
        <v>6.2</v>
      </c>
      <c r="K90" s="125">
        <v>0.05</v>
      </c>
      <c r="L90" s="125">
        <v>-0.05</v>
      </c>
      <c r="M90" s="125" t="s">
        <v>10</v>
      </c>
      <c r="N90" s="126" t="s">
        <v>67</v>
      </c>
      <c r="O90" s="92">
        <f t="shared" si="62"/>
        <v>6.25</v>
      </c>
      <c r="P90" s="93">
        <f t="shared" si="63"/>
        <v>6.15</v>
      </c>
      <c r="Q90" s="94"/>
      <c r="R90" s="3">
        <f t="shared" si="64"/>
        <v>6.22</v>
      </c>
      <c r="S90" s="3">
        <f t="shared" si="65"/>
        <v>6.1950000000000003</v>
      </c>
      <c r="T90" s="3">
        <f t="shared" si="66"/>
        <v>6.2037812499999987</v>
      </c>
      <c r="U90" s="4">
        <f t="shared" si="67"/>
        <v>6.5880359548149362E-3</v>
      </c>
      <c r="V90" s="5">
        <f t="shared" si="68"/>
        <v>2.5298384497257724</v>
      </c>
      <c r="W90" s="76">
        <f t="shared" si="55"/>
        <v>7.5624999999970563E-2</v>
      </c>
      <c r="X90" s="76" t="str">
        <f t="shared" si="56"/>
        <v>Level A</v>
      </c>
      <c r="Y90" s="5">
        <f t="shared" si="69"/>
        <v>2.3385194169653269</v>
      </c>
      <c r="Z90" s="5">
        <f t="shared" si="70"/>
        <v>2.7211574824861997</v>
      </c>
      <c r="AA90" s="5">
        <f t="shared" si="71"/>
        <v>2.3385194169653269</v>
      </c>
      <c r="AB90" s="6">
        <f t="shared" si="72"/>
        <v>0.99999999999885469</v>
      </c>
      <c r="AC90" s="29" t="str">
        <f t="shared" si="73"/>
        <v/>
      </c>
      <c r="AD90" s="29" t="str">
        <f t="shared" si="74"/>
        <v/>
      </c>
      <c r="AE90" s="29">
        <f t="shared" si="75"/>
        <v>-3.781249999998515E-3</v>
      </c>
      <c r="AF90" s="29" t="str">
        <f t="shared" si="53"/>
        <v/>
      </c>
      <c r="AG90" s="100"/>
      <c r="AH90" s="101"/>
      <c r="AI90" s="102"/>
      <c r="AJ90" s="102"/>
      <c r="AK90" s="102"/>
      <c r="AL90" s="102"/>
      <c r="AM90" s="102"/>
      <c r="AN90" s="102">
        <v>6.1980000000000004</v>
      </c>
      <c r="AO90" s="102">
        <v>6.1980000000000004</v>
      </c>
      <c r="AP90" s="102">
        <v>6.22</v>
      </c>
      <c r="AQ90" s="102">
        <v>6.2</v>
      </c>
      <c r="AR90" s="102">
        <v>6.2140000000000004</v>
      </c>
      <c r="AS90" s="103">
        <v>6.1970000000000001</v>
      </c>
      <c r="AT90" s="103">
        <v>6.2080000000000002</v>
      </c>
      <c r="AU90" s="103">
        <v>6.1970000000000001</v>
      </c>
      <c r="AV90" s="103">
        <v>6.2009999999999996</v>
      </c>
      <c r="AW90" s="103">
        <v>6.2039999999999997</v>
      </c>
      <c r="AX90" s="103">
        <v>6.2130000000000001</v>
      </c>
      <c r="AY90" s="103">
        <v>6.2050000000000001</v>
      </c>
      <c r="AZ90" s="103">
        <v>6.2039999999999997</v>
      </c>
      <c r="BA90" s="103">
        <v>6.1970000000000001</v>
      </c>
      <c r="BB90" s="103">
        <v>6.2089999999999996</v>
      </c>
      <c r="BC90" s="103">
        <v>6.2039999999999997</v>
      </c>
      <c r="BD90" s="103">
        <v>6.1980000000000004</v>
      </c>
      <c r="BE90" s="103">
        <v>6.2130000000000001</v>
      </c>
      <c r="BF90" s="103">
        <v>6.1980000000000004</v>
      </c>
      <c r="BG90" s="103">
        <v>6.2060000000000004</v>
      </c>
      <c r="BH90" s="103">
        <v>6.2039999999999997</v>
      </c>
      <c r="BI90" s="103">
        <v>6.1989999999999998</v>
      </c>
      <c r="BJ90" s="103">
        <v>6.1950000000000003</v>
      </c>
      <c r="BK90" s="103">
        <v>6.2069999999999999</v>
      </c>
      <c r="BL90" s="103">
        <v>6.202</v>
      </c>
      <c r="BM90" s="103">
        <v>6.1980000000000004</v>
      </c>
      <c r="BN90" s="103">
        <v>6.2069999999999999</v>
      </c>
      <c r="BO90" s="95">
        <v>6.202</v>
      </c>
      <c r="BP90" s="95">
        <v>6.2130000000000001</v>
      </c>
      <c r="BQ90" s="95">
        <v>6.2</v>
      </c>
      <c r="BR90" s="95">
        <v>6.1950000000000003</v>
      </c>
      <c r="BS90" s="95">
        <v>6.2149999999999999</v>
      </c>
      <c r="BT90" s="97"/>
      <c r="BU90" s="97"/>
      <c r="BV90" s="96"/>
      <c r="BW90" s="96"/>
      <c r="BX90" s="96"/>
      <c r="BY90" s="98"/>
      <c r="BZ90" s="99"/>
      <c r="CA90" s="99"/>
      <c r="CB90" s="99"/>
      <c r="CC90" s="99"/>
      <c r="CD90" s="100"/>
      <c r="CE90" s="101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</row>
    <row r="91" spans="1:139">
      <c r="A91" s="83" t="s">
        <v>221</v>
      </c>
      <c r="B91" s="66" t="s">
        <v>242</v>
      </c>
      <c r="C91" s="79" t="s">
        <v>181</v>
      </c>
      <c r="D91" s="67">
        <v>1</v>
      </c>
      <c r="E91" s="123" t="s">
        <v>123</v>
      </c>
      <c r="F91" s="123">
        <v>2</v>
      </c>
      <c r="G91" s="85" t="s">
        <v>125</v>
      </c>
      <c r="H91" s="86">
        <v>1.33</v>
      </c>
      <c r="I91" s="124" t="s">
        <v>43</v>
      </c>
      <c r="J91" s="88">
        <v>6.2</v>
      </c>
      <c r="K91" s="125">
        <v>0.05</v>
      </c>
      <c r="L91" s="125">
        <v>-0.05</v>
      </c>
      <c r="M91" s="125" t="s">
        <v>10</v>
      </c>
      <c r="N91" s="126" t="s">
        <v>67</v>
      </c>
      <c r="O91" s="92">
        <f t="shared" si="62"/>
        <v>6.25</v>
      </c>
      <c r="P91" s="93">
        <f t="shared" si="63"/>
        <v>6.15</v>
      </c>
      <c r="Q91" s="94"/>
      <c r="R91" s="3">
        <f t="shared" si="64"/>
        <v>6.2290000000000001</v>
      </c>
      <c r="S91" s="3">
        <f t="shared" si="65"/>
        <v>6.2</v>
      </c>
      <c r="T91" s="3">
        <f t="shared" si="66"/>
        <v>6.2142187500000015</v>
      </c>
      <c r="U91" s="4">
        <f t="shared" si="67"/>
        <v>8.5108446000647601E-3</v>
      </c>
      <c r="V91" s="5">
        <f t="shared" si="68"/>
        <v>1.9582858634899583</v>
      </c>
      <c r="W91" s="76">
        <f t="shared" si="55"/>
        <v>0.28437500000002658</v>
      </c>
      <c r="X91" s="76" t="str">
        <f t="shared" si="56"/>
        <v>Level C</v>
      </c>
      <c r="Y91" s="5">
        <f t="shared" si="69"/>
        <v>1.4013983210599441</v>
      </c>
      <c r="Z91" s="5">
        <f t="shared" si="70"/>
        <v>2.515173405919958</v>
      </c>
      <c r="AA91" s="5">
        <f t="shared" si="71"/>
        <v>1.4013983210599441</v>
      </c>
      <c r="AB91" s="6">
        <f t="shared" si="72"/>
        <v>0.9999868993487282</v>
      </c>
      <c r="AC91" s="29" t="str">
        <f t="shared" si="73"/>
        <v/>
      </c>
      <c r="AD91" s="29" t="str">
        <f t="shared" si="74"/>
        <v/>
      </c>
      <c r="AE91" s="29">
        <f t="shared" si="75"/>
        <v>-1.4218750000001279E-2</v>
      </c>
      <c r="AF91" s="29" t="str">
        <f t="shared" si="53"/>
        <v/>
      </c>
      <c r="AG91" s="100"/>
      <c r="AH91" s="101"/>
      <c r="AI91" s="102"/>
      <c r="AJ91" s="102"/>
      <c r="AK91" s="102"/>
      <c r="AL91" s="102"/>
      <c r="AM91" s="102"/>
      <c r="AN91" s="102">
        <v>6.2140000000000004</v>
      </c>
      <c r="AO91" s="102">
        <v>6.2169999999999996</v>
      </c>
      <c r="AP91" s="102">
        <v>6.202</v>
      </c>
      <c r="AQ91" s="102">
        <v>6.2089999999999996</v>
      </c>
      <c r="AR91" s="102">
        <v>6.2210000000000001</v>
      </c>
      <c r="AS91" s="103">
        <v>6.218</v>
      </c>
      <c r="AT91" s="103">
        <v>6.21</v>
      </c>
      <c r="AU91" s="103">
        <v>6.2130000000000001</v>
      </c>
      <c r="AV91" s="103">
        <v>6.2009999999999996</v>
      </c>
      <c r="AW91" s="103">
        <v>6.2270000000000003</v>
      </c>
      <c r="AX91" s="103">
        <v>6.2069999999999999</v>
      </c>
      <c r="AY91" s="103">
        <v>6.2149999999999999</v>
      </c>
      <c r="AZ91" s="103">
        <v>6.2119999999999997</v>
      </c>
      <c r="BA91" s="103">
        <v>6.218</v>
      </c>
      <c r="BB91" s="103">
        <v>6.22</v>
      </c>
      <c r="BC91" s="103">
        <v>6.2279999999999998</v>
      </c>
      <c r="BD91" s="103">
        <v>6.2050000000000001</v>
      </c>
      <c r="BE91" s="103">
        <v>6.2240000000000002</v>
      </c>
      <c r="BF91" s="103">
        <v>6.2030000000000003</v>
      </c>
      <c r="BG91" s="103">
        <v>6.2119999999999997</v>
      </c>
      <c r="BH91" s="103">
        <v>6.2089999999999996</v>
      </c>
      <c r="BI91" s="103">
        <v>6.2060000000000004</v>
      </c>
      <c r="BJ91" s="103">
        <v>6.226</v>
      </c>
      <c r="BK91" s="103">
        <v>6.2290000000000001</v>
      </c>
      <c r="BL91" s="103">
        <v>6.21</v>
      </c>
      <c r="BM91" s="103">
        <v>6.2</v>
      </c>
      <c r="BN91" s="103">
        <v>6.2119999999999997</v>
      </c>
      <c r="BO91" s="95">
        <v>6.2140000000000004</v>
      </c>
      <c r="BP91" s="95">
        <v>6.2279999999999998</v>
      </c>
      <c r="BQ91" s="95">
        <v>6.2169999999999996</v>
      </c>
      <c r="BR91" s="95">
        <v>6.2229999999999999</v>
      </c>
      <c r="BS91" s="95">
        <v>6.2050000000000001</v>
      </c>
      <c r="BT91" s="97"/>
      <c r="BU91" s="97"/>
      <c r="BV91" s="96"/>
      <c r="BW91" s="96"/>
      <c r="BX91" s="96"/>
      <c r="BY91" s="98"/>
      <c r="BZ91" s="99"/>
      <c r="CA91" s="99"/>
      <c r="CB91" s="99"/>
      <c r="CC91" s="99"/>
      <c r="CD91" s="100"/>
      <c r="CE91" s="101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</row>
    <row r="92" spans="1:139">
      <c r="A92" s="83" t="s">
        <v>222</v>
      </c>
      <c r="B92" s="66" t="s">
        <v>242</v>
      </c>
      <c r="C92" s="79" t="s">
        <v>181</v>
      </c>
      <c r="D92" s="67">
        <v>1</v>
      </c>
      <c r="E92" s="123" t="s">
        <v>123</v>
      </c>
      <c r="F92" s="123">
        <v>2</v>
      </c>
      <c r="G92" s="85" t="s">
        <v>125</v>
      </c>
      <c r="H92" s="86">
        <v>1.33</v>
      </c>
      <c r="I92" s="124" t="s">
        <v>43</v>
      </c>
      <c r="J92" s="88">
        <v>3.67</v>
      </c>
      <c r="K92" s="125">
        <v>0.05</v>
      </c>
      <c r="L92" s="125">
        <v>-0.05</v>
      </c>
      <c r="M92" s="125" t="s">
        <v>10</v>
      </c>
      <c r="N92" s="126" t="s">
        <v>67</v>
      </c>
      <c r="O92" s="92">
        <f t="shared" si="62"/>
        <v>3.7199999999999998</v>
      </c>
      <c r="P92" s="93">
        <f t="shared" si="63"/>
        <v>3.62</v>
      </c>
      <c r="Q92" s="94"/>
      <c r="R92" s="3">
        <f t="shared" si="64"/>
        <v>3.6930000000000001</v>
      </c>
      <c r="S92" s="3">
        <f t="shared" si="65"/>
        <v>3.6789999999999998</v>
      </c>
      <c r="T92" s="3">
        <f t="shared" si="66"/>
        <v>3.6879375000000003</v>
      </c>
      <c r="U92" s="4">
        <f t="shared" si="67"/>
        <v>3.9589628814595138E-3</v>
      </c>
      <c r="V92" s="5">
        <f t="shared" si="68"/>
        <v>4.2098567644368323</v>
      </c>
      <c r="W92" s="76">
        <f t="shared" si="55"/>
        <v>0.35875000000000895</v>
      </c>
      <c r="X92" s="76" t="str">
        <f t="shared" si="56"/>
        <v>Level C</v>
      </c>
      <c r="Y92" s="5">
        <f t="shared" si="69"/>
        <v>2.6995706501950711</v>
      </c>
      <c r="Z92" s="5">
        <f t="shared" si="70"/>
        <v>5.7201428786785629</v>
      </c>
      <c r="AA92" s="5">
        <f t="shared" si="71"/>
        <v>2.6995706501950711</v>
      </c>
      <c r="AB92" s="6">
        <f t="shared" si="72"/>
        <v>0.99999999999999956</v>
      </c>
      <c r="AC92" s="29" t="str">
        <f t="shared" si="73"/>
        <v/>
      </c>
      <c r="AD92" s="29" t="str">
        <f t="shared" si="74"/>
        <v/>
      </c>
      <c r="AE92" s="29">
        <f t="shared" si="75"/>
        <v>-1.7937500000000384E-2</v>
      </c>
      <c r="AF92" s="29" t="str">
        <f t="shared" si="53"/>
        <v/>
      </c>
      <c r="AG92" s="100"/>
      <c r="AH92" s="101"/>
      <c r="AI92" s="102"/>
      <c r="AJ92" s="102"/>
      <c r="AK92" s="102"/>
      <c r="AL92" s="102"/>
      <c r="AM92" s="102"/>
      <c r="AN92" s="102">
        <v>3.6920000000000002</v>
      </c>
      <c r="AO92" s="102">
        <v>3.6920000000000002</v>
      </c>
      <c r="AP92" s="102">
        <v>3.6920000000000002</v>
      </c>
      <c r="AQ92" s="102">
        <v>3.6880000000000002</v>
      </c>
      <c r="AR92" s="102">
        <v>3.6869999999999998</v>
      </c>
      <c r="AS92" s="103">
        <v>3.681</v>
      </c>
      <c r="AT92" s="103">
        <v>3.6850000000000001</v>
      </c>
      <c r="AU92" s="103">
        <v>3.69</v>
      </c>
      <c r="AV92" s="103">
        <v>3.6909999999999998</v>
      </c>
      <c r="AW92" s="103">
        <v>3.69</v>
      </c>
      <c r="AX92" s="103">
        <v>3.6920000000000002</v>
      </c>
      <c r="AY92" s="103">
        <v>3.69</v>
      </c>
      <c r="AZ92" s="103">
        <v>3.68</v>
      </c>
      <c r="BA92" s="103">
        <v>3.6909999999999998</v>
      </c>
      <c r="BB92" s="103">
        <v>3.6840000000000002</v>
      </c>
      <c r="BC92" s="103">
        <v>3.6789999999999998</v>
      </c>
      <c r="BD92" s="103">
        <v>3.6930000000000001</v>
      </c>
      <c r="BE92" s="103">
        <v>3.6930000000000001</v>
      </c>
      <c r="BF92" s="103">
        <v>3.6859999999999999</v>
      </c>
      <c r="BG92" s="103">
        <v>3.6880000000000002</v>
      </c>
      <c r="BH92" s="103">
        <v>3.6880000000000002</v>
      </c>
      <c r="BI92" s="103">
        <v>3.6840000000000002</v>
      </c>
      <c r="BJ92" s="103">
        <v>3.6859999999999999</v>
      </c>
      <c r="BK92" s="103">
        <v>3.6840000000000002</v>
      </c>
      <c r="BL92" s="103">
        <v>3.6909999999999998</v>
      </c>
      <c r="BM92" s="103">
        <v>3.6909999999999998</v>
      </c>
      <c r="BN92" s="103">
        <v>3.6930000000000001</v>
      </c>
      <c r="BO92" s="95">
        <v>3.6850000000000001</v>
      </c>
      <c r="BP92" s="95">
        <v>3.6869999999999998</v>
      </c>
      <c r="BQ92" s="95">
        <v>3.69</v>
      </c>
      <c r="BR92" s="95">
        <v>3.6880000000000002</v>
      </c>
      <c r="BS92" s="95">
        <v>3.6829999999999998</v>
      </c>
      <c r="BT92" s="97"/>
      <c r="BU92" s="97"/>
      <c r="BV92" s="96"/>
      <c r="BW92" s="96"/>
      <c r="BX92" s="96"/>
      <c r="BY92" s="98"/>
      <c r="BZ92" s="99"/>
      <c r="CA92" s="99"/>
      <c r="CB92" s="99"/>
      <c r="CC92" s="99"/>
      <c r="CD92" s="100"/>
      <c r="CE92" s="101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</row>
    <row r="93" spans="1:139">
      <c r="A93" s="83" t="s">
        <v>223</v>
      </c>
      <c r="B93" s="66" t="s">
        <v>242</v>
      </c>
      <c r="C93" s="79" t="s">
        <v>181</v>
      </c>
      <c r="D93" s="67">
        <v>1</v>
      </c>
      <c r="E93" s="123" t="s">
        <v>123</v>
      </c>
      <c r="F93" s="123">
        <v>2</v>
      </c>
      <c r="G93" s="85" t="s">
        <v>125</v>
      </c>
      <c r="H93" s="86">
        <v>1.33</v>
      </c>
      <c r="I93" s="124" t="s">
        <v>43</v>
      </c>
      <c r="J93" s="88">
        <v>3.8</v>
      </c>
      <c r="K93" s="125">
        <v>0.05</v>
      </c>
      <c r="L93" s="125">
        <v>-0.05</v>
      </c>
      <c r="M93" s="125" t="s">
        <v>10</v>
      </c>
      <c r="N93" s="126" t="s">
        <v>67</v>
      </c>
      <c r="O93" s="92">
        <f t="shared" si="62"/>
        <v>3.8499999999999996</v>
      </c>
      <c r="P93" s="93">
        <f t="shared" si="63"/>
        <v>3.75</v>
      </c>
      <c r="Q93" s="94"/>
      <c r="R93" s="3">
        <f t="shared" si="64"/>
        <v>3.8159999999999998</v>
      </c>
      <c r="S93" s="3">
        <f t="shared" si="65"/>
        <v>3.7959999999999998</v>
      </c>
      <c r="T93" s="3">
        <f t="shared" si="66"/>
        <v>3.8070000000000004</v>
      </c>
      <c r="U93" s="4">
        <f t="shared" si="67"/>
        <v>4.4067397062578732E-3</v>
      </c>
      <c r="V93" s="5">
        <f t="shared" si="68"/>
        <v>3.7820855729234144</v>
      </c>
      <c r="W93" s="76">
        <f t="shared" si="55"/>
        <v>0.14000000000001173</v>
      </c>
      <c r="X93" s="76" t="str">
        <f t="shared" si="56"/>
        <v>Level B</v>
      </c>
      <c r="Y93" s="5">
        <f t="shared" si="69"/>
        <v>3.2525935927140806</v>
      </c>
      <c r="Z93" s="5">
        <f t="shared" si="70"/>
        <v>4.3115775531327216</v>
      </c>
      <c r="AA93" s="5">
        <f t="shared" si="71"/>
        <v>3.2525935927140806</v>
      </c>
      <c r="AB93" s="6">
        <f t="shared" si="72"/>
        <v>1</v>
      </c>
      <c r="AC93" s="29" t="str">
        <f t="shared" si="73"/>
        <v/>
      </c>
      <c r="AD93" s="29" t="str">
        <f t="shared" si="74"/>
        <v/>
      </c>
      <c r="AE93" s="29">
        <f t="shared" si="75"/>
        <v>-7.0000000000005613E-3</v>
      </c>
      <c r="AF93" s="29" t="str">
        <f t="shared" si="53"/>
        <v/>
      </c>
      <c r="AG93" s="100"/>
      <c r="AH93" s="101"/>
      <c r="AI93" s="102"/>
      <c r="AJ93" s="102"/>
      <c r="AK93" s="102"/>
      <c r="AL93" s="102"/>
      <c r="AM93" s="102"/>
      <c r="AN93" s="102">
        <v>3.8029999999999999</v>
      </c>
      <c r="AO93" s="102">
        <v>3.8149999999999999</v>
      </c>
      <c r="AP93" s="102">
        <v>3.8109999999999999</v>
      </c>
      <c r="AQ93" s="102">
        <v>3.8079999999999998</v>
      </c>
      <c r="AR93" s="102">
        <v>3.81</v>
      </c>
      <c r="AS93" s="103">
        <v>3.8090000000000002</v>
      </c>
      <c r="AT93" s="103">
        <v>3.8029999999999999</v>
      </c>
      <c r="AU93" s="103">
        <v>3.8069999999999999</v>
      </c>
      <c r="AV93" s="103">
        <v>3.8</v>
      </c>
      <c r="AW93" s="103">
        <v>3.8119999999999998</v>
      </c>
      <c r="AX93" s="103">
        <v>3.8069999999999999</v>
      </c>
      <c r="AY93" s="103">
        <v>3.8050000000000002</v>
      </c>
      <c r="AZ93" s="103">
        <v>3.8090000000000002</v>
      </c>
      <c r="BA93" s="103">
        <v>3.8050000000000002</v>
      </c>
      <c r="BB93" s="103">
        <v>3.802</v>
      </c>
      <c r="BC93" s="103">
        <v>3.8159999999999998</v>
      </c>
      <c r="BD93" s="103">
        <v>3.7959999999999998</v>
      </c>
      <c r="BE93" s="103">
        <v>3.81</v>
      </c>
      <c r="BF93" s="103">
        <v>3.81</v>
      </c>
      <c r="BG93" s="103">
        <v>3.8079999999999998</v>
      </c>
      <c r="BH93" s="103">
        <v>3.8039999999999998</v>
      </c>
      <c r="BI93" s="103">
        <v>3.8029999999999999</v>
      </c>
      <c r="BJ93" s="103">
        <v>3.8090000000000002</v>
      </c>
      <c r="BK93" s="103">
        <v>3.8109999999999999</v>
      </c>
      <c r="BL93" s="103">
        <v>3.8050000000000002</v>
      </c>
      <c r="BM93" s="103">
        <v>3.8079999999999998</v>
      </c>
      <c r="BN93" s="103">
        <v>3.8039999999999998</v>
      </c>
      <c r="BO93" s="95">
        <v>3.8029999999999999</v>
      </c>
      <c r="BP93" s="95">
        <v>3.8090000000000002</v>
      </c>
      <c r="BQ93" s="95">
        <v>3.8119999999999998</v>
      </c>
      <c r="BR93" s="95">
        <v>3.8010000000000002</v>
      </c>
      <c r="BS93" s="95">
        <v>3.8090000000000002</v>
      </c>
      <c r="BT93" s="97"/>
      <c r="BU93" s="97"/>
      <c r="BV93" s="96"/>
      <c r="BW93" s="96"/>
      <c r="BX93" s="96"/>
      <c r="BY93" s="98"/>
      <c r="BZ93" s="99"/>
      <c r="CA93" s="99"/>
      <c r="CB93" s="99"/>
      <c r="CC93" s="99"/>
      <c r="CD93" s="100"/>
      <c r="CE93" s="101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</row>
    <row r="94" spans="1:139">
      <c r="A94" s="83" t="s">
        <v>158</v>
      </c>
      <c r="B94" s="66" t="s">
        <v>242</v>
      </c>
      <c r="C94" s="79" t="s">
        <v>181</v>
      </c>
      <c r="D94" s="67">
        <v>1</v>
      </c>
      <c r="E94" s="123" t="s">
        <v>123</v>
      </c>
      <c r="F94" s="123">
        <v>2</v>
      </c>
      <c r="G94" s="85" t="s">
        <v>125</v>
      </c>
      <c r="H94" s="86">
        <v>1.33</v>
      </c>
      <c r="I94" s="124" t="s">
        <v>43</v>
      </c>
      <c r="J94" s="88">
        <v>4</v>
      </c>
      <c r="K94" s="125">
        <v>0.05</v>
      </c>
      <c r="L94" s="125">
        <v>-0.05</v>
      </c>
      <c r="M94" s="125" t="s">
        <v>10</v>
      </c>
      <c r="N94" s="126" t="s">
        <v>67</v>
      </c>
      <c r="O94" s="92">
        <f t="shared" si="62"/>
        <v>4.05</v>
      </c>
      <c r="P94" s="93">
        <f t="shared" si="63"/>
        <v>3.95</v>
      </c>
      <c r="Q94" s="94"/>
      <c r="R94" s="3">
        <f t="shared" si="64"/>
        <v>4.0140000000000002</v>
      </c>
      <c r="S94" s="3">
        <f t="shared" si="65"/>
        <v>3.9982000000000002</v>
      </c>
      <c r="T94" s="3">
        <f t="shared" si="66"/>
        <v>4.0050062499999992</v>
      </c>
      <c r="U94" s="4">
        <f t="shared" si="67"/>
        <v>3.8512618376235191E-3</v>
      </c>
      <c r="V94" s="5">
        <f t="shared" si="68"/>
        <v>4.3275859625662569</v>
      </c>
      <c r="W94" s="76">
        <f t="shared" si="55"/>
        <v>0.10012499999998462</v>
      </c>
      <c r="X94" s="76" t="str">
        <f t="shared" si="56"/>
        <v>Level A</v>
      </c>
      <c r="Y94" s="5">
        <f t="shared" si="69"/>
        <v>3.8942864180643628</v>
      </c>
      <c r="Z94" s="5">
        <f t="shared" si="70"/>
        <v>4.7608855070681191</v>
      </c>
      <c r="AA94" s="5">
        <f t="shared" si="71"/>
        <v>3.8942864180643628</v>
      </c>
      <c r="AB94" s="6">
        <f t="shared" si="72"/>
        <v>1</v>
      </c>
      <c r="AC94" s="29" t="str">
        <f t="shared" si="73"/>
        <v/>
      </c>
      <c r="AD94" s="29" t="str">
        <f t="shared" si="74"/>
        <v/>
      </c>
      <c r="AE94" s="29">
        <f t="shared" si="75"/>
        <v>-5.0062499999992127E-3</v>
      </c>
      <c r="AF94" s="29" t="str">
        <f t="shared" si="53"/>
        <v/>
      </c>
      <c r="AG94" s="100"/>
      <c r="AH94" s="101"/>
      <c r="AI94" s="102"/>
      <c r="AJ94" s="102"/>
      <c r="AK94" s="102"/>
      <c r="AL94" s="102"/>
      <c r="AM94" s="102"/>
      <c r="AN94" s="102">
        <v>4.0103999999999997</v>
      </c>
      <c r="AO94" s="102">
        <v>3.9988000000000001</v>
      </c>
      <c r="AP94" s="102">
        <v>4.0050999999999997</v>
      </c>
      <c r="AQ94" s="102">
        <v>4.0068000000000001</v>
      </c>
      <c r="AR94" s="102">
        <v>4.0042</v>
      </c>
      <c r="AS94" s="103">
        <v>4.0140000000000002</v>
      </c>
      <c r="AT94" s="103">
        <v>4.0034999999999998</v>
      </c>
      <c r="AU94" s="103">
        <v>4.0057999999999998</v>
      </c>
      <c r="AV94" s="103">
        <v>4.0027999999999997</v>
      </c>
      <c r="AW94" s="103">
        <v>4.0069999999999997</v>
      </c>
      <c r="AX94" s="103">
        <v>4.0095000000000001</v>
      </c>
      <c r="AY94" s="103">
        <v>4.0080999999999998</v>
      </c>
      <c r="AZ94" s="103">
        <v>3.9998999999999998</v>
      </c>
      <c r="BA94" s="103">
        <v>4.0008999999999997</v>
      </c>
      <c r="BB94" s="103">
        <v>4.0007999999999999</v>
      </c>
      <c r="BC94" s="103">
        <v>4.0065</v>
      </c>
      <c r="BD94" s="103">
        <v>4.0006000000000004</v>
      </c>
      <c r="BE94" s="103">
        <v>4.0101000000000004</v>
      </c>
      <c r="BF94" s="103">
        <v>4.0067000000000004</v>
      </c>
      <c r="BG94" s="103">
        <v>3.9982000000000002</v>
      </c>
      <c r="BH94" s="103">
        <v>4.0092999999999996</v>
      </c>
      <c r="BI94" s="103">
        <v>4.0021000000000004</v>
      </c>
      <c r="BJ94" s="103">
        <v>4.0045999999999999</v>
      </c>
      <c r="BK94" s="103">
        <v>4.01</v>
      </c>
      <c r="BL94" s="103">
        <v>4.0038</v>
      </c>
      <c r="BM94" s="103">
        <v>4.0080999999999998</v>
      </c>
      <c r="BN94" s="103">
        <v>4.0057999999999998</v>
      </c>
      <c r="BO94" s="95">
        <v>4.0015999999999998</v>
      </c>
      <c r="BP94" s="95">
        <v>4.0023999999999997</v>
      </c>
      <c r="BQ94" s="95">
        <v>4.0064000000000002</v>
      </c>
      <c r="BR94" s="95">
        <v>4.0002000000000004</v>
      </c>
      <c r="BS94" s="95">
        <v>4.0061999999999998</v>
      </c>
      <c r="BT94" s="97"/>
      <c r="BU94" s="97"/>
      <c r="BV94" s="96"/>
      <c r="BW94" s="96"/>
      <c r="BX94" s="96"/>
      <c r="BY94" s="98"/>
      <c r="BZ94" s="99"/>
      <c r="CA94" s="99"/>
      <c r="CB94" s="99"/>
      <c r="CC94" s="99"/>
      <c r="CD94" s="100"/>
      <c r="CE94" s="101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</row>
    <row r="95" spans="1:139">
      <c r="A95" s="83" t="s">
        <v>159</v>
      </c>
      <c r="B95" s="66" t="s">
        <v>242</v>
      </c>
      <c r="C95" s="79" t="s">
        <v>181</v>
      </c>
      <c r="D95" s="67">
        <v>1</v>
      </c>
      <c r="E95" s="123" t="s">
        <v>123</v>
      </c>
      <c r="F95" s="123">
        <v>2</v>
      </c>
      <c r="G95" s="85" t="s">
        <v>125</v>
      </c>
      <c r="H95" s="86">
        <v>1.33</v>
      </c>
      <c r="I95" s="124" t="s">
        <v>43</v>
      </c>
      <c r="J95" s="88">
        <v>11</v>
      </c>
      <c r="K95" s="125">
        <v>0.05</v>
      </c>
      <c r="L95" s="125">
        <v>-0.05</v>
      </c>
      <c r="M95" s="125" t="s">
        <v>10</v>
      </c>
      <c r="N95" s="126" t="s">
        <v>67</v>
      </c>
      <c r="O95" s="92">
        <f t="shared" si="62"/>
        <v>11.05</v>
      </c>
      <c r="P95" s="93">
        <f t="shared" si="63"/>
        <v>10.95</v>
      </c>
      <c r="Q95" s="94"/>
      <c r="R95" s="3">
        <f t="shared" si="64"/>
        <v>11.0123</v>
      </c>
      <c r="S95" s="3">
        <f t="shared" si="65"/>
        <v>10.997299999999999</v>
      </c>
      <c r="T95" s="3">
        <f t="shared" si="66"/>
        <v>11.004718749999999</v>
      </c>
      <c r="U95" s="4">
        <f t="shared" si="67"/>
        <v>3.6117583511492534E-3</v>
      </c>
      <c r="V95" s="5">
        <f t="shared" si="68"/>
        <v>4.6145575219237385</v>
      </c>
      <c r="W95" s="76">
        <f t="shared" si="55"/>
        <v>9.4374999999969664E-2</v>
      </c>
      <c r="X95" s="76" t="str">
        <f t="shared" si="56"/>
        <v>Level A</v>
      </c>
      <c r="Y95" s="5">
        <f t="shared" si="69"/>
        <v>4.1790586557923852</v>
      </c>
      <c r="Z95" s="5">
        <f t="shared" si="70"/>
        <v>5.0500563880552232</v>
      </c>
      <c r="AA95" s="5">
        <f t="shared" si="71"/>
        <v>4.1790586557923852</v>
      </c>
      <c r="AB95" s="6">
        <f t="shared" si="72"/>
        <v>1</v>
      </c>
      <c r="AC95" s="29" t="str">
        <f t="shared" si="73"/>
        <v/>
      </c>
      <c r="AD95" s="29" t="str">
        <f t="shared" si="74"/>
        <v/>
      </c>
      <c r="AE95" s="29">
        <f t="shared" si="75"/>
        <v>-4.7187499999985505E-3</v>
      </c>
      <c r="AF95" s="29" t="str">
        <f t="shared" si="53"/>
        <v/>
      </c>
      <c r="AG95" s="100"/>
      <c r="AH95" s="101"/>
      <c r="AI95" s="102"/>
      <c r="AJ95" s="102"/>
      <c r="AK95" s="102"/>
      <c r="AL95" s="102"/>
      <c r="AM95" s="102"/>
      <c r="AN95" s="102">
        <v>11.0016</v>
      </c>
      <c r="AO95" s="102">
        <v>10.999700000000001</v>
      </c>
      <c r="AP95" s="102">
        <v>11.004200000000001</v>
      </c>
      <c r="AQ95" s="102">
        <v>11.010400000000001</v>
      </c>
      <c r="AR95" s="102">
        <v>11.0062</v>
      </c>
      <c r="AS95" s="103">
        <v>11.0077</v>
      </c>
      <c r="AT95" s="103">
        <v>11.005000000000001</v>
      </c>
      <c r="AU95" s="103">
        <v>11.0037</v>
      </c>
      <c r="AV95" s="103">
        <v>11.007</v>
      </c>
      <c r="AW95" s="103">
        <v>11.0046</v>
      </c>
      <c r="AX95" s="103">
        <v>11.0038</v>
      </c>
      <c r="AY95" s="103">
        <v>11.0032</v>
      </c>
      <c r="AZ95" s="103">
        <v>10.997299999999999</v>
      </c>
      <c r="BA95" s="103">
        <v>11.0014</v>
      </c>
      <c r="BB95" s="103">
        <v>11.008800000000001</v>
      </c>
      <c r="BC95" s="103">
        <v>11.0123</v>
      </c>
      <c r="BD95" s="103">
        <v>11.0062</v>
      </c>
      <c r="BE95" s="103">
        <v>11.003</v>
      </c>
      <c r="BF95" s="103">
        <v>11.000999999999999</v>
      </c>
      <c r="BG95" s="103">
        <v>11.010899999999999</v>
      </c>
      <c r="BH95" s="103">
        <v>10.998900000000001</v>
      </c>
      <c r="BI95" s="103">
        <v>11.001200000000001</v>
      </c>
      <c r="BJ95" s="103">
        <v>11.0025</v>
      </c>
      <c r="BK95" s="103">
        <v>11.0046</v>
      </c>
      <c r="BL95" s="103">
        <v>11.0115</v>
      </c>
      <c r="BM95" s="103">
        <v>11.004099999999999</v>
      </c>
      <c r="BN95" s="103">
        <v>11.007</v>
      </c>
      <c r="BO95" s="95">
        <v>11.001300000000001</v>
      </c>
      <c r="BP95" s="95">
        <v>11.0059</v>
      </c>
      <c r="BQ95" s="95">
        <v>11.0052</v>
      </c>
      <c r="BR95" s="95">
        <v>11.006399999999999</v>
      </c>
      <c r="BS95" s="95">
        <v>11.0044</v>
      </c>
      <c r="BT95" s="97"/>
      <c r="BU95" s="97"/>
      <c r="BV95" s="96"/>
      <c r="BW95" s="96"/>
      <c r="BX95" s="96"/>
      <c r="BY95" s="98"/>
      <c r="BZ95" s="99"/>
      <c r="CA95" s="99"/>
      <c r="CB95" s="99"/>
      <c r="CC95" s="99"/>
      <c r="CD95" s="100"/>
      <c r="CE95" s="101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</row>
    <row r="96" spans="1:139">
      <c r="A96" s="83" t="s">
        <v>160</v>
      </c>
      <c r="B96" s="66" t="s">
        <v>242</v>
      </c>
      <c r="C96" s="79" t="s">
        <v>181</v>
      </c>
      <c r="D96" s="67">
        <v>1</v>
      </c>
      <c r="E96" s="123" t="s">
        <v>123</v>
      </c>
      <c r="F96" s="123">
        <v>2</v>
      </c>
      <c r="G96" s="85" t="s">
        <v>125</v>
      </c>
      <c r="H96" s="86">
        <v>1.33</v>
      </c>
      <c r="I96" s="124" t="s">
        <v>43</v>
      </c>
      <c r="J96" s="88">
        <v>12.85</v>
      </c>
      <c r="K96" s="125">
        <v>0.05</v>
      </c>
      <c r="L96" s="125">
        <v>-0.05</v>
      </c>
      <c r="M96" s="125" t="s">
        <v>10</v>
      </c>
      <c r="N96" s="126" t="s">
        <v>67</v>
      </c>
      <c r="O96" s="92">
        <f t="shared" si="62"/>
        <v>12.9</v>
      </c>
      <c r="P96" s="93">
        <f t="shared" si="63"/>
        <v>12.799999999999999</v>
      </c>
      <c r="Q96" s="94"/>
      <c r="R96" s="3">
        <f t="shared" si="64"/>
        <v>12.885999999999999</v>
      </c>
      <c r="S96" s="3">
        <f t="shared" si="65"/>
        <v>12.863</v>
      </c>
      <c r="T96" s="3">
        <f t="shared" si="66"/>
        <v>12.873312499999999</v>
      </c>
      <c r="U96" s="4">
        <f t="shared" si="67"/>
        <v>6.1404922572452425E-3</v>
      </c>
      <c r="V96" s="5">
        <f t="shared" si="68"/>
        <v>2.7142232199709175</v>
      </c>
      <c r="W96" s="76">
        <f t="shared" si="55"/>
        <v>0.46624999999998146</v>
      </c>
      <c r="X96" s="76" t="str">
        <f t="shared" si="56"/>
        <v>Level C</v>
      </c>
      <c r="Y96" s="5">
        <f t="shared" si="69"/>
        <v>1.448716643659548</v>
      </c>
      <c r="Z96" s="5">
        <f t="shared" si="70"/>
        <v>3.9797297962823635</v>
      </c>
      <c r="AA96" s="5">
        <f t="shared" si="71"/>
        <v>1.448716643659548</v>
      </c>
      <c r="AB96" s="6">
        <f t="shared" si="72"/>
        <v>0.99999307260575154</v>
      </c>
      <c r="AC96" s="29" t="str">
        <f t="shared" si="73"/>
        <v/>
      </c>
      <c r="AD96" s="29" t="str">
        <f t="shared" si="74"/>
        <v/>
      </c>
      <c r="AE96" s="29">
        <f t="shared" si="75"/>
        <v>-2.3312499999999403E-2</v>
      </c>
      <c r="AF96" s="29" t="str">
        <f t="shared" si="53"/>
        <v/>
      </c>
      <c r="AG96" s="100"/>
      <c r="AH96" s="101"/>
      <c r="AI96" s="102"/>
      <c r="AJ96" s="102"/>
      <c r="AK96" s="102"/>
      <c r="AL96" s="102"/>
      <c r="AM96" s="102"/>
      <c r="AN96" s="102">
        <v>12.872</v>
      </c>
      <c r="AO96" s="102">
        <v>12.867000000000001</v>
      </c>
      <c r="AP96" s="102">
        <v>12.867000000000001</v>
      </c>
      <c r="AQ96" s="102">
        <v>12.882999999999999</v>
      </c>
      <c r="AR96" s="102">
        <v>12.885999999999999</v>
      </c>
      <c r="AS96" s="103">
        <v>12.866</v>
      </c>
      <c r="AT96" s="103">
        <v>12.872999999999999</v>
      </c>
      <c r="AU96" s="103">
        <v>12.863</v>
      </c>
      <c r="AV96" s="103">
        <v>12.865</v>
      </c>
      <c r="AW96" s="103">
        <v>12.868</v>
      </c>
      <c r="AX96" s="103">
        <v>12.868</v>
      </c>
      <c r="AY96" s="103">
        <v>12.87</v>
      </c>
      <c r="AZ96" s="103">
        <v>12.875999999999999</v>
      </c>
      <c r="BA96" s="103">
        <v>12.878</v>
      </c>
      <c r="BB96" s="103">
        <v>12.875</v>
      </c>
      <c r="BC96" s="103">
        <v>12.865</v>
      </c>
      <c r="BD96" s="103">
        <v>12.874000000000001</v>
      </c>
      <c r="BE96" s="103">
        <v>12.885</v>
      </c>
      <c r="BF96" s="103">
        <v>12.87</v>
      </c>
      <c r="BG96" s="103">
        <v>12.881</v>
      </c>
      <c r="BH96" s="103">
        <v>12.88</v>
      </c>
      <c r="BI96" s="103">
        <v>12.871</v>
      </c>
      <c r="BJ96" s="103">
        <v>12.875</v>
      </c>
      <c r="BK96" s="103">
        <v>12.872999999999999</v>
      </c>
      <c r="BL96" s="103">
        <v>12.868</v>
      </c>
      <c r="BM96" s="103">
        <v>12.872</v>
      </c>
      <c r="BN96" s="103">
        <v>12.882</v>
      </c>
      <c r="BO96" s="95">
        <v>12.877000000000001</v>
      </c>
      <c r="BP96" s="95">
        <v>12.875</v>
      </c>
      <c r="BQ96" s="95">
        <v>12.878</v>
      </c>
      <c r="BR96" s="95">
        <v>12.868</v>
      </c>
      <c r="BS96" s="95">
        <v>12.875</v>
      </c>
      <c r="BT96" s="97"/>
      <c r="BU96" s="97"/>
      <c r="BV96" s="96"/>
      <c r="BW96" s="96"/>
      <c r="BX96" s="96"/>
      <c r="BY96" s="98"/>
      <c r="BZ96" s="99"/>
      <c r="CA96" s="99"/>
      <c r="CB96" s="99"/>
      <c r="CC96" s="99"/>
      <c r="CD96" s="100"/>
      <c r="CE96" s="101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</row>
    <row r="97" spans="1:139">
      <c r="A97" s="83" t="s">
        <v>161</v>
      </c>
      <c r="B97" s="66" t="s">
        <v>242</v>
      </c>
      <c r="C97" s="79" t="s">
        <v>181</v>
      </c>
      <c r="D97" s="67">
        <v>1</v>
      </c>
      <c r="E97" s="123" t="s">
        <v>123</v>
      </c>
      <c r="F97" s="123">
        <v>2</v>
      </c>
      <c r="G97" s="85" t="s">
        <v>125</v>
      </c>
      <c r="H97" s="86">
        <v>1.33</v>
      </c>
      <c r="I97" s="124" t="s">
        <v>43</v>
      </c>
      <c r="J97" s="88">
        <v>5.5</v>
      </c>
      <c r="K97" s="125">
        <v>0.05</v>
      </c>
      <c r="L97" s="125">
        <v>-0.05</v>
      </c>
      <c r="M97" s="125" t="s">
        <v>10</v>
      </c>
      <c r="N97" s="126" t="s">
        <v>67</v>
      </c>
      <c r="O97" s="92">
        <f t="shared" si="62"/>
        <v>5.55</v>
      </c>
      <c r="P97" s="93">
        <f t="shared" si="63"/>
        <v>5.45</v>
      </c>
      <c r="Q97" s="94"/>
      <c r="R97" s="3">
        <f t="shared" si="64"/>
        <v>5.5119999999999996</v>
      </c>
      <c r="S97" s="3">
        <f t="shared" si="65"/>
        <v>5.5</v>
      </c>
      <c r="T97" s="3">
        <f t="shared" si="66"/>
        <v>5.5052812499999995</v>
      </c>
      <c r="U97" s="4">
        <f t="shared" si="67"/>
        <v>3.6564955459318337E-3</v>
      </c>
      <c r="V97" s="5">
        <f t="shared" si="68"/>
        <v>4.5580984462594989</v>
      </c>
      <c r="W97" s="76">
        <f t="shared" si="55"/>
        <v>0.10562499999998957</v>
      </c>
      <c r="X97" s="76" t="str">
        <f t="shared" si="56"/>
        <v>Level A</v>
      </c>
      <c r="Y97" s="5">
        <f t="shared" si="69"/>
        <v>4.0766492978733719</v>
      </c>
      <c r="Z97" s="5">
        <f t="shared" si="70"/>
        <v>5.0395475946455921</v>
      </c>
      <c r="AA97" s="5">
        <f t="shared" si="71"/>
        <v>4.0766492978733719</v>
      </c>
      <c r="AB97" s="6">
        <f t="shared" si="72"/>
        <v>1</v>
      </c>
      <c r="AC97" s="29" t="str">
        <f t="shared" si="73"/>
        <v/>
      </c>
      <c r="AD97" s="29" t="str">
        <f t="shared" si="74"/>
        <v/>
      </c>
      <c r="AE97" s="29">
        <f t="shared" si="75"/>
        <v>-5.28124999999946E-3</v>
      </c>
      <c r="AF97" s="29" t="str">
        <f t="shared" si="53"/>
        <v/>
      </c>
      <c r="AG97" s="100"/>
      <c r="AH97" s="101"/>
      <c r="AI97" s="102"/>
      <c r="AJ97" s="102"/>
      <c r="AK97" s="102"/>
      <c r="AL97" s="102"/>
      <c r="AM97" s="102"/>
      <c r="AN97" s="102">
        <v>5.5010000000000003</v>
      </c>
      <c r="AO97" s="102">
        <v>5.5030000000000001</v>
      </c>
      <c r="AP97" s="102">
        <v>5.5019999999999998</v>
      </c>
      <c r="AQ97" s="102">
        <v>5.5019999999999998</v>
      </c>
      <c r="AR97" s="102">
        <v>5.5110000000000001</v>
      </c>
      <c r="AS97" s="103">
        <v>5.508</v>
      </c>
      <c r="AT97" s="103">
        <v>5.5039999999999996</v>
      </c>
      <c r="AU97" s="103">
        <v>5.5019999999999998</v>
      </c>
      <c r="AV97" s="103">
        <v>5.5039999999999996</v>
      </c>
      <c r="AW97" s="103">
        <v>5.5119999999999996</v>
      </c>
      <c r="AX97" s="103">
        <v>5.5049999999999999</v>
      </c>
      <c r="AY97" s="103">
        <v>5.5049999999999999</v>
      </c>
      <c r="AZ97" s="103">
        <v>5.5049999999999999</v>
      </c>
      <c r="BA97" s="103">
        <v>5.5030000000000001</v>
      </c>
      <c r="BB97" s="103">
        <v>5.5</v>
      </c>
      <c r="BC97" s="103">
        <v>5.5</v>
      </c>
      <c r="BD97" s="103">
        <v>5.5049999999999999</v>
      </c>
      <c r="BE97" s="103">
        <v>5.508</v>
      </c>
      <c r="BF97" s="103">
        <v>5.5069999999999997</v>
      </c>
      <c r="BG97" s="103">
        <v>5.5030000000000001</v>
      </c>
      <c r="BH97" s="103">
        <v>5.5019999999999998</v>
      </c>
      <c r="BI97" s="103">
        <v>5.5019999999999998</v>
      </c>
      <c r="BJ97" s="103">
        <v>5.5110000000000001</v>
      </c>
      <c r="BK97" s="103">
        <v>5.5039999999999996</v>
      </c>
      <c r="BL97" s="103">
        <v>5.5090000000000003</v>
      </c>
      <c r="BM97" s="103">
        <v>5.5119999999999996</v>
      </c>
      <c r="BN97" s="103">
        <v>5.5049999999999999</v>
      </c>
      <c r="BO97" s="95">
        <v>5.5030000000000001</v>
      </c>
      <c r="BP97" s="95">
        <v>5.5110000000000001</v>
      </c>
      <c r="BQ97" s="95">
        <v>5.51</v>
      </c>
      <c r="BR97" s="95">
        <v>5.5019999999999998</v>
      </c>
      <c r="BS97" s="95">
        <v>5.508</v>
      </c>
      <c r="BT97" s="97"/>
      <c r="BU97" s="97"/>
      <c r="BV97" s="96"/>
      <c r="BW97" s="96"/>
      <c r="BX97" s="96"/>
      <c r="BY97" s="98"/>
      <c r="BZ97" s="99"/>
      <c r="CA97" s="99"/>
      <c r="CB97" s="99"/>
      <c r="CC97" s="99"/>
      <c r="CD97" s="100"/>
      <c r="CE97" s="101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</row>
    <row r="98" spans="1:139">
      <c r="A98" s="83" t="s">
        <v>224</v>
      </c>
      <c r="B98" s="66" t="s">
        <v>242</v>
      </c>
      <c r="C98" s="79" t="s">
        <v>181</v>
      </c>
      <c r="D98" s="67">
        <v>1</v>
      </c>
      <c r="E98" s="123" t="s">
        <v>123</v>
      </c>
      <c r="F98" s="123">
        <v>2</v>
      </c>
      <c r="G98" s="85" t="s">
        <v>125</v>
      </c>
      <c r="H98" s="86">
        <v>1.33</v>
      </c>
      <c r="I98" s="124" t="s">
        <v>43</v>
      </c>
      <c r="J98" s="88">
        <v>17.149999999999999</v>
      </c>
      <c r="K98" s="125">
        <v>0.05</v>
      </c>
      <c r="L98" s="125">
        <v>-0.05</v>
      </c>
      <c r="M98" s="125" t="s">
        <v>10</v>
      </c>
      <c r="N98" s="126" t="s">
        <v>67</v>
      </c>
      <c r="O98" s="92">
        <f t="shared" si="62"/>
        <v>17.2</v>
      </c>
      <c r="P98" s="93">
        <f t="shared" si="63"/>
        <v>17.099999999999998</v>
      </c>
      <c r="Q98" s="94"/>
      <c r="R98" s="3">
        <f t="shared" si="64"/>
        <v>17.175899999999999</v>
      </c>
      <c r="S98" s="3">
        <f t="shared" si="65"/>
        <v>17.1417</v>
      </c>
      <c r="T98" s="3">
        <f t="shared" si="66"/>
        <v>17.155787499999995</v>
      </c>
      <c r="U98" s="4">
        <f t="shared" si="67"/>
        <v>8.7950774355186941E-3</v>
      </c>
      <c r="V98" s="5">
        <f t="shared" si="68"/>
        <v>1.8949994231271647</v>
      </c>
      <c r="W98" s="76">
        <f t="shared" si="55"/>
        <v>0.11574999999993286</v>
      </c>
      <c r="X98" s="76" t="str">
        <f t="shared" si="56"/>
        <v>Level A</v>
      </c>
      <c r="Y98" s="5">
        <f t="shared" si="69"/>
        <v>1.6756532399003463</v>
      </c>
      <c r="Z98" s="5">
        <f t="shared" si="70"/>
        <v>2.1143456063540369</v>
      </c>
      <c r="AA98" s="5">
        <f t="shared" si="71"/>
        <v>1.6756532399003463</v>
      </c>
      <c r="AB98" s="6">
        <f t="shared" si="72"/>
        <v>0.99999975072887426</v>
      </c>
      <c r="AC98" s="29" t="str">
        <f t="shared" si="73"/>
        <v/>
      </c>
      <c r="AD98" s="29" t="str">
        <f t="shared" si="74"/>
        <v/>
      </c>
      <c r="AE98" s="29">
        <f t="shared" si="75"/>
        <v>-5.7874999999967258E-3</v>
      </c>
      <c r="AF98" s="29" t="str">
        <f t="shared" si="53"/>
        <v/>
      </c>
      <c r="AG98" s="100"/>
      <c r="AH98" s="101"/>
      <c r="AI98" s="102"/>
      <c r="AJ98" s="102"/>
      <c r="AK98" s="102"/>
      <c r="AL98" s="102"/>
      <c r="AM98" s="102"/>
      <c r="AN98" s="102">
        <v>17.150400000000001</v>
      </c>
      <c r="AO98" s="102">
        <v>17.154399999999999</v>
      </c>
      <c r="AP98" s="102">
        <v>17.157599999999999</v>
      </c>
      <c r="AQ98" s="102">
        <v>17.158200000000001</v>
      </c>
      <c r="AR98" s="102">
        <v>17.143000000000001</v>
      </c>
      <c r="AS98" s="103">
        <v>17.148800000000001</v>
      </c>
      <c r="AT98" s="103">
        <v>17.1722</v>
      </c>
      <c r="AU98" s="103">
        <v>17.1633</v>
      </c>
      <c r="AV98" s="103">
        <v>17.170300000000001</v>
      </c>
      <c r="AW98" s="103">
        <v>17.154399999999999</v>
      </c>
      <c r="AX98" s="103">
        <v>17.150700000000001</v>
      </c>
      <c r="AY98" s="103">
        <v>17.1557</v>
      </c>
      <c r="AZ98" s="103">
        <v>17.1524</v>
      </c>
      <c r="BA98" s="103">
        <v>17.1417</v>
      </c>
      <c r="BB98" s="103">
        <v>17.157499999999999</v>
      </c>
      <c r="BC98" s="103">
        <v>17.1691</v>
      </c>
      <c r="BD98" s="103">
        <v>17.167999999999999</v>
      </c>
      <c r="BE98" s="103">
        <v>17.1511</v>
      </c>
      <c r="BF98" s="103">
        <v>17.1464</v>
      </c>
      <c r="BG98" s="103">
        <v>17.166499999999999</v>
      </c>
      <c r="BH98" s="103">
        <v>17.175899999999999</v>
      </c>
      <c r="BI98" s="103">
        <v>17.1509</v>
      </c>
      <c r="BJ98" s="103">
        <v>17.149899999999999</v>
      </c>
      <c r="BK98" s="103">
        <v>17.149899999999999</v>
      </c>
      <c r="BL98" s="103">
        <v>17.146799999999999</v>
      </c>
      <c r="BM98" s="103">
        <v>17.142600000000002</v>
      </c>
      <c r="BN98" s="103">
        <v>17.153700000000001</v>
      </c>
      <c r="BO98" s="95">
        <v>17.1524</v>
      </c>
      <c r="BP98" s="95">
        <v>17.161999999999999</v>
      </c>
      <c r="BQ98" s="95">
        <v>17.158899999999999</v>
      </c>
      <c r="BR98" s="95">
        <v>17.1555</v>
      </c>
      <c r="BS98" s="95">
        <v>17.155000000000001</v>
      </c>
      <c r="BT98" s="97"/>
      <c r="BU98" s="97"/>
      <c r="BV98" s="96"/>
      <c r="BW98" s="96"/>
      <c r="BX98" s="96"/>
      <c r="BY98" s="98"/>
      <c r="BZ98" s="99"/>
      <c r="CA98" s="99"/>
      <c r="CB98" s="99"/>
      <c r="CC98" s="99"/>
      <c r="CD98" s="100"/>
      <c r="CE98" s="101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</row>
    <row r="99" spans="1:139">
      <c r="A99" s="83" t="s">
        <v>225</v>
      </c>
      <c r="B99" s="66" t="s">
        <v>242</v>
      </c>
      <c r="C99" s="79" t="s">
        <v>181</v>
      </c>
      <c r="D99" s="67">
        <v>1</v>
      </c>
      <c r="E99" s="123" t="s">
        <v>123</v>
      </c>
      <c r="F99" s="123">
        <v>2</v>
      </c>
      <c r="G99" s="85" t="s">
        <v>125</v>
      </c>
      <c r="H99" s="86">
        <v>1.33</v>
      </c>
      <c r="I99" s="124" t="s">
        <v>43</v>
      </c>
      <c r="J99" s="88">
        <v>18.28</v>
      </c>
      <c r="K99" s="125">
        <v>0.05</v>
      </c>
      <c r="L99" s="125">
        <v>-0.05</v>
      </c>
      <c r="M99" s="125" t="s">
        <v>10</v>
      </c>
      <c r="N99" s="126" t="s">
        <v>67</v>
      </c>
      <c r="O99" s="92">
        <f t="shared" si="62"/>
        <v>18.330000000000002</v>
      </c>
      <c r="P99" s="93">
        <f t="shared" si="63"/>
        <v>18.23</v>
      </c>
      <c r="Q99" s="94"/>
      <c r="R99" s="3">
        <f t="shared" si="64"/>
        <v>18.311800000000002</v>
      </c>
      <c r="S99" s="3">
        <f t="shared" si="65"/>
        <v>18.2942</v>
      </c>
      <c r="T99" s="3">
        <f t="shared" si="66"/>
        <v>18.303081250000002</v>
      </c>
      <c r="U99" s="4">
        <f t="shared" si="67"/>
        <v>4.1650184912265997E-3</v>
      </c>
      <c r="V99" s="5">
        <f t="shared" si="68"/>
        <v>4.0015828745476538</v>
      </c>
      <c r="W99" s="76">
        <f t="shared" si="55"/>
        <v>0.46162500000000561</v>
      </c>
      <c r="X99" s="76" t="str">
        <f t="shared" si="56"/>
        <v>Level C</v>
      </c>
      <c r="Y99" s="5">
        <f t="shared" si="69"/>
        <v>2.1543521800846013</v>
      </c>
      <c r="Z99" s="5">
        <f t="shared" si="70"/>
        <v>5.8488135690108196</v>
      </c>
      <c r="AA99" s="5">
        <f t="shared" si="71"/>
        <v>2.1543521800846013</v>
      </c>
      <c r="AB99" s="6">
        <f t="shared" si="72"/>
        <v>0.99999999994869548</v>
      </c>
      <c r="AC99" s="29" t="str">
        <f t="shared" si="73"/>
        <v/>
      </c>
      <c r="AD99" s="29" t="str">
        <f t="shared" si="74"/>
        <v/>
      </c>
      <c r="AE99" s="29">
        <f t="shared" si="75"/>
        <v>-2.3081250000000608E-2</v>
      </c>
      <c r="AF99" s="29" t="str">
        <f t="shared" si="53"/>
        <v/>
      </c>
      <c r="AG99" s="100"/>
      <c r="AH99" s="101"/>
      <c r="AI99" s="102"/>
      <c r="AJ99" s="102"/>
      <c r="AK99" s="102"/>
      <c r="AL99" s="102"/>
      <c r="AM99" s="102"/>
      <c r="AN99" s="102">
        <v>18.2973</v>
      </c>
      <c r="AO99" s="102">
        <v>18.3004</v>
      </c>
      <c r="AP99" s="102">
        <v>18.3033</v>
      </c>
      <c r="AQ99" s="102">
        <v>18.304400000000001</v>
      </c>
      <c r="AR99" s="102">
        <v>18.305</v>
      </c>
      <c r="AS99" s="103">
        <v>18.302099999999999</v>
      </c>
      <c r="AT99" s="103">
        <v>18.304200000000002</v>
      </c>
      <c r="AU99" s="103">
        <v>18.299800000000001</v>
      </c>
      <c r="AV99" s="103">
        <v>18.299900000000001</v>
      </c>
      <c r="AW99" s="103">
        <v>18.307300000000001</v>
      </c>
      <c r="AX99" s="103">
        <v>18.301400000000001</v>
      </c>
      <c r="AY99" s="103">
        <v>18.3048</v>
      </c>
      <c r="AZ99" s="103">
        <v>18.301500000000001</v>
      </c>
      <c r="BA99" s="103">
        <v>18.307500000000001</v>
      </c>
      <c r="BB99" s="103">
        <v>18.302099999999999</v>
      </c>
      <c r="BC99" s="103">
        <v>18.3095</v>
      </c>
      <c r="BD99" s="103">
        <v>18.2942</v>
      </c>
      <c r="BE99" s="103">
        <v>18.305800000000001</v>
      </c>
      <c r="BF99" s="103">
        <v>18.306799999999999</v>
      </c>
      <c r="BG99" s="103">
        <v>18.311800000000002</v>
      </c>
      <c r="BH99" s="103">
        <v>18.305</v>
      </c>
      <c r="BI99" s="103">
        <v>18.303000000000001</v>
      </c>
      <c r="BJ99" s="103">
        <v>18.296399999999998</v>
      </c>
      <c r="BK99" s="103">
        <v>18.2988</v>
      </c>
      <c r="BL99" s="103">
        <v>18.311199999999999</v>
      </c>
      <c r="BM99" s="103">
        <v>18.2987</v>
      </c>
      <c r="BN99" s="103">
        <v>18.3064</v>
      </c>
      <c r="BO99" s="95">
        <v>18.3035</v>
      </c>
      <c r="BP99" s="95">
        <v>18.305099999999999</v>
      </c>
      <c r="BQ99" s="95">
        <v>18.298300000000001</v>
      </c>
      <c r="BR99" s="95">
        <v>18.299299999999999</v>
      </c>
      <c r="BS99" s="95">
        <v>18.303799999999999</v>
      </c>
      <c r="BT99" s="97"/>
      <c r="BU99" s="97"/>
      <c r="BV99" s="96"/>
      <c r="BW99" s="96"/>
      <c r="BX99" s="96"/>
      <c r="BY99" s="98"/>
      <c r="BZ99" s="99"/>
      <c r="CA99" s="99"/>
      <c r="CB99" s="99"/>
      <c r="CC99" s="99"/>
      <c r="CD99" s="100"/>
      <c r="CE99" s="101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</row>
    <row r="100" spans="1:139">
      <c r="A100" s="83" t="s">
        <v>226</v>
      </c>
      <c r="B100" s="66" t="s">
        <v>242</v>
      </c>
      <c r="C100" s="79" t="s">
        <v>181</v>
      </c>
      <c r="D100" s="67">
        <v>1</v>
      </c>
      <c r="E100" s="123" t="s">
        <v>123</v>
      </c>
      <c r="F100" s="123">
        <v>2</v>
      </c>
      <c r="G100" s="85" t="s">
        <v>125</v>
      </c>
      <c r="H100" s="86">
        <v>1.33</v>
      </c>
      <c r="I100" s="124" t="s">
        <v>43</v>
      </c>
      <c r="J100" s="88">
        <v>15.56</v>
      </c>
      <c r="K100" s="125">
        <v>0.05</v>
      </c>
      <c r="L100" s="125">
        <v>-0.05</v>
      </c>
      <c r="M100" s="125" t="s">
        <v>10</v>
      </c>
      <c r="N100" s="126" t="s">
        <v>67</v>
      </c>
      <c r="O100" s="92">
        <f t="shared" si="62"/>
        <v>15.610000000000001</v>
      </c>
      <c r="P100" s="93">
        <f t="shared" si="63"/>
        <v>15.51</v>
      </c>
      <c r="Q100" s="94"/>
      <c r="R100" s="3">
        <f t="shared" si="64"/>
        <v>15.5846</v>
      </c>
      <c r="S100" s="3">
        <f t="shared" si="65"/>
        <v>15.5556</v>
      </c>
      <c r="T100" s="3">
        <f t="shared" si="66"/>
        <v>15.568631249999999</v>
      </c>
      <c r="U100" s="4">
        <f t="shared" si="67"/>
        <v>7.0464100903431014E-3</v>
      </c>
      <c r="V100" s="5">
        <f t="shared" si="68"/>
        <v>2.3652706063060176</v>
      </c>
      <c r="W100" s="76">
        <f t="shared" si="55"/>
        <v>0.17262499999997272</v>
      </c>
      <c r="X100" s="76" t="str">
        <f t="shared" si="56"/>
        <v>Level B</v>
      </c>
      <c r="Y100" s="5">
        <f t="shared" si="69"/>
        <v>1.9569657678925334</v>
      </c>
      <c r="Z100" s="5">
        <f t="shared" si="70"/>
        <v>2.7735754447195684</v>
      </c>
      <c r="AA100" s="5">
        <f t="shared" si="71"/>
        <v>1.9569657678925334</v>
      </c>
      <c r="AB100" s="6">
        <f t="shared" si="72"/>
        <v>0.99999999783278648</v>
      </c>
      <c r="AC100" s="29" t="str">
        <f t="shared" si="73"/>
        <v/>
      </c>
      <c r="AD100" s="29" t="str">
        <f t="shared" si="74"/>
        <v/>
      </c>
      <c r="AE100" s="29">
        <f t="shared" si="75"/>
        <v>-8.631249999998758E-3</v>
      </c>
      <c r="AF100" s="29" t="str">
        <f t="shared" si="53"/>
        <v/>
      </c>
      <c r="AG100" s="100"/>
      <c r="AH100" s="101"/>
      <c r="AI100" s="102"/>
      <c r="AJ100" s="102"/>
      <c r="AK100" s="102"/>
      <c r="AL100" s="102"/>
      <c r="AM100" s="102"/>
      <c r="AN100" s="102">
        <v>15.564500000000001</v>
      </c>
      <c r="AO100" s="102">
        <v>15.5631</v>
      </c>
      <c r="AP100" s="102">
        <v>15.5733</v>
      </c>
      <c r="AQ100" s="102">
        <v>15.5656</v>
      </c>
      <c r="AR100" s="102">
        <v>15.568899999999999</v>
      </c>
      <c r="AS100" s="103">
        <v>15.5761</v>
      </c>
      <c r="AT100" s="103">
        <v>15.571999999999999</v>
      </c>
      <c r="AU100" s="103">
        <v>15.567</v>
      </c>
      <c r="AV100" s="103">
        <v>15.5846</v>
      </c>
      <c r="AW100" s="103">
        <v>15.567600000000001</v>
      </c>
      <c r="AX100" s="103">
        <v>15.574999999999999</v>
      </c>
      <c r="AY100" s="103">
        <v>15.565799999999999</v>
      </c>
      <c r="AZ100" s="103">
        <v>15.5617</v>
      </c>
      <c r="BA100" s="103">
        <v>15.577400000000001</v>
      </c>
      <c r="BB100" s="103">
        <v>15.5556</v>
      </c>
      <c r="BC100" s="103">
        <v>15.5654</v>
      </c>
      <c r="BD100" s="103">
        <v>15.5695</v>
      </c>
      <c r="BE100" s="103">
        <v>15.565</v>
      </c>
      <c r="BF100" s="103">
        <v>15.56</v>
      </c>
      <c r="BG100" s="103">
        <v>15.5618</v>
      </c>
      <c r="BH100" s="103">
        <v>15.558400000000001</v>
      </c>
      <c r="BI100" s="103">
        <v>15.572699999999999</v>
      </c>
      <c r="BJ100" s="103">
        <v>15.570399999999999</v>
      </c>
      <c r="BK100" s="103">
        <v>15.56</v>
      </c>
      <c r="BL100" s="103">
        <v>15.567500000000001</v>
      </c>
      <c r="BM100" s="103">
        <v>15.578099999999999</v>
      </c>
      <c r="BN100" s="103">
        <v>15.574299999999999</v>
      </c>
      <c r="BO100" s="95">
        <v>15.565799999999999</v>
      </c>
      <c r="BP100" s="95">
        <v>15.578900000000001</v>
      </c>
      <c r="BQ100" s="95">
        <v>15.559799999999999</v>
      </c>
      <c r="BR100" s="95">
        <v>15.570399999999999</v>
      </c>
      <c r="BS100" s="95">
        <v>15.58</v>
      </c>
      <c r="BT100" s="97"/>
      <c r="BU100" s="97"/>
      <c r="BV100" s="96"/>
      <c r="BW100" s="96"/>
      <c r="BX100" s="96"/>
      <c r="BY100" s="98"/>
      <c r="BZ100" s="99"/>
      <c r="CA100" s="99"/>
      <c r="CB100" s="99"/>
      <c r="CC100" s="99"/>
      <c r="CD100" s="100"/>
      <c r="CE100" s="101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</row>
    <row r="101" spans="1:139">
      <c r="A101" s="83" t="s">
        <v>227</v>
      </c>
      <c r="B101" s="66" t="s">
        <v>242</v>
      </c>
      <c r="C101" s="79" t="s">
        <v>181</v>
      </c>
      <c r="D101" s="67">
        <v>1</v>
      </c>
      <c r="E101" s="123" t="s">
        <v>123</v>
      </c>
      <c r="F101" s="123">
        <v>2</v>
      </c>
      <c r="G101" s="85" t="s">
        <v>125</v>
      </c>
      <c r="H101" s="86">
        <v>1.33</v>
      </c>
      <c r="I101" s="124" t="s">
        <v>43</v>
      </c>
      <c r="J101" s="88">
        <v>18.87</v>
      </c>
      <c r="K101" s="125">
        <v>0.05</v>
      </c>
      <c r="L101" s="125">
        <v>-0.05</v>
      </c>
      <c r="M101" s="125" t="s">
        <v>10</v>
      </c>
      <c r="N101" s="126" t="s">
        <v>67</v>
      </c>
      <c r="O101" s="92">
        <f t="shared" si="62"/>
        <v>18.920000000000002</v>
      </c>
      <c r="P101" s="93">
        <f t="shared" si="63"/>
        <v>18.82</v>
      </c>
      <c r="Q101" s="94"/>
      <c r="R101" s="3">
        <f t="shared" si="64"/>
        <v>18.9038</v>
      </c>
      <c r="S101" s="3">
        <f t="shared" si="65"/>
        <v>18.890599999999999</v>
      </c>
      <c r="T101" s="3">
        <f t="shared" si="66"/>
        <v>18.897265625000003</v>
      </c>
      <c r="U101" s="4">
        <f t="shared" si="67"/>
        <v>3.4182252870315665E-3</v>
      </c>
      <c r="V101" s="5">
        <f t="shared" si="68"/>
        <v>4.8758245192025438</v>
      </c>
      <c r="W101" s="76">
        <f t="shared" si="55"/>
        <v>0.54531250000002918</v>
      </c>
      <c r="X101" s="76" t="str">
        <f t="shared" si="56"/>
        <v>Level D</v>
      </c>
      <c r="Y101" s="5">
        <f t="shared" si="69"/>
        <v>2.216976461074796</v>
      </c>
      <c r="Z101" s="5">
        <f t="shared" si="70"/>
        <v>7.5346725773304302</v>
      </c>
      <c r="AA101" s="5">
        <f t="shared" si="71"/>
        <v>2.216976461074796</v>
      </c>
      <c r="AB101" s="6">
        <f t="shared" si="72"/>
        <v>0.99999999998543765</v>
      </c>
      <c r="AC101" s="29" t="str">
        <f t="shared" si="73"/>
        <v/>
      </c>
      <c r="AD101" s="29" t="str">
        <f t="shared" si="74"/>
        <v/>
      </c>
      <c r="AE101" s="29">
        <f t="shared" si="75"/>
        <v>-2.7265625000001847E-2</v>
      </c>
      <c r="AF101" s="29" t="str">
        <f t="shared" si="53"/>
        <v/>
      </c>
      <c r="AG101" s="100"/>
      <c r="AH101" s="101"/>
      <c r="AI101" s="102"/>
      <c r="AJ101" s="102"/>
      <c r="AK101" s="102"/>
      <c r="AL101" s="102"/>
      <c r="AM101" s="102"/>
      <c r="AN101" s="102">
        <v>18.896599999999999</v>
      </c>
      <c r="AO101" s="102">
        <v>18.8993</v>
      </c>
      <c r="AP101" s="102">
        <v>18.895900000000001</v>
      </c>
      <c r="AQ101" s="102">
        <v>18.8964</v>
      </c>
      <c r="AR101" s="102">
        <v>18.898700000000002</v>
      </c>
      <c r="AS101" s="103">
        <v>18.899000000000001</v>
      </c>
      <c r="AT101" s="103">
        <v>18.898599999999998</v>
      </c>
      <c r="AU101" s="103">
        <v>18.890599999999999</v>
      </c>
      <c r="AV101" s="103">
        <v>18.901599999999998</v>
      </c>
      <c r="AW101" s="103">
        <v>18.899799999999999</v>
      </c>
      <c r="AX101" s="103">
        <v>18.896100000000001</v>
      </c>
      <c r="AY101" s="103">
        <v>18.901499999999999</v>
      </c>
      <c r="AZ101" s="103">
        <v>18.891200000000001</v>
      </c>
      <c r="BA101" s="103">
        <v>18.895800000000001</v>
      </c>
      <c r="BB101" s="103">
        <v>18.8947</v>
      </c>
      <c r="BC101" s="103">
        <v>18.899899999999999</v>
      </c>
      <c r="BD101" s="103">
        <v>18.895499999999998</v>
      </c>
      <c r="BE101" s="103">
        <v>18.897099999999998</v>
      </c>
      <c r="BF101" s="103">
        <v>18.891200000000001</v>
      </c>
      <c r="BG101" s="103">
        <v>18.898199999999999</v>
      </c>
      <c r="BH101" s="103">
        <v>18.8919</v>
      </c>
      <c r="BI101" s="103">
        <v>18.900099999999998</v>
      </c>
      <c r="BJ101" s="103">
        <v>18.9038</v>
      </c>
      <c r="BK101" s="103">
        <v>18.8963</v>
      </c>
      <c r="BL101" s="103">
        <v>18.892499999999998</v>
      </c>
      <c r="BM101" s="103">
        <v>18.8996</v>
      </c>
      <c r="BN101" s="103">
        <v>18.900500000000001</v>
      </c>
      <c r="BO101" s="95">
        <v>18.893000000000001</v>
      </c>
      <c r="BP101" s="95">
        <v>18.899100000000001</v>
      </c>
      <c r="BQ101" s="95">
        <v>18.898199999999999</v>
      </c>
      <c r="BR101" s="95">
        <v>18.902200000000001</v>
      </c>
      <c r="BS101" s="95">
        <v>18.897600000000001</v>
      </c>
      <c r="BT101" s="97"/>
      <c r="BU101" s="97"/>
      <c r="BV101" s="96"/>
      <c r="BW101" s="96"/>
      <c r="BX101" s="96"/>
      <c r="BY101" s="98"/>
      <c r="BZ101" s="99"/>
      <c r="CA101" s="99"/>
      <c r="CB101" s="99"/>
      <c r="CC101" s="99"/>
      <c r="CD101" s="100"/>
      <c r="CE101" s="101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</row>
    <row r="102" spans="1:139">
      <c r="A102" s="83" t="s">
        <v>228</v>
      </c>
      <c r="B102" s="66" t="s">
        <v>242</v>
      </c>
      <c r="C102" s="79" t="s">
        <v>181</v>
      </c>
      <c r="D102" s="67">
        <v>1</v>
      </c>
      <c r="E102" s="123" t="s">
        <v>123</v>
      </c>
      <c r="F102" s="123">
        <v>2</v>
      </c>
      <c r="G102" s="85" t="s">
        <v>125</v>
      </c>
      <c r="H102" s="86">
        <v>1.33</v>
      </c>
      <c r="I102" s="124" t="s">
        <v>43</v>
      </c>
      <c r="J102" s="88">
        <v>3.5</v>
      </c>
      <c r="K102" s="125">
        <v>0.05</v>
      </c>
      <c r="L102" s="125">
        <v>-0.05</v>
      </c>
      <c r="M102" s="125" t="s">
        <v>10</v>
      </c>
      <c r="N102" s="126" t="s">
        <v>67</v>
      </c>
      <c r="O102" s="92">
        <f t="shared" si="62"/>
        <v>3.55</v>
      </c>
      <c r="P102" s="93">
        <f t="shared" si="63"/>
        <v>3.45</v>
      </c>
      <c r="Q102" s="94"/>
      <c r="R102" s="3">
        <f t="shared" si="64"/>
        <v>3.5207999999999999</v>
      </c>
      <c r="S102" s="3">
        <f t="shared" si="65"/>
        <v>3.5019</v>
      </c>
      <c r="T102" s="3">
        <f t="shared" si="66"/>
        <v>3.5106906249999996</v>
      </c>
      <c r="U102" s="4">
        <f t="shared" si="67"/>
        <v>4.1999507965627863E-3</v>
      </c>
      <c r="V102" s="5">
        <f t="shared" si="68"/>
        <v>3.9683004573069196</v>
      </c>
      <c r="W102" s="76">
        <f t="shared" si="55"/>
        <v>0.21381249999999316</v>
      </c>
      <c r="X102" s="76" t="str">
        <f t="shared" si="56"/>
        <v>Level B</v>
      </c>
      <c r="Y102" s="5">
        <f t="shared" si="69"/>
        <v>3.1198282157789996</v>
      </c>
      <c r="Z102" s="5">
        <f t="shared" si="70"/>
        <v>4.8167726988348107</v>
      </c>
      <c r="AA102" s="5">
        <f t="shared" si="71"/>
        <v>3.1198282157789996</v>
      </c>
      <c r="AB102" s="6">
        <f t="shared" si="72"/>
        <v>1</v>
      </c>
      <c r="AC102" s="29" t="str">
        <f t="shared" si="73"/>
        <v/>
      </c>
      <c r="AD102" s="29" t="str">
        <f t="shared" si="74"/>
        <v/>
      </c>
      <c r="AE102" s="29">
        <f t="shared" si="75"/>
        <v>-1.0690624999999621E-2</v>
      </c>
      <c r="AF102" s="29" t="str">
        <f t="shared" si="53"/>
        <v/>
      </c>
      <c r="AG102" s="100"/>
      <c r="AH102" s="101"/>
      <c r="AI102" s="102"/>
      <c r="AJ102" s="102"/>
      <c r="AK102" s="102"/>
      <c r="AL102" s="102"/>
      <c r="AM102" s="102"/>
      <c r="AN102" s="102">
        <v>3.5122</v>
      </c>
      <c r="AO102" s="102">
        <v>3.5118999999999998</v>
      </c>
      <c r="AP102" s="102">
        <v>3.5102000000000002</v>
      </c>
      <c r="AQ102" s="102">
        <v>3.5152000000000001</v>
      </c>
      <c r="AR102" s="102">
        <v>3.5145</v>
      </c>
      <c r="AS102" s="103">
        <v>3.5097999999999998</v>
      </c>
      <c r="AT102" s="103">
        <v>3.5118999999999998</v>
      </c>
      <c r="AU102" s="103">
        <v>3.5137</v>
      </c>
      <c r="AV102" s="103">
        <v>3.5047999999999999</v>
      </c>
      <c r="AW102" s="103">
        <v>3.5019</v>
      </c>
      <c r="AX102" s="103">
        <v>3.508</v>
      </c>
      <c r="AY102" s="103">
        <v>3.5116999999999998</v>
      </c>
      <c r="AZ102" s="103">
        <v>3.5055000000000001</v>
      </c>
      <c r="BA102" s="103">
        <v>3.5125000000000002</v>
      </c>
      <c r="BB102" s="103">
        <v>3.5066999999999999</v>
      </c>
      <c r="BC102" s="103">
        <v>3.5062000000000002</v>
      </c>
      <c r="BD102" s="103">
        <v>3.5083000000000002</v>
      </c>
      <c r="BE102" s="103">
        <v>3.512</v>
      </c>
      <c r="BF102" s="103">
        <v>3.5114000000000001</v>
      </c>
      <c r="BG102" s="103">
        <v>3.5112000000000001</v>
      </c>
      <c r="BH102" s="103">
        <v>3.5167999999999999</v>
      </c>
      <c r="BI102" s="103">
        <v>3.5123000000000002</v>
      </c>
      <c r="BJ102" s="103">
        <v>3.5171000000000001</v>
      </c>
      <c r="BK102" s="103">
        <v>3.512</v>
      </c>
      <c r="BL102" s="103">
        <v>3.5053000000000001</v>
      </c>
      <c r="BM102" s="103">
        <v>3.5036999999999998</v>
      </c>
      <c r="BN102" s="103">
        <v>3.5141</v>
      </c>
      <c r="BO102" s="95">
        <v>3.5066999999999999</v>
      </c>
      <c r="BP102" s="95">
        <v>3.5087999999999999</v>
      </c>
      <c r="BQ102" s="95">
        <v>3.5133999999999999</v>
      </c>
      <c r="BR102" s="95">
        <v>3.5207999999999999</v>
      </c>
      <c r="BS102" s="95">
        <v>3.5114999999999998</v>
      </c>
      <c r="BT102" s="97"/>
      <c r="BU102" s="97"/>
      <c r="BV102" s="96"/>
      <c r="BW102" s="96"/>
      <c r="BX102" s="96"/>
      <c r="BY102" s="98"/>
      <c r="BZ102" s="99"/>
      <c r="CA102" s="99"/>
      <c r="CB102" s="99"/>
      <c r="CC102" s="99"/>
      <c r="CD102" s="100"/>
      <c r="CE102" s="101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</row>
    <row r="103" spans="1:139">
      <c r="A103" s="83" t="s">
        <v>229</v>
      </c>
      <c r="B103" s="66" t="s">
        <v>242</v>
      </c>
      <c r="C103" s="79" t="s">
        <v>181</v>
      </c>
      <c r="D103" s="67">
        <v>1</v>
      </c>
      <c r="E103" s="123" t="s">
        <v>123</v>
      </c>
      <c r="F103" s="123">
        <v>2</v>
      </c>
      <c r="G103" s="85" t="s">
        <v>125</v>
      </c>
      <c r="H103" s="86">
        <v>1.33</v>
      </c>
      <c r="I103" s="124" t="s">
        <v>43</v>
      </c>
      <c r="J103" s="88">
        <v>3.5</v>
      </c>
      <c r="K103" s="125">
        <v>0.05</v>
      </c>
      <c r="L103" s="125">
        <v>-0.05</v>
      </c>
      <c r="M103" s="125" t="s">
        <v>10</v>
      </c>
      <c r="N103" s="126" t="s">
        <v>67</v>
      </c>
      <c r="O103" s="92">
        <f t="shared" si="62"/>
        <v>3.55</v>
      </c>
      <c r="P103" s="93">
        <f t="shared" si="63"/>
        <v>3.45</v>
      </c>
      <c r="Q103" s="94"/>
      <c r="R103" s="3">
        <f t="shared" si="64"/>
        <v>3.5125000000000002</v>
      </c>
      <c r="S103" s="3">
        <f t="shared" si="65"/>
        <v>3.4963000000000002</v>
      </c>
      <c r="T103" s="3">
        <f t="shared" si="66"/>
        <v>3.5024937500000002</v>
      </c>
      <c r="U103" s="4">
        <f t="shared" si="67"/>
        <v>4.3690212604419508E-3</v>
      </c>
      <c r="V103" s="5">
        <f t="shared" si="68"/>
        <v>3.8147369108889939</v>
      </c>
      <c r="W103" s="76">
        <f t="shared" si="55"/>
        <v>4.9875000000003847E-2</v>
      </c>
      <c r="X103" s="76" t="str">
        <f t="shared" si="56"/>
        <v>Level A</v>
      </c>
      <c r="Y103" s="5">
        <f t="shared" si="69"/>
        <v>3.6244769074583778</v>
      </c>
      <c r="Z103" s="5">
        <f t="shared" si="70"/>
        <v>4.0049969143195829</v>
      </c>
      <c r="AA103" s="5">
        <f t="shared" si="71"/>
        <v>3.6244769074583778</v>
      </c>
      <c r="AB103" s="6">
        <f t="shared" si="72"/>
        <v>1</v>
      </c>
      <c r="AC103" s="29" t="str">
        <f t="shared" si="73"/>
        <v/>
      </c>
      <c r="AD103" s="29" t="str">
        <f t="shared" si="74"/>
        <v/>
      </c>
      <c r="AE103" s="29">
        <f t="shared" si="75"/>
        <v>-2.4937500000001833E-3</v>
      </c>
      <c r="AF103" s="29" t="str">
        <f t="shared" si="53"/>
        <v/>
      </c>
      <c r="AG103" s="100"/>
      <c r="AH103" s="101"/>
      <c r="AI103" s="102"/>
      <c r="AJ103" s="102"/>
      <c r="AK103" s="102"/>
      <c r="AL103" s="102"/>
      <c r="AM103" s="102"/>
      <c r="AN103" s="102">
        <v>3.4996</v>
      </c>
      <c r="AO103" s="102">
        <v>3.5002</v>
      </c>
      <c r="AP103" s="102">
        <v>3.4971000000000001</v>
      </c>
      <c r="AQ103" s="102">
        <v>3.5011000000000001</v>
      </c>
      <c r="AR103" s="102">
        <v>3.5078</v>
      </c>
      <c r="AS103" s="103">
        <v>3.5125000000000002</v>
      </c>
      <c r="AT103" s="103">
        <v>3.5074000000000001</v>
      </c>
      <c r="AU103" s="103">
        <v>3.5022000000000002</v>
      </c>
      <c r="AV103" s="103">
        <v>3.5068999999999999</v>
      </c>
      <c r="AW103" s="103">
        <v>3.5024999999999999</v>
      </c>
      <c r="AX103" s="103">
        <v>3.5005999999999999</v>
      </c>
      <c r="AY103" s="103">
        <v>3.5021</v>
      </c>
      <c r="AZ103" s="103">
        <v>3.4988999999999999</v>
      </c>
      <c r="BA103" s="103">
        <v>3.4965000000000002</v>
      </c>
      <c r="BB103" s="103">
        <v>3.5011999999999999</v>
      </c>
      <c r="BC103" s="103">
        <v>3.5078</v>
      </c>
      <c r="BD103" s="103">
        <v>3.5051000000000001</v>
      </c>
      <c r="BE103" s="103">
        <v>3.4986999999999999</v>
      </c>
      <c r="BF103" s="103">
        <v>3.5011000000000001</v>
      </c>
      <c r="BG103" s="103">
        <v>3.5070000000000001</v>
      </c>
      <c r="BH103" s="103">
        <v>3.5019999999999998</v>
      </c>
      <c r="BI103" s="103">
        <v>3.4965999999999999</v>
      </c>
      <c r="BJ103" s="103">
        <v>3.4982000000000002</v>
      </c>
      <c r="BK103" s="103">
        <v>3.5089000000000001</v>
      </c>
      <c r="BL103" s="103">
        <v>3.5001000000000002</v>
      </c>
      <c r="BM103" s="103">
        <v>3.5007000000000001</v>
      </c>
      <c r="BN103" s="103">
        <v>3.5091000000000001</v>
      </c>
      <c r="BO103" s="95">
        <v>3.5017999999999998</v>
      </c>
      <c r="BP103" s="95">
        <v>3.4971999999999999</v>
      </c>
      <c r="BQ103" s="95">
        <v>3.5081000000000002</v>
      </c>
      <c r="BR103" s="95">
        <v>3.4963000000000002</v>
      </c>
      <c r="BS103" s="95">
        <v>3.5045000000000002</v>
      </c>
      <c r="BT103" s="97"/>
      <c r="BU103" s="97"/>
      <c r="BV103" s="96"/>
      <c r="BW103" s="96"/>
      <c r="BX103" s="96"/>
      <c r="BY103" s="98"/>
      <c r="BZ103" s="99"/>
      <c r="CA103" s="99"/>
      <c r="CB103" s="99"/>
      <c r="CC103" s="99"/>
      <c r="CD103" s="100"/>
      <c r="CE103" s="101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</row>
    <row r="104" spans="1:139">
      <c r="A104" s="83" t="s">
        <v>230</v>
      </c>
      <c r="B104" s="66" t="s">
        <v>242</v>
      </c>
      <c r="C104" s="79" t="s">
        <v>181</v>
      </c>
      <c r="D104" s="67">
        <v>1</v>
      </c>
      <c r="E104" s="123" t="s">
        <v>123</v>
      </c>
      <c r="F104" s="123">
        <v>2</v>
      </c>
      <c r="G104" s="85" t="s">
        <v>125</v>
      </c>
      <c r="H104" s="86">
        <v>1.33</v>
      </c>
      <c r="I104" s="124" t="s">
        <v>43</v>
      </c>
      <c r="J104" s="88">
        <v>3.5</v>
      </c>
      <c r="K104" s="125">
        <v>0.05</v>
      </c>
      <c r="L104" s="125">
        <v>-0.05</v>
      </c>
      <c r="M104" s="125" t="s">
        <v>10</v>
      </c>
      <c r="N104" s="126" t="s">
        <v>67</v>
      </c>
      <c r="O104" s="92">
        <f t="shared" si="62"/>
        <v>3.55</v>
      </c>
      <c r="P104" s="93">
        <f t="shared" si="63"/>
        <v>3.45</v>
      </c>
      <c r="Q104" s="94"/>
      <c r="R104" s="3">
        <f t="shared" si="64"/>
        <v>3.5026000000000002</v>
      </c>
      <c r="S104" s="3">
        <f t="shared" si="65"/>
        <v>3.4901</v>
      </c>
      <c r="T104" s="3">
        <f t="shared" si="66"/>
        <v>3.4976999999999991</v>
      </c>
      <c r="U104" s="4">
        <f t="shared" si="67"/>
        <v>2.7921549083562672E-3</v>
      </c>
      <c r="V104" s="5">
        <f t="shared" si="68"/>
        <v>5.9691053017105995</v>
      </c>
      <c r="W104" s="76">
        <f t="shared" si="55"/>
        <v>-4.6000000000017305E-2</v>
      </c>
      <c r="X104" s="76" t="str">
        <f t="shared" si="56"/>
        <v>Level A</v>
      </c>
      <c r="Y104" s="5">
        <f t="shared" si="69"/>
        <v>6.2436841455893672</v>
      </c>
      <c r="Z104" s="5">
        <f t="shared" si="70"/>
        <v>5.6945264578317882</v>
      </c>
      <c r="AA104" s="5">
        <f t="shared" si="71"/>
        <v>5.6945264578317882</v>
      </c>
      <c r="AB104" s="6">
        <f t="shared" si="72"/>
        <v>1</v>
      </c>
      <c r="AC104" s="29" t="str">
        <f t="shared" si="73"/>
        <v/>
      </c>
      <c r="AD104" s="29" t="str">
        <f t="shared" si="74"/>
        <v/>
      </c>
      <c r="AE104" s="29">
        <f t="shared" si="75"/>
        <v>2.3000000000008569E-3</v>
      </c>
      <c r="AF104" s="29" t="str">
        <f t="shared" si="53"/>
        <v/>
      </c>
      <c r="AG104" s="100"/>
      <c r="AH104" s="101"/>
      <c r="AI104" s="102"/>
      <c r="AJ104" s="102"/>
      <c r="AK104" s="102"/>
      <c r="AL104" s="102"/>
      <c r="AM104" s="102"/>
      <c r="AN104" s="102">
        <v>3.4992000000000001</v>
      </c>
      <c r="AO104" s="102">
        <v>3.4942000000000002</v>
      </c>
      <c r="AP104" s="102">
        <v>3.4992999999999999</v>
      </c>
      <c r="AQ104" s="102">
        <v>3.4971999999999999</v>
      </c>
      <c r="AR104" s="102">
        <v>3.4996</v>
      </c>
      <c r="AS104" s="103">
        <v>3.4977999999999998</v>
      </c>
      <c r="AT104" s="103">
        <v>3.4927000000000001</v>
      </c>
      <c r="AU104" s="103">
        <v>3.4964</v>
      </c>
      <c r="AV104" s="103">
        <v>3.4944999999999999</v>
      </c>
      <c r="AW104" s="103">
        <v>3.4967999999999999</v>
      </c>
      <c r="AX104" s="103">
        <v>3.4954999999999998</v>
      </c>
      <c r="AY104" s="103">
        <v>3.5023</v>
      </c>
      <c r="AZ104" s="103">
        <v>3.5007000000000001</v>
      </c>
      <c r="BA104" s="103">
        <v>3.5011999999999999</v>
      </c>
      <c r="BB104" s="103">
        <v>3.4986999999999999</v>
      </c>
      <c r="BC104" s="103">
        <v>3.4983</v>
      </c>
      <c r="BD104" s="103">
        <v>3.4950000000000001</v>
      </c>
      <c r="BE104" s="103">
        <v>3.4992999999999999</v>
      </c>
      <c r="BF104" s="103">
        <v>3.4984999999999999</v>
      </c>
      <c r="BG104" s="103">
        <v>3.4965000000000002</v>
      </c>
      <c r="BH104" s="103">
        <v>3.4983</v>
      </c>
      <c r="BI104" s="103">
        <v>3.5026000000000002</v>
      </c>
      <c r="BJ104" s="103">
        <v>3.4983</v>
      </c>
      <c r="BK104" s="103">
        <v>3.4982000000000002</v>
      </c>
      <c r="BL104" s="103">
        <v>3.5</v>
      </c>
      <c r="BM104" s="103">
        <v>3.5002</v>
      </c>
      <c r="BN104" s="103">
        <v>3.4998</v>
      </c>
      <c r="BO104" s="95">
        <v>3.4950000000000001</v>
      </c>
      <c r="BP104" s="95">
        <v>3.4901</v>
      </c>
      <c r="BQ104" s="95">
        <v>3.4943</v>
      </c>
      <c r="BR104" s="95">
        <v>3.4964</v>
      </c>
      <c r="BS104" s="95">
        <v>3.4994999999999998</v>
      </c>
      <c r="BT104" s="97"/>
      <c r="BU104" s="97"/>
      <c r="BV104" s="96"/>
      <c r="BW104" s="96"/>
      <c r="BX104" s="96"/>
      <c r="BY104" s="98"/>
      <c r="BZ104" s="99"/>
      <c r="CA104" s="99"/>
      <c r="CB104" s="99"/>
      <c r="CC104" s="99"/>
      <c r="CD104" s="100"/>
      <c r="CE104" s="101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3"/>
      <c r="CQ104" s="103"/>
      <c r="CR104" s="103"/>
      <c r="CS104" s="103"/>
      <c r="CT104" s="103"/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</row>
    <row r="105" spans="1:139">
      <c r="A105" s="83" t="s">
        <v>231</v>
      </c>
      <c r="B105" s="66" t="s">
        <v>242</v>
      </c>
      <c r="C105" s="79" t="s">
        <v>181</v>
      </c>
      <c r="D105" s="67">
        <v>1</v>
      </c>
      <c r="E105" s="123" t="s">
        <v>123</v>
      </c>
      <c r="F105" s="123">
        <v>2</v>
      </c>
      <c r="G105" s="85" t="s">
        <v>125</v>
      </c>
      <c r="H105" s="86">
        <v>1.33</v>
      </c>
      <c r="I105" s="124" t="s">
        <v>43</v>
      </c>
      <c r="J105" s="88">
        <v>3.5</v>
      </c>
      <c r="K105" s="125">
        <v>0.05</v>
      </c>
      <c r="L105" s="125">
        <v>-0.05</v>
      </c>
      <c r="M105" s="125" t="s">
        <v>10</v>
      </c>
      <c r="N105" s="126" t="s">
        <v>67</v>
      </c>
      <c r="O105" s="92">
        <f t="shared" si="62"/>
        <v>3.55</v>
      </c>
      <c r="P105" s="93">
        <f t="shared" si="63"/>
        <v>3.45</v>
      </c>
      <c r="Q105" s="94"/>
      <c r="R105" s="3">
        <f t="shared" si="64"/>
        <v>3.5042</v>
      </c>
      <c r="S105" s="3">
        <f t="shared" si="65"/>
        <v>3.4834000000000001</v>
      </c>
      <c r="T105" s="3">
        <f t="shared" si="66"/>
        <v>3.4935437500000002</v>
      </c>
      <c r="U105" s="4">
        <f t="shared" si="67"/>
        <v>5.5355121859941986E-3</v>
      </c>
      <c r="V105" s="5">
        <f t="shared" si="68"/>
        <v>3.0108626097574516</v>
      </c>
      <c r="W105" s="76">
        <f t="shared" si="55"/>
        <v>-0.12912499999999708</v>
      </c>
      <c r="X105" s="76" t="str">
        <f t="shared" si="56"/>
        <v>Level B</v>
      </c>
      <c r="Y105" s="5">
        <f t="shared" si="69"/>
        <v>3.3996402442423612</v>
      </c>
      <c r="Z105" s="5">
        <f t="shared" si="70"/>
        <v>2.6220849752725197</v>
      </c>
      <c r="AA105" s="5">
        <f t="shared" si="71"/>
        <v>2.6220849752725197</v>
      </c>
      <c r="AB105" s="6">
        <f t="shared" si="72"/>
        <v>0.99999999999999822</v>
      </c>
      <c r="AC105" s="29" t="str">
        <f t="shared" si="73"/>
        <v/>
      </c>
      <c r="AD105" s="29" t="str">
        <f t="shared" si="74"/>
        <v/>
      </c>
      <c r="AE105" s="29">
        <f t="shared" si="75"/>
        <v>6.4562499999998302E-3</v>
      </c>
      <c r="AF105" s="29" t="str">
        <f t="shared" si="53"/>
        <v/>
      </c>
      <c r="AG105" s="100"/>
      <c r="AH105" s="101"/>
      <c r="AI105" s="102"/>
      <c r="AJ105" s="102"/>
      <c r="AK105" s="102"/>
      <c r="AL105" s="102"/>
      <c r="AM105" s="102"/>
      <c r="AN105" s="102">
        <v>3.4845999999999999</v>
      </c>
      <c r="AO105" s="102">
        <v>3.4918999999999998</v>
      </c>
      <c r="AP105" s="102">
        <v>3.4971000000000001</v>
      </c>
      <c r="AQ105" s="102">
        <v>3.4893000000000001</v>
      </c>
      <c r="AR105" s="102">
        <v>3.4986000000000002</v>
      </c>
      <c r="AS105" s="103">
        <v>3.4944999999999999</v>
      </c>
      <c r="AT105" s="103">
        <v>3.5021</v>
      </c>
      <c r="AU105" s="103">
        <v>3.4996999999999998</v>
      </c>
      <c r="AV105" s="103">
        <v>3.4979</v>
      </c>
      <c r="AW105" s="103">
        <v>3.4889999999999999</v>
      </c>
      <c r="AX105" s="103">
        <v>3.4994000000000001</v>
      </c>
      <c r="AY105" s="103">
        <v>3.4984999999999999</v>
      </c>
      <c r="AZ105" s="103">
        <v>3.5042</v>
      </c>
      <c r="BA105" s="103">
        <v>3.4895999999999998</v>
      </c>
      <c r="BB105" s="103">
        <v>3.4956999999999998</v>
      </c>
      <c r="BC105" s="103">
        <v>3.4992999999999999</v>
      </c>
      <c r="BD105" s="103">
        <v>3.4933999999999998</v>
      </c>
      <c r="BE105" s="103">
        <v>3.4994000000000001</v>
      </c>
      <c r="BF105" s="103">
        <v>3.4914999999999998</v>
      </c>
      <c r="BG105" s="103">
        <v>3.4866999999999999</v>
      </c>
      <c r="BH105" s="103">
        <v>3.4954000000000001</v>
      </c>
      <c r="BI105" s="103">
        <v>3.4918</v>
      </c>
      <c r="BJ105" s="103">
        <v>3.4893000000000001</v>
      </c>
      <c r="BK105" s="103">
        <v>3.4893999999999998</v>
      </c>
      <c r="BL105" s="103">
        <v>3.4842</v>
      </c>
      <c r="BM105" s="103">
        <v>3.4977999999999998</v>
      </c>
      <c r="BN105" s="103">
        <v>3.4956999999999998</v>
      </c>
      <c r="BO105" s="95">
        <v>3.4948000000000001</v>
      </c>
      <c r="BP105" s="95">
        <v>3.4910000000000001</v>
      </c>
      <c r="BQ105" s="95">
        <v>3.4834000000000001</v>
      </c>
      <c r="BR105" s="95">
        <v>3.4939</v>
      </c>
      <c r="BS105" s="95">
        <v>3.4843000000000002</v>
      </c>
      <c r="BT105" s="97"/>
      <c r="BU105" s="97"/>
      <c r="BV105" s="96"/>
      <c r="BW105" s="96"/>
      <c r="BX105" s="96"/>
      <c r="BY105" s="98"/>
      <c r="BZ105" s="99"/>
      <c r="CA105" s="99"/>
      <c r="CB105" s="99"/>
      <c r="CC105" s="99"/>
      <c r="CD105" s="100"/>
      <c r="CE105" s="101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</row>
    <row r="106" spans="1:139">
      <c r="A106" s="83" t="s">
        <v>232</v>
      </c>
      <c r="B106" s="66" t="s">
        <v>242</v>
      </c>
      <c r="C106" s="79" t="s">
        <v>181</v>
      </c>
      <c r="D106" s="67">
        <v>1</v>
      </c>
      <c r="E106" s="123" t="s">
        <v>123</v>
      </c>
      <c r="F106" s="123">
        <v>2</v>
      </c>
      <c r="G106" s="85" t="s">
        <v>125</v>
      </c>
      <c r="H106" s="86">
        <v>1.33</v>
      </c>
      <c r="I106" s="124" t="s">
        <v>43</v>
      </c>
      <c r="J106" s="88">
        <v>3.5</v>
      </c>
      <c r="K106" s="125">
        <v>0.05</v>
      </c>
      <c r="L106" s="125">
        <v>-0.05</v>
      </c>
      <c r="M106" s="125" t="s">
        <v>10</v>
      </c>
      <c r="N106" s="126" t="s">
        <v>67</v>
      </c>
      <c r="O106" s="92">
        <f t="shared" si="62"/>
        <v>3.55</v>
      </c>
      <c r="P106" s="93">
        <f t="shared" si="63"/>
        <v>3.45</v>
      </c>
      <c r="Q106" s="94"/>
      <c r="R106" s="3">
        <f t="shared" si="64"/>
        <v>3.5118</v>
      </c>
      <c r="S106" s="3">
        <f t="shared" si="65"/>
        <v>3.4981</v>
      </c>
      <c r="T106" s="3">
        <f t="shared" si="66"/>
        <v>3.5044781249999994</v>
      </c>
      <c r="U106" s="4">
        <f t="shared" si="67"/>
        <v>2.9643836736354141E-3</v>
      </c>
      <c r="V106" s="5">
        <f t="shared" si="68"/>
        <v>5.6223041622096321</v>
      </c>
      <c r="W106" s="76">
        <f t="shared" si="55"/>
        <v>8.9562499999989206E-2</v>
      </c>
      <c r="X106" s="76" t="str">
        <f t="shared" si="56"/>
        <v>Level A</v>
      </c>
      <c r="Y106" s="5">
        <f t="shared" si="69"/>
        <v>5.1187565456817739</v>
      </c>
      <c r="Z106" s="5">
        <f t="shared" si="70"/>
        <v>6.1258517787374496</v>
      </c>
      <c r="AA106" s="5">
        <f t="shared" si="71"/>
        <v>5.1187565456817739</v>
      </c>
      <c r="AB106" s="6">
        <f t="shared" si="72"/>
        <v>1</v>
      </c>
      <c r="AC106" s="29" t="str">
        <f t="shared" si="73"/>
        <v/>
      </c>
      <c r="AD106" s="29" t="str">
        <f t="shared" si="74"/>
        <v/>
      </c>
      <c r="AE106" s="29">
        <f t="shared" si="75"/>
        <v>-4.4781249999994444E-3</v>
      </c>
      <c r="AF106" s="29" t="str">
        <f t="shared" si="53"/>
        <v/>
      </c>
      <c r="AG106" s="100"/>
      <c r="AH106" s="101"/>
      <c r="AI106" s="102"/>
      <c r="AJ106" s="102"/>
      <c r="AK106" s="102"/>
      <c r="AL106" s="102"/>
      <c r="AM106" s="102"/>
      <c r="AN106" s="102">
        <v>3.4981</v>
      </c>
      <c r="AO106" s="102">
        <v>3.5045000000000002</v>
      </c>
      <c r="AP106" s="102">
        <v>3.5042</v>
      </c>
      <c r="AQ106" s="102">
        <v>3.5085999999999999</v>
      </c>
      <c r="AR106" s="102">
        <v>3.5044</v>
      </c>
      <c r="AS106" s="103">
        <v>3.5062000000000002</v>
      </c>
      <c r="AT106" s="103">
        <v>3.5055000000000001</v>
      </c>
      <c r="AU106" s="103">
        <v>3.5047999999999999</v>
      </c>
      <c r="AV106" s="103">
        <v>3.5051000000000001</v>
      </c>
      <c r="AW106" s="103">
        <v>3.5118</v>
      </c>
      <c r="AX106" s="103">
        <v>3.5038</v>
      </c>
      <c r="AY106" s="103">
        <v>3.5011999999999999</v>
      </c>
      <c r="AZ106" s="103">
        <v>3.5017999999999998</v>
      </c>
      <c r="BA106" s="103">
        <v>3.5024000000000002</v>
      </c>
      <c r="BB106" s="103">
        <v>3.5093999999999999</v>
      </c>
      <c r="BC106" s="103">
        <v>3.5078</v>
      </c>
      <c r="BD106" s="103">
        <v>3.5047000000000001</v>
      </c>
      <c r="BE106" s="103">
        <v>3.5028999999999999</v>
      </c>
      <c r="BF106" s="103">
        <v>3.5017999999999998</v>
      </c>
      <c r="BG106" s="103">
        <v>3.5097</v>
      </c>
      <c r="BH106" s="103">
        <v>3.5045000000000002</v>
      </c>
      <c r="BI106" s="103">
        <v>3.5047000000000001</v>
      </c>
      <c r="BJ106" s="103">
        <v>3.5034000000000001</v>
      </c>
      <c r="BK106" s="103">
        <v>3.5019999999999998</v>
      </c>
      <c r="BL106" s="103">
        <v>3.5055000000000001</v>
      </c>
      <c r="BM106" s="103">
        <v>3.5011999999999999</v>
      </c>
      <c r="BN106" s="103">
        <v>3.5043000000000002</v>
      </c>
      <c r="BO106" s="95">
        <v>3.4998</v>
      </c>
      <c r="BP106" s="95">
        <v>3.5059</v>
      </c>
      <c r="BQ106" s="95">
        <v>3.5078999999999998</v>
      </c>
      <c r="BR106" s="95">
        <v>3.5022000000000002</v>
      </c>
      <c r="BS106" s="95">
        <v>3.5032000000000001</v>
      </c>
      <c r="BT106" s="97"/>
      <c r="BU106" s="97"/>
      <c r="BV106" s="96"/>
      <c r="BW106" s="96"/>
      <c r="BX106" s="96"/>
      <c r="BY106" s="98"/>
      <c r="BZ106" s="99"/>
      <c r="CA106" s="99"/>
      <c r="CB106" s="99"/>
      <c r="CC106" s="99"/>
      <c r="CD106" s="100"/>
      <c r="CE106" s="101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</row>
    <row r="107" spans="1:139">
      <c r="A107" s="83" t="s">
        <v>233</v>
      </c>
      <c r="B107" s="66" t="s">
        <v>242</v>
      </c>
      <c r="C107" s="79" t="s">
        <v>181</v>
      </c>
      <c r="D107" s="67">
        <v>1</v>
      </c>
      <c r="E107" s="123" t="s">
        <v>123</v>
      </c>
      <c r="F107" s="123">
        <v>2</v>
      </c>
      <c r="G107" s="85" t="s">
        <v>125</v>
      </c>
      <c r="H107" s="86">
        <v>1.33</v>
      </c>
      <c r="I107" s="124" t="s">
        <v>43</v>
      </c>
      <c r="J107" s="88">
        <v>5.8</v>
      </c>
      <c r="K107" s="125">
        <v>0.05</v>
      </c>
      <c r="L107" s="125">
        <v>-0.05</v>
      </c>
      <c r="M107" s="125" t="s">
        <v>10</v>
      </c>
      <c r="N107" s="126" t="s">
        <v>67</v>
      </c>
      <c r="O107" s="92">
        <f t="shared" si="62"/>
        <v>5.85</v>
      </c>
      <c r="P107" s="93">
        <f t="shared" si="63"/>
        <v>5.75</v>
      </c>
      <c r="Q107" s="94"/>
      <c r="R107" s="3">
        <f t="shared" si="64"/>
        <v>5.8048000000000002</v>
      </c>
      <c r="S107" s="3">
        <f t="shared" si="65"/>
        <v>5.7911000000000001</v>
      </c>
      <c r="T107" s="3">
        <f t="shared" si="66"/>
        <v>5.7961062500000002</v>
      </c>
      <c r="U107" s="4">
        <f t="shared" si="67"/>
        <v>3.2173859856481544E-3</v>
      </c>
      <c r="V107" s="5">
        <f t="shared" si="68"/>
        <v>5.1801887435986655</v>
      </c>
      <c r="W107" s="76">
        <f t="shared" si="55"/>
        <v>-7.7874999999991978E-2</v>
      </c>
      <c r="X107" s="76" t="str">
        <f t="shared" si="56"/>
        <v>Level A</v>
      </c>
      <c r="Y107" s="5">
        <f t="shared" si="69"/>
        <v>5.5835959420063501</v>
      </c>
      <c r="Z107" s="5">
        <f t="shared" si="70"/>
        <v>4.7767815451909446</v>
      </c>
      <c r="AA107" s="5">
        <f t="shared" si="71"/>
        <v>4.7767815451909446</v>
      </c>
      <c r="AB107" s="6">
        <f t="shared" si="72"/>
        <v>1</v>
      </c>
      <c r="AC107" s="29" t="str">
        <f t="shared" si="73"/>
        <v/>
      </c>
      <c r="AD107" s="29" t="str">
        <f t="shared" si="74"/>
        <v/>
      </c>
      <c r="AE107" s="29">
        <f t="shared" si="75"/>
        <v>3.893749999999585E-3</v>
      </c>
      <c r="AF107" s="29" t="str">
        <f t="shared" si="53"/>
        <v/>
      </c>
      <c r="AG107" s="100"/>
      <c r="AH107" s="101"/>
      <c r="AI107" s="102"/>
      <c r="AJ107" s="102"/>
      <c r="AK107" s="102"/>
      <c r="AL107" s="102"/>
      <c r="AM107" s="102"/>
      <c r="AN107" s="102">
        <v>5.7976999999999999</v>
      </c>
      <c r="AO107" s="102">
        <v>5.8013000000000003</v>
      </c>
      <c r="AP107" s="102">
        <v>5.7911000000000001</v>
      </c>
      <c r="AQ107" s="102">
        <v>5.7930999999999999</v>
      </c>
      <c r="AR107" s="102">
        <v>5.7986000000000004</v>
      </c>
      <c r="AS107" s="103">
        <v>5.7934999999999999</v>
      </c>
      <c r="AT107" s="103">
        <v>5.7967000000000004</v>
      </c>
      <c r="AU107" s="103">
        <v>5.7953999999999999</v>
      </c>
      <c r="AV107" s="103">
        <v>5.7964000000000002</v>
      </c>
      <c r="AW107" s="103">
        <v>5.7937000000000003</v>
      </c>
      <c r="AX107" s="103">
        <v>5.7929000000000004</v>
      </c>
      <c r="AY107" s="103">
        <v>5.7957000000000001</v>
      </c>
      <c r="AZ107" s="103">
        <v>5.7971000000000004</v>
      </c>
      <c r="BA107" s="103">
        <v>5.7954999999999997</v>
      </c>
      <c r="BB107" s="103">
        <v>5.7984999999999998</v>
      </c>
      <c r="BC107" s="103">
        <v>5.8015999999999996</v>
      </c>
      <c r="BD107" s="103">
        <v>5.7944000000000004</v>
      </c>
      <c r="BE107" s="103">
        <v>5.7922000000000002</v>
      </c>
      <c r="BF107" s="103">
        <v>5.7957999999999998</v>
      </c>
      <c r="BG107" s="103">
        <v>5.7950999999999997</v>
      </c>
      <c r="BH107" s="103">
        <v>5.7938000000000001</v>
      </c>
      <c r="BI107" s="103">
        <v>5.7911000000000001</v>
      </c>
      <c r="BJ107" s="103">
        <v>5.7944000000000004</v>
      </c>
      <c r="BK107" s="103">
        <v>5.7965</v>
      </c>
      <c r="BL107" s="103">
        <v>5.7961</v>
      </c>
      <c r="BM107" s="103">
        <v>5.7935999999999996</v>
      </c>
      <c r="BN107" s="103">
        <v>5.7954999999999997</v>
      </c>
      <c r="BO107" s="95">
        <v>5.7949999999999999</v>
      </c>
      <c r="BP107" s="95">
        <v>5.8048000000000002</v>
      </c>
      <c r="BQ107" s="95">
        <v>5.7988</v>
      </c>
      <c r="BR107" s="95">
        <v>5.8029000000000002</v>
      </c>
      <c r="BS107" s="95">
        <v>5.7965999999999998</v>
      </c>
      <c r="BT107" s="97"/>
      <c r="BU107" s="97"/>
      <c r="BV107" s="96"/>
      <c r="BW107" s="96"/>
      <c r="BX107" s="96"/>
      <c r="BY107" s="98"/>
      <c r="BZ107" s="99"/>
      <c r="CA107" s="99"/>
      <c r="CB107" s="99"/>
      <c r="CC107" s="99"/>
      <c r="CD107" s="100"/>
      <c r="CE107" s="101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</row>
    <row r="108" spans="1:139">
      <c r="A108" s="83" t="s">
        <v>234</v>
      </c>
      <c r="B108" s="66" t="s">
        <v>242</v>
      </c>
      <c r="C108" s="79" t="s">
        <v>181</v>
      </c>
      <c r="D108" s="67">
        <v>1</v>
      </c>
      <c r="E108" s="123" t="s">
        <v>123</v>
      </c>
      <c r="F108" s="123">
        <v>2</v>
      </c>
      <c r="G108" s="85" t="s">
        <v>125</v>
      </c>
      <c r="H108" s="86">
        <v>1.33</v>
      </c>
      <c r="I108" s="124" t="s">
        <v>43</v>
      </c>
      <c r="J108" s="88">
        <v>5.8</v>
      </c>
      <c r="K108" s="125">
        <v>0.05</v>
      </c>
      <c r="L108" s="125">
        <v>-0.05</v>
      </c>
      <c r="M108" s="125" t="s">
        <v>10</v>
      </c>
      <c r="N108" s="126" t="s">
        <v>67</v>
      </c>
      <c r="O108" s="92">
        <f t="shared" si="62"/>
        <v>5.85</v>
      </c>
      <c r="P108" s="93">
        <f t="shared" si="63"/>
        <v>5.75</v>
      </c>
      <c r="Q108" s="94"/>
      <c r="R108" s="3">
        <f t="shared" si="64"/>
        <v>5.8209999999999997</v>
      </c>
      <c r="S108" s="3">
        <f t="shared" si="65"/>
        <v>5.8064</v>
      </c>
      <c r="T108" s="3">
        <f t="shared" si="66"/>
        <v>5.8129218749999998</v>
      </c>
      <c r="U108" s="4">
        <f t="shared" si="67"/>
        <v>3.9638474609334506E-3</v>
      </c>
      <c r="V108" s="5">
        <f t="shared" si="68"/>
        <v>4.204669032027236</v>
      </c>
      <c r="W108" s="76">
        <f t="shared" si="55"/>
        <v>0.25843750000000038</v>
      </c>
      <c r="X108" s="76" t="str">
        <f t="shared" si="56"/>
        <v>Level C</v>
      </c>
      <c r="Y108" s="5">
        <f t="shared" si="69"/>
        <v>3.1180248790626841</v>
      </c>
      <c r="Z108" s="5">
        <f t="shared" si="70"/>
        <v>5.2913131849917567</v>
      </c>
      <c r="AA108" s="5">
        <f t="shared" si="71"/>
        <v>3.1180248790626841</v>
      </c>
      <c r="AB108" s="6">
        <f t="shared" si="72"/>
        <v>1</v>
      </c>
      <c r="AC108" s="29" t="str">
        <f t="shared" si="73"/>
        <v/>
      </c>
      <c r="AD108" s="29" t="str">
        <f t="shared" si="74"/>
        <v/>
      </c>
      <c r="AE108" s="29">
        <f t="shared" si="75"/>
        <v>-1.2921874999999972E-2</v>
      </c>
      <c r="AF108" s="29" t="str">
        <f t="shared" si="53"/>
        <v/>
      </c>
      <c r="AG108" s="100"/>
      <c r="AH108" s="101"/>
      <c r="AI108" s="102"/>
      <c r="AJ108" s="102"/>
      <c r="AK108" s="102"/>
      <c r="AL108" s="102"/>
      <c r="AM108" s="102"/>
      <c r="AN108" s="102">
        <v>5.8109999999999999</v>
      </c>
      <c r="AO108" s="102">
        <v>5.8094999999999999</v>
      </c>
      <c r="AP108" s="102">
        <v>5.8198999999999996</v>
      </c>
      <c r="AQ108" s="102">
        <v>5.8075000000000001</v>
      </c>
      <c r="AR108" s="102">
        <v>5.8173000000000004</v>
      </c>
      <c r="AS108" s="103">
        <v>5.8106999999999998</v>
      </c>
      <c r="AT108" s="103">
        <v>5.8160999999999996</v>
      </c>
      <c r="AU108" s="103">
        <v>5.8182</v>
      </c>
      <c r="AV108" s="103">
        <v>5.8136999999999999</v>
      </c>
      <c r="AW108" s="103">
        <v>5.8076999999999996</v>
      </c>
      <c r="AX108" s="103">
        <v>5.8080999999999996</v>
      </c>
      <c r="AY108" s="103">
        <v>5.8098999999999998</v>
      </c>
      <c r="AZ108" s="103">
        <v>5.8154000000000003</v>
      </c>
      <c r="BA108" s="103">
        <v>5.8197000000000001</v>
      </c>
      <c r="BB108" s="103">
        <v>5.8117000000000001</v>
      </c>
      <c r="BC108" s="103">
        <v>5.8094999999999999</v>
      </c>
      <c r="BD108" s="103">
        <v>5.8155000000000001</v>
      </c>
      <c r="BE108" s="103">
        <v>5.8129999999999997</v>
      </c>
      <c r="BF108" s="103">
        <v>5.8128000000000002</v>
      </c>
      <c r="BG108" s="103">
        <v>5.8178999999999998</v>
      </c>
      <c r="BH108" s="103">
        <v>5.8083</v>
      </c>
      <c r="BI108" s="103">
        <v>5.8109000000000002</v>
      </c>
      <c r="BJ108" s="103">
        <v>5.8083999999999998</v>
      </c>
      <c r="BK108" s="103">
        <v>5.8209999999999997</v>
      </c>
      <c r="BL108" s="103">
        <v>5.8114999999999997</v>
      </c>
      <c r="BM108" s="103">
        <v>5.8064</v>
      </c>
      <c r="BN108" s="103">
        <v>5.8125</v>
      </c>
      <c r="BO108" s="95">
        <v>5.8112000000000004</v>
      </c>
      <c r="BP108" s="95">
        <v>5.8158000000000003</v>
      </c>
      <c r="BQ108" s="95">
        <v>5.8128000000000002</v>
      </c>
      <c r="BR108" s="95">
        <v>5.8151999999999999</v>
      </c>
      <c r="BS108" s="95">
        <v>5.8144</v>
      </c>
      <c r="BT108" s="97"/>
      <c r="BU108" s="97"/>
      <c r="BV108" s="96"/>
      <c r="BW108" s="96"/>
      <c r="BX108" s="96"/>
      <c r="BY108" s="98"/>
      <c r="BZ108" s="99"/>
      <c r="CA108" s="99"/>
      <c r="CB108" s="99"/>
      <c r="CC108" s="99"/>
      <c r="CD108" s="100"/>
      <c r="CE108" s="101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</row>
    <row r="109" spans="1:139">
      <c r="A109" s="83" t="s">
        <v>235</v>
      </c>
      <c r="B109" s="66" t="s">
        <v>242</v>
      </c>
      <c r="C109" s="79" t="s">
        <v>181</v>
      </c>
      <c r="D109" s="67">
        <v>1</v>
      </c>
      <c r="E109" s="123" t="s">
        <v>123</v>
      </c>
      <c r="F109" s="123">
        <v>2</v>
      </c>
      <c r="G109" s="85" t="s">
        <v>125</v>
      </c>
      <c r="H109" s="86">
        <v>1.33</v>
      </c>
      <c r="I109" s="124" t="s">
        <v>43</v>
      </c>
      <c r="J109" s="88">
        <v>5.8</v>
      </c>
      <c r="K109" s="125">
        <v>0.05</v>
      </c>
      <c r="L109" s="125">
        <v>-0.05</v>
      </c>
      <c r="M109" s="125" t="s">
        <v>10</v>
      </c>
      <c r="N109" s="126" t="s">
        <v>67</v>
      </c>
      <c r="O109" s="92">
        <f t="shared" si="62"/>
        <v>5.85</v>
      </c>
      <c r="P109" s="93">
        <f t="shared" si="63"/>
        <v>5.75</v>
      </c>
      <c r="Q109" s="94"/>
      <c r="R109" s="3">
        <f t="shared" si="64"/>
        <v>5.8194999999999997</v>
      </c>
      <c r="S109" s="3">
        <f t="shared" si="65"/>
        <v>5.7950999999999997</v>
      </c>
      <c r="T109" s="3">
        <f t="shared" si="66"/>
        <v>5.808434375</v>
      </c>
      <c r="U109" s="4">
        <f t="shared" si="67"/>
        <v>5.6136704900598584E-3</v>
      </c>
      <c r="V109" s="5">
        <f t="shared" si="68"/>
        <v>2.9689428148977357</v>
      </c>
      <c r="W109" s="76">
        <f t="shared" si="55"/>
        <v>0.16868750000000493</v>
      </c>
      <c r="X109" s="76" t="str">
        <f t="shared" si="56"/>
        <v>Level B</v>
      </c>
      <c r="Y109" s="5">
        <f t="shared" si="69"/>
        <v>2.4681192738096502</v>
      </c>
      <c r="Z109" s="5">
        <f t="shared" si="70"/>
        <v>3.4697663559857994</v>
      </c>
      <c r="AA109" s="5">
        <f t="shared" si="71"/>
        <v>2.4681192738096502</v>
      </c>
      <c r="AB109" s="6">
        <f t="shared" si="72"/>
        <v>0.99999999999993405</v>
      </c>
      <c r="AC109" s="29" t="str">
        <f t="shared" si="73"/>
        <v/>
      </c>
      <c r="AD109" s="29" t="str">
        <f t="shared" si="74"/>
        <v/>
      </c>
      <c r="AE109" s="29">
        <f t="shared" si="75"/>
        <v>-8.434375000000216E-3</v>
      </c>
      <c r="AF109" s="29" t="str">
        <f t="shared" si="53"/>
        <v/>
      </c>
      <c r="AG109" s="100"/>
      <c r="AH109" s="101"/>
      <c r="AI109" s="102"/>
      <c r="AJ109" s="102"/>
      <c r="AK109" s="102"/>
      <c r="AL109" s="102"/>
      <c r="AM109" s="102"/>
      <c r="AN109" s="102">
        <v>5.8125</v>
      </c>
      <c r="AO109" s="102">
        <v>5.8079999999999998</v>
      </c>
      <c r="AP109" s="102">
        <v>5.8087999999999997</v>
      </c>
      <c r="AQ109" s="102">
        <v>5.8071999999999999</v>
      </c>
      <c r="AR109" s="102">
        <v>5.7950999999999997</v>
      </c>
      <c r="AS109" s="103">
        <v>5.8022999999999998</v>
      </c>
      <c r="AT109" s="103">
        <v>5.8094999999999999</v>
      </c>
      <c r="AU109" s="103">
        <v>5.8148</v>
      </c>
      <c r="AV109" s="103">
        <v>5.8072999999999997</v>
      </c>
      <c r="AW109" s="103">
        <v>5.8034999999999997</v>
      </c>
      <c r="AX109" s="103">
        <v>5.8171999999999997</v>
      </c>
      <c r="AY109" s="103">
        <v>5.8056000000000001</v>
      </c>
      <c r="AZ109" s="103">
        <v>5.8093000000000004</v>
      </c>
      <c r="BA109" s="103">
        <v>5.8131000000000004</v>
      </c>
      <c r="BB109" s="103">
        <v>5.8026999999999997</v>
      </c>
      <c r="BC109" s="103">
        <v>5.7996999999999996</v>
      </c>
      <c r="BD109" s="103">
        <v>5.8194999999999997</v>
      </c>
      <c r="BE109" s="103">
        <v>5.8080999999999996</v>
      </c>
      <c r="BF109" s="103">
        <v>5.8072999999999997</v>
      </c>
      <c r="BG109" s="103">
        <v>5.8030999999999997</v>
      </c>
      <c r="BH109" s="103">
        <v>5.8068</v>
      </c>
      <c r="BI109" s="103">
        <v>5.8037999999999998</v>
      </c>
      <c r="BJ109" s="103">
        <v>5.8127000000000004</v>
      </c>
      <c r="BK109" s="103">
        <v>5.8150000000000004</v>
      </c>
      <c r="BL109" s="103">
        <v>5.8022</v>
      </c>
      <c r="BM109" s="103">
        <v>5.8124000000000002</v>
      </c>
      <c r="BN109" s="103">
        <v>5.8022</v>
      </c>
      <c r="BO109" s="95">
        <v>5.8131000000000004</v>
      </c>
      <c r="BP109" s="95">
        <v>5.8090999999999999</v>
      </c>
      <c r="BQ109" s="95">
        <v>5.8166000000000002</v>
      </c>
      <c r="BR109" s="95">
        <v>5.8068999999999997</v>
      </c>
      <c r="BS109" s="95">
        <v>5.8144999999999998</v>
      </c>
      <c r="BT109" s="97"/>
      <c r="BU109" s="97"/>
      <c r="BV109" s="96"/>
      <c r="BW109" s="96"/>
      <c r="BX109" s="96"/>
      <c r="BY109" s="98"/>
      <c r="BZ109" s="99"/>
      <c r="CA109" s="99"/>
      <c r="CB109" s="99"/>
      <c r="CC109" s="99"/>
      <c r="CD109" s="100"/>
      <c r="CE109" s="101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</row>
    <row r="110" spans="1:139">
      <c r="A110" s="83" t="s">
        <v>236</v>
      </c>
      <c r="B110" s="66" t="s">
        <v>242</v>
      </c>
      <c r="C110" s="79" t="s">
        <v>181</v>
      </c>
      <c r="D110" s="67">
        <v>1</v>
      </c>
      <c r="E110" s="123" t="s">
        <v>123</v>
      </c>
      <c r="F110" s="123">
        <v>2</v>
      </c>
      <c r="G110" s="85" t="s">
        <v>125</v>
      </c>
      <c r="H110" s="86">
        <v>1.33</v>
      </c>
      <c r="I110" s="124" t="s">
        <v>43</v>
      </c>
      <c r="J110" s="88">
        <v>5.8</v>
      </c>
      <c r="K110" s="125">
        <v>0.05</v>
      </c>
      <c r="L110" s="125">
        <v>-0.05</v>
      </c>
      <c r="M110" s="125" t="s">
        <v>10</v>
      </c>
      <c r="N110" s="126" t="s">
        <v>67</v>
      </c>
      <c r="O110" s="92">
        <f t="shared" si="62"/>
        <v>5.85</v>
      </c>
      <c r="P110" s="93">
        <f t="shared" si="63"/>
        <v>5.75</v>
      </c>
      <c r="Q110" s="94"/>
      <c r="R110" s="3">
        <f t="shared" si="64"/>
        <v>5.7923999999999998</v>
      </c>
      <c r="S110" s="3">
        <f t="shared" si="65"/>
        <v>5.7735000000000003</v>
      </c>
      <c r="T110" s="3">
        <f t="shared" si="66"/>
        <v>5.7830031250000005</v>
      </c>
      <c r="U110" s="4">
        <f t="shared" si="67"/>
        <v>4.0164568220292414E-3</v>
      </c>
      <c r="V110" s="5">
        <f t="shared" si="68"/>
        <v>4.1495943826046506</v>
      </c>
      <c r="W110" s="76">
        <f t="shared" si="55"/>
        <v>-0.33993749999998835</v>
      </c>
      <c r="X110" s="76" t="str">
        <f t="shared" si="56"/>
        <v>Level C</v>
      </c>
      <c r="Y110" s="5">
        <f t="shared" si="69"/>
        <v>5.5601971230412506</v>
      </c>
      <c r="Z110" s="5">
        <f t="shared" si="70"/>
        <v>2.7389916421680209</v>
      </c>
      <c r="AA110" s="5">
        <f t="shared" si="71"/>
        <v>2.7389916421680209</v>
      </c>
      <c r="AB110" s="6">
        <f t="shared" si="72"/>
        <v>1</v>
      </c>
      <c r="AC110" s="29" t="str">
        <f t="shared" si="73"/>
        <v/>
      </c>
      <c r="AD110" s="29" t="str">
        <f t="shared" si="74"/>
        <v/>
      </c>
      <c r="AE110" s="29">
        <f t="shared" si="75"/>
        <v>1.6996874999999356E-2</v>
      </c>
      <c r="AF110" s="29" t="str">
        <f t="shared" si="53"/>
        <v/>
      </c>
      <c r="AG110" s="100"/>
      <c r="AH110" s="101"/>
      <c r="AI110" s="102"/>
      <c r="AJ110" s="102"/>
      <c r="AK110" s="102"/>
      <c r="AL110" s="102"/>
      <c r="AM110" s="102"/>
      <c r="AN110" s="102">
        <v>5.7827000000000002</v>
      </c>
      <c r="AO110" s="102">
        <v>5.7840999999999996</v>
      </c>
      <c r="AP110" s="102">
        <v>5.7735000000000003</v>
      </c>
      <c r="AQ110" s="102">
        <v>5.7877999999999998</v>
      </c>
      <c r="AR110" s="102">
        <v>5.7816000000000001</v>
      </c>
      <c r="AS110" s="103">
        <v>5.7882999999999996</v>
      </c>
      <c r="AT110" s="103">
        <v>5.7872000000000003</v>
      </c>
      <c r="AU110" s="103">
        <v>5.7815000000000003</v>
      </c>
      <c r="AV110" s="103">
        <v>5.7873999999999999</v>
      </c>
      <c r="AW110" s="103">
        <v>5.7801999999999998</v>
      </c>
      <c r="AX110" s="103">
        <v>5.7887000000000004</v>
      </c>
      <c r="AY110" s="103">
        <v>5.7808000000000002</v>
      </c>
      <c r="AZ110" s="103">
        <v>5.7843999999999998</v>
      </c>
      <c r="BA110" s="103">
        <v>5.7861000000000002</v>
      </c>
      <c r="BB110" s="103">
        <v>5.7763</v>
      </c>
      <c r="BC110" s="103">
        <v>5.7854000000000001</v>
      </c>
      <c r="BD110" s="103">
        <v>5.7819000000000003</v>
      </c>
      <c r="BE110" s="103">
        <v>5.7846000000000002</v>
      </c>
      <c r="BF110" s="103">
        <v>5.7840999999999996</v>
      </c>
      <c r="BG110" s="103">
        <v>5.7923999999999998</v>
      </c>
      <c r="BH110" s="103">
        <v>5.7843999999999998</v>
      </c>
      <c r="BI110" s="103">
        <v>5.7824</v>
      </c>
      <c r="BJ110" s="103">
        <v>5.7767999999999997</v>
      </c>
      <c r="BK110" s="103">
        <v>5.7851999999999997</v>
      </c>
      <c r="BL110" s="103">
        <v>5.7845000000000004</v>
      </c>
      <c r="BM110" s="103">
        <v>5.7807000000000004</v>
      </c>
      <c r="BN110" s="103">
        <v>5.7784000000000004</v>
      </c>
      <c r="BO110" s="95">
        <v>5.7804000000000002</v>
      </c>
      <c r="BP110" s="95">
        <v>5.7846000000000002</v>
      </c>
      <c r="BQ110" s="95">
        <v>5.7804000000000002</v>
      </c>
      <c r="BR110" s="95">
        <v>5.7785000000000002</v>
      </c>
      <c r="BS110" s="95">
        <v>5.7808000000000002</v>
      </c>
      <c r="BT110" s="97"/>
      <c r="BU110" s="97"/>
      <c r="BV110" s="96"/>
      <c r="BW110" s="96"/>
      <c r="BX110" s="96"/>
      <c r="BY110" s="98"/>
      <c r="BZ110" s="99"/>
      <c r="CA110" s="99"/>
      <c r="CB110" s="99"/>
      <c r="CC110" s="99"/>
      <c r="CD110" s="100"/>
      <c r="CE110" s="101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</row>
    <row r="111" spans="1:139">
      <c r="A111" s="83" t="s">
        <v>237</v>
      </c>
      <c r="B111" s="66" t="s">
        <v>242</v>
      </c>
      <c r="C111" s="79" t="s">
        <v>181</v>
      </c>
      <c r="D111" s="67">
        <v>1</v>
      </c>
      <c r="E111" s="123" t="s">
        <v>123</v>
      </c>
      <c r="F111" s="123">
        <v>2</v>
      </c>
      <c r="G111" s="85" t="s">
        <v>125</v>
      </c>
      <c r="H111" s="86">
        <v>1.33</v>
      </c>
      <c r="I111" s="124" t="s">
        <v>43</v>
      </c>
      <c r="J111" s="88">
        <v>5.8</v>
      </c>
      <c r="K111" s="125">
        <v>0.05</v>
      </c>
      <c r="L111" s="125">
        <v>-0.05</v>
      </c>
      <c r="M111" s="125" t="s">
        <v>10</v>
      </c>
      <c r="N111" s="126" t="s">
        <v>67</v>
      </c>
      <c r="O111" s="92">
        <f t="shared" si="62"/>
        <v>5.85</v>
      </c>
      <c r="P111" s="93">
        <f t="shared" si="63"/>
        <v>5.75</v>
      </c>
      <c r="Q111" s="94"/>
      <c r="R111" s="3">
        <f t="shared" si="64"/>
        <v>5.8032000000000004</v>
      </c>
      <c r="S111" s="3">
        <f t="shared" si="65"/>
        <v>5.7878999999999996</v>
      </c>
      <c r="T111" s="3">
        <f t="shared" si="66"/>
        <v>5.7944031249999988</v>
      </c>
      <c r="U111" s="4">
        <f t="shared" si="67"/>
        <v>4.2464774301197482E-3</v>
      </c>
      <c r="V111" s="5">
        <f t="shared" si="68"/>
        <v>3.9248216765387767</v>
      </c>
      <c r="W111" s="76">
        <f t="shared" si="55"/>
        <v>-0.11193750000002152</v>
      </c>
      <c r="X111" s="76" t="str">
        <f t="shared" si="56"/>
        <v>Level A</v>
      </c>
      <c r="Y111" s="5">
        <f t="shared" si="69"/>
        <v>4.3641564029564046</v>
      </c>
      <c r="Z111" s="5">
        <f t="shared" si="70"/>
        <v>3.4854869501211203</v>
      </c>
      <c r="AA111" s="5">
        <f t="shared" si="71"/>
        <v>3.4854869501211203</v>
      </c>
      <c r="AB111" s="6">
        <f t="shared" si="72"/>
        <v>1</v>
      </c>
      <c r="AC111" s="29" t="str">
        <f t="shared" si="73"/>
        <v/>
      </c>
      <c r="AD111" s="29" t="str">
        <f t="shared" si="74"/>
        <v/>
      </c>
      <c r="AE111" s="29">
        <f t="shared" si="75"/>
        <v>5.5968750000010559E-3</v>
      </c>
      <c r="AF111" s="29" t="str">
        <f t="shared" si="53"/>
        <v/>
      </c>
      <c r="AG111" s="100"/>
      <c r="AH111" s="101"/>
      <c r="AI111" s="102"/>
      <c r="AJ111" s="102"/>
      <c r="AK111" s="102"/>
      <c r="AL111" s="102"/>
      <c r="AM111" s="102"/>
      <c r="AN111" s="102">
        <v>5.7926000000000002</v>
      </c>
      <c r="AO111" s="102">
        <v>5.8032000000000004</v>
      </c>
      <c r="AP111" s="102">
        <v>5.7953000000000001</v>
      </c>
      <c r="AQ111" s="102">
        <v>5.7911999999999999</v>
      </c>
      <c r="AR111" s="102">
        <v>5.7896000000000001</v>
      </c>
      <c r="AS111" s="103">
        <v>5.7912999999999997</v>
      </c>
      <c r="AT111" s="103">
        <v>5.7942999999999998</v>
      </c>
      <c r="AU111" s="103">
        <v>5.7950999999999997</v>
      </c>
      <c r="AV111" s="103">
        <v>5.7988999999999997</v>
      </c>
      <c r="AW111" s="103">
        <v>5.7958999999999996</v>
      </c>
      <c r="AX111" s="103">
        <v>5.7953000000000001</v>
      </c>
      <c r="AY111" s="103">
        <v>5.7946999999999997</v>
      </c>
      <c r="AZ111" s="103">
        <v>5.7948000000000004</v>
      </c>
      <c r="BA111" s="103">
        <v>5.7878999999999996</v>
      </c>
      <c r="BB111" s="103">
        <v>5.7911000000000001</v>
      </c>
      <c r="BC111" s="103">
        <v>5.7934000000000001</v>
      </c>
      <c r="BD111" s="103">
        <v>5.7880000000000003</v>
      </c>
      <c r="BE111" s="103">
        <v>5.7888999999999999</v>
      </c>
      <c r="BF111" s="103">
        <v>5.7927999999999997</v>
      </c>
      <c r="BG111" s="103">
        <v>5.7911999999999999</v>
      </c>
      <c r="BH111" s="103">
        <v>5.7896000000000001</v>
      </c>
      <c r="BI111" s="103">
        <v>5.8</v>
      </c>
      <c r="BJ111" s="103">
        <v>5.7990000000000004</v>
      </c>
      <c r="BK111" s="103">
        <v>5.7930999999999999</v>
      </c>
      <c r="BL111" s="103">
        <v>5.7927</v>
      </c>
      <c r="BM111" s="103">
        <v>5.7918000000000003</v>
      </c>
      <c r="BN111" s="103">
        <v>5.7934999999999999</v>
      </c>
      <c r="BO111" s="95">
        <v>5.7933000000000003</v>
      </c>
      <c r="BP111" s="95">
        <v>5.7962999999999996</v>
      </c>
      <c r="BQ111" s="95">
        <v>5.8002000000000002</v>
      </c>
      <c r="BR111" s="95">
        <v>5.8028000000000004</v>
      </c>
      <c r="BS111" s="95">
        <v>5.8030999999999997</v>
      </c>
      <c r="BT111" s="97"/>
      <c r="BU111" s="97"/>
      <c r="BV111" s="96"/>
      <c r="BW111" s="96"/>
      <c r="BX111" s="96"/>
      <c r="BY111" s="98"/>
      <c r="BZ111" s="99"/>
      <c r="CA111" s="99"/>
      <c r="CB111" s="99"/>
      <c r="CC111" s="99"/>
      <c r="CD111" s="100"/>
      <c r="CE111" s="101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</row>
    <row r="112" spans="1:139">
      <c r="A112" s="83" t="s">
        <v>238</v>
      </c>
      <c r="B112" s="66" t="s">
        <v>242</v>
      </c>
      <c r="C112" s="79" t="s">
        <v>181</v>
      </c>
      <c r="D112" s="67">
        <v>1</v>
      </c>
      <c r="E112" s="123" t="s">
        <v>123</v>
      </c>
      <c r="F112" s="123">
        <v>2</v>
      </c>
      <c r="G112" s="85" t="s">
        <v>125</v>
      </c>
      <c r="H112" s="86">
        <v>1.33</v>
      </c>
      <c r="I112" s="124" t="s">
        <v>43</v>
      </c>
      <c r="J112" s="88">
        <v>5.8</v>
      </c>
      <c r="K112" s="125">
        <v>0.05</v>
      </c>
      <c r="L112" s="125">
        <v>-0.05</v>
      </c>
      <c r="M112" s="125" t="s">
        <v>10</v>
      </c>
      <c r="N112" s="126" t="s">
        <v>67</v>
      </c>
      <c r="O112" s="92">
        <f t="shared" si="62"/>
        <v>5.85</v>
      </c>
      <c r="P112" s="93">
        <f t="shared" si="63"/>
        <v>5.75</v>
      </c>
      <c r="Q112" s="94"/>
      <c r="R112" s="3">
        <f t="shared" si="64"/>
        <v>5.8220000000000001</v>
      </c>
      <c r="S112" s="3">
        <f t="shared" si="65"/>
        <v>5.798</v>
      </c>
      <c r="T112" s="3">
        <f t="shared" si="66"/>
        <v>5.8112343750000015</v>
      </c>
      <c r="U112" s="4">
        <f t="shared" si="67"/>
        <v>5.8599025300161605E-3</v>
      </c>
      <c r="V112" s="5">
        <f t="shared" si="68"/>
        <v>2.8441883770753953</v>
      </c>
      <c r="W112" s="76">
        <f t="shared" si="55"/>
        <v>0.22468750000003448</v>
      </c>
      <c r="X112" s="76" t="str">
        <f t="shared" si="56"/>
        <v>Level B</v>
      </c>
      <c r="Y112" s="5">
        <f t="shared" si="69"/>
        <v>2.2051348011011616</v>
      </c>
      <c r="Z112" s="5">
        <f t="shared" si="70"/>
        <v>3.4832419530496086</v>
      </c>
      <c r="AA112" s="5">
        <f t="shared" si="71"/>
        <v>2.2051348011011616</v>
      </c>
      <c r="AB112" s="6">
        <f t="shared" si="72"/>
        <v>0.99999999998147304</v>
      </c>
      <c r="AC112" s="29" t="str">
        <f t="shared" si="73"/>
        <v/>
      </c>
      <c r="AD112" s="29" t="str">
        <f t="shared" si="74"/>
        <v/>
      </c>
      <c r="AE112" s="29">
        <f t="shared" si="75"/>
        <v>-1.1234375000001684E-2</v>
      </c>
      <c r="AF112" s="29" t="str">
        <f t="shared" si="53"/>
        <v/>
      </c>
      <c r="AG112" s="100"/>
      <c r="AH112" s="101"/>
      <c r="AI112" s="102"/>
      <c r="AJ112" s="102"/>
      <c r="AK112" s="102"/>
      <c r="AL112" s="102"/>
      <c r="AM112" s="102"/>
      <c r="AN112" s="102">
        <v>5.8120000000000003</v>
      </c>
      <c r="AO112" s="102">
        <v>5.8070000000000004</v>
      </c>
      <c r="AP112" s="102">
        <v>5.81</v>
      </c>
      <c r="AQ112" s="102">
        <v>5.8150000000000004</v>
      </c>
      <c r="AR112" s="102">
        <v>5.7990000000000004</v>
      </c>
      <c r="AS112" s="103">
        <v>5.8090000000000002</v>
      </c>
      <c r="AT112" s="103">
        <v>5.8144999999999998</v>
      </c>
      <c r="AU112" s="103">
        <v>5.8129999999999997</v>
      </c>
      <c r="AV112" s="103">
        <v>5.82</v>
      </c>
      <c r="AW112" s="103">
        <v>5.8109999999999999</v>
      </c>
      <c r="AX112" s="103">
        <v>5.806</v>
      </c>
      <c r="AY112" s="103">
        <v>5.8179999999999996</v>
      </c>
      <c r="AZ112" s="103">
        <v>5.8129999999999997</v>
      </c>
      <c r="BA112" s="103">
        <v>5.8120000000000003</v>
      </c>
      <c r="BB112" s="103">
        <v>5.8179999999999996</v>
      </c>
      <c r="BC112" s="103">
        <v>5.8120000000000003</v>
      </c>
      <c r="BD112" s="103">
        <v>5.8129999999999997</v>
      </c>
      <c r="BE112" s="103">
        <v>5.798</v>
      </c>
      <c r="BF112" s="103">
        <v>5.8040000000000003</v>
      </c>
      <c r="BG112" s="103">
        <v>5.806</v>
      </c>
      <c r="BH112" s="103">
        <v>5.8109999999999999</v>
      </c>
      <c r="BI112" s="103">
        <v>5.8209999999999997</v>
      </c>
      <c r="BJ112" s="103">
        <v>5.8220000000000001</v>
      </c>
      <c r="BK112" s="103">
        <v>5.8120000000000003</v>
      </c>
      <c r="BL112" s="103">
        <v>5.806</v>
      </c>
      <c r="BM112" s="103">
        <v>5.82</v>
      </c>
      <c r="BN112" s="103">
        <v>5.8049999999999997</v>
      </c>
      <c r="BO112" s="95">
        <v>5.81</v>
      </c>
      <c r="BP112" s="95">
        <v>5.806</v>
      </c>
      <c r="BQ112" s="95">
        <v>5.8120000000000003</v>
      </c>
      <c r="BR112" s="95">
        <v>5.8090000000000002</v>
      </c>
      <c r="BS112" s="95">
        <v>5.8150000000000004</v>
      </c>
      <c r="BT112" s="97"/>
      <c r="BU112" s="97"/>
      <c r="BV112" s="96"/>
      <c r="BW112" s="96"/>
      <c r="BX112" s="96"/>
      <c r="BY112" s="98"/>
      <c r="BZ112" s="99"/>
      <c r="CA112" s="99"/>
      <c r="CB112" s="99"/>
      <c r="CC112" s="99"/>
      <c r="CD112" s="100"/>
      <c r="CE112" s="101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</row>
    <row r="113" spans="1:139">
      <c r="A113" s="83" t="s">
        <v>239</v>
      </c>
      <c r="B113" s="66" t="s">
        <v>242</v>
      </c>
      <c r="C113" s="79" t="s">
        <v>181</v>
      </c>
      <c r="D113" s="67">
        <v>1</v>
      </c>
      <c r="E113" s="123" t="s">
        <v>123</v>
      </c>
      <c r="F113" s="123">
        <v>2</v>
      </c>
      <c r="G113" s="85" t="s">
        <v>125</v>
      </c>
      <c r="H113" s="86">
        <v>1.33</v>
      </c>
      <c r="I113" s="124" t="s">
        <v>43</v>
      </c>
      <c r="J113" s="88">
        <v>3.5</v>
      </c>
      <c r="K113" s="125">
        <v>0.05</v>
      </c>
      <c r="L113" s="125">
        <v>-0.05</v>
      </c>
      <c r="M113" s="125" t="s">
        <v>10</v>
      </c>
      <c r="N113" s="126" t="s">
        <v>67</v>
      </c>
      <c r="O113" s="92">
        <f>J113+K113</f>
        <v>3.55</v>
      </c>
      <c r="P113" s="93">
        <f>J113+L113</f>
        <v>3.45</v>
      </c>
      <c r="Q113" s="94"/>
      <c r="R113" s="3">
        <f t="shared" si="64"/>
        <v>3.4998999999999998</v>
      </c>
      <c r="S113" s="3">
        <f t="shared" si="65"/>
        <v>3.4834000000000001</v>
      </c>
      <c r="T113" s="3">
        <f t="shared" si="66"/>
        <v>3.4921437499999999</v>
      </c>
      <c r="U113" s="4">
        <f t="shared" si="67"/>
        <v>4.9948320066037282E-3</v>
      </c>
      <c r="V113" s="5">
        <f t="shared" si="68"/>
        <v>3.3367822270361578</v>
      </c>
      <c r="W113" s="76">
        <f t="shared" si="55"/>
        <v>-0.15712500000000296</v>
      </c>
      <c r="X113" s="76" t="str">
        <f t="shared" si="56"/>
        <v>Level B</v>
      </c>
      <c r="Y113" s="5">
        <f t="shared" si="69"/>
        <v>3.8610741344592099</v>
      </c>
      <c r="Z113" s="5">
        <f t="shared" si="70"/>
        <v>2.8124903196130813</v>
      </c>
      <c r="AA113" s="5">
        <f t="shared" si="71"/>
        <v>2.8124903196130813</v>
      </c>
      <c r="AB113" s="6">
        <f t="shared" si="72"/>
        <v>1</v>
      </c>
      <c r="AC113" s="29" t="str">
        <f t="shared" si="73"/>
        <v/>
      </c>
      <c r="AD113" s="29" t="str">
        <f t="shared" si="74"/>
        <v/>
      </c>
      <c r="AE113" s="29">
        <f t="shared" si="75"/>
        <v>7.8562500000001201E-3</v>
      </c>
      <c r="AF113" s="29" t="str">
        <f t="shared" si="53"/>
        <v/>
      </c>
      <c r="AG113" s="100"/>
      <c r="AH113" s="101"/>
      <c r="AI113" s="102"/>
      <c r="AJ113" s="102"/>
      <c r="AK113" s="102"/>
      <c r="AL113" s="102"/>
      <c r="AM113" s="102"/>
      <c r="AN113" s="102">
        <v>3.4904999999999999</v>
      </c>
      <c r="AO113" s="102">
        <v>3.4883000000000002</v>
      </c>
      <c r="AP113" s="102">
        <v>3.4836</v>
      </c>
      <c r="AQ113" s="102">
        <v>3.4845000000000002</v>
      </c>
      <c r="AR113" s="102">
        <v>3.4998999999999998</v>
      </c>
      <c r="AS113" s="103">
        <v>3.4834000000000001</v>
      </c>
      <c r="AT113" s="103">
        <v>3.4872000000000001</v>
      </c>
      <c r="AU113" s="103">
        <v>3.4963000000000002</v>
      </c>
      <c r="AV113" s="103">
        <v>3.4961000000000002</v>
      </c>
      <c r="AW113" s="103">
        <v>3.4950999999999999</v>
      </c>
      <c r="AX113" s="103">
        <v>3.4910000000000001</v>
      </c>
      <c r="AY113" s="103">
        <v>3.4952999999999999</v>
      </c>
      <c r="AZ113" s="103">
        <v>3.4986999999999999</v>
      </c>
      <c r="BA113" s="103">
        <v>3.4893999999999998</v>
      </c>
      <c r="BB113" s="103">
        <v>3.4994999999999998</v>
      </c>
      <c r="BC113" s="103">
        <v>3.4904000000000002</v>
      </c>
      <c r="BD113" s="103">
        <v>3.4918</v>
      </c>
      <c r="BE113" s="103">
        <v>3.4935</v>
      </c>
      <c r="BF113" s="103">
        <v>3.4946999999999999</v>
      </c>
      <c r="BG113" s="103">
        <v>3.4986000000000002</v>
      </c>
      <c r="BH113" s="103">
        <v>3.4923999999999999</v>
      </c>
      <c r="BI113" s="103">
        <v>3.4853000000000001</v>
      </c>
      <c r="BJ113" s="103">
        <v>3.4965999999999999</v>
      </c>
      <c r="BK113" s="103">
        <v>3.49</v>
      </c>
      <c r="BL113" s="103">
        <v>3.492</v>
      </c>
      <c r="BM113" s="103">
        <v>3.4931999999999999</v>
      </c>
      <c r="BN113" s="103">
        <v>3.4958</v>
      </c>
      <c r="BO113" s="95">
        <v>3.4912000000000001</v>
      </c>
      <c r="BP113" s="95">
        <v>3.4996999999999998</v>
      </c>
      <c r="BQ113" s="95">
        <v>3.4866000000000001</v>
      </c>
      <c r="BR113" s="95">
        <v>3.4836</v>
      </c>
      <c r="BS113" s="95">
        <v>3.4944000000000002</v>
      </c>
      <c r="BT113" s="97"/>
      <c r="BU113" s="97"/>
      <c r="BV113" s="96"/>
      <c r="BW113" s="96"/>
      <c r="BX113" s="96"/>
      <c r="BY113" s="98"/>
      <c r="BZ113" s="99"/>
      <c r="CA113" s="99"/>
      <c r="CB113" s="99"/>
      <c r="CC113" s="99"/>
      <c r="CD113" s="100"/>
      <c r="CE113" s="101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  <c r="DE113" s="103"/>
      <c r="DF113" s="103"/>
      <c r="DG113" s="103"/>
      <c r="DH113" s="103"/>
      <c r="DI113" s="103"/>
      <c r="DJ113" s="103"/>
      <c r="DK113" s="103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</row>
    <row r="114" spans="1:139">
      <c r="A114" s="83" t="s">
        <v>240</v>
      </c>
      <c r="B114" s="66" t="s">
        <v>242</v>
      </c>
      <c r="C114" s="79" t="s">
        <v>181</v>
      </c>
      <c r="D114" s="67">
        <v>1</v>
      </c>
      <c r="E114" s="123" t="s">
        <v>123</v>
      </c>
      <c r="F114" s="123">
        <v>2</v>
      </c>
      <c r="G114" s="85" t="s">
        <v>125</v>
      </c>
      <c r="H114" s="86">
        <v>1.33</v>
      </c>
      <c r="I114" s="124" t="s">
        <v>43</v>
      </c>
      <c r="J114" s="88">
        <v>12.85</v>
      </c>
      <c r="K114" s="125">
        <v>0.05</v>
      </c>
      <c r="L114" s="125">
        <v>-0.05</v>
      </c>
      <c r="M114" s="125" t="s">
        <v>10</v>
      </c>
      <c r="N114" s="126" t="s">
        <v>67</v>
      </c>
      <c r="O114" s="92">
        <f t="shared" ref="O114:O115" si="76">J114+K114</f>
        <v>12.9</v>
      </c>
      <c r="P114" s="93">
        <f t="shared" ref="P114:P115" si="77">J114+L114</f>
        <v>12.799999999999999</v>
      </c>
      <c r="Q114" s="94"/>
      <c r="R114" s="3">
        <f t="shared" ref="R114:R116" si="78">IF(OR($AN114="",ISNUMBER($AN114)=FALSE),"",MAX(AN114:EI114))</f>
        <v>12.88</v>
      </c>
      <c r="S114" s="3">
        <f t="shared" ref="S114:S116" si="79">IF(OR($AN114="",ISNUMBER($AN114)=FALSE),"",MIN(AN114:EI114))</f>
        <v>12.862</v>
      </c>
      <c r="T114" s="3">
        <f t="shared" ref="T114:T116" si="80">IF(OR($AN114="",ISNUMBER($AN114)=FALSE),"",AVERAGE(AN114:EI114))</f>
        <v>12.87153125</v>
      </c>
      <c r="U114" s="4">
        <f t="shared" ref="U114:U116" si="81">IF(OR($AN114="",ISNUMBER($AN114)=FALSE),"",STDEV(AN114:EI114))</f>
        <v>4.6070379189992166E-3</v>
      </c>
      <c r="V114" s="5">
        <f t="shared" ref="V114:V116" si="82">IF(OR($AN114="",ISNUMBER($AN114)=FALSE),"",IF(AND(J114=0,L114=0),Y114,IF(AND(J114="",K114=""),Z114,(K114+ABS(L114))/(6*U114))))</f>
        <v>3.6176534597065255</v>
      </c>
      <c r="W114" s="76">
        <f t="shared" si="55"/>
        <v>0.43062500000000725</v>
      </c>
      <c r="X114" s="76" t="str">
        <f t="shared" si="56"/>
        <v>Level C</v>
      </c>
      <c r="Y114" s="5">
        <f t="shared" ref="Y114:Y116" si="83">IF(OR($AN114="",ISNUMBER($AN114)=FALSE),"",IF(K114="","",(O114-T114)/(3*U114)))</f>
        <v>2.059801438620406</v>
      </c>
      <c r="Z114" s="5">
        <f t="shared" ref="Z114:Z116" si="84">IF(OR($AN114="",ISNUMBER($AN114)=FALSE),"",IF(L114="","",(T114-P114)/(3*U114)))</f>
        <v>5.1755054807927472</v>
      </c>
      <c r="AA114" s="5">
        <f t="shared" ref="AA114:AA116" si="85">IF(OR($AN114="",ISNUMBER($AN114)=FALSE),"",IF(AND(J114=0,L114=0),((K114)-(T114))/(3*U114),MIN(Y114:Z114)))</f>
        <v>2.059801438620406</v>
      </c>
      <c r="AB114" s="6">
        <f t="shared" ref="AB114:AB116" si="86">IF(OR($AN114="",ISNUMBER($AN114)=FALSE),"",IF(AND(J114=0,L114=0),NORMSDIST(3*AA114),NORMSDIST(3*AA114)+NORMSDIST(6*V114-3*AA114)-1))</f>
        <v>0.99999999967828046</v>
      </c>
      <c r="AC114" s="29" t="str">
        <f t="shared" ref="AC114:AC116" si="87">IF($T114="","",IF(I114="Tolerance",IF(($H114*3*U114+T114)-J114&lt;K114,"",($H114*3*U114+T114)-J114),IF(OR(I114="GD&amp;T",I114="MAX"),IF(($H114*3*U114+T114)&lt;K114,"",($H114*3*U114+T114)),"")))</f>
        <v/>
      </c>
      <c r="AD114" s="29" t="str">
        <f t="shared" ref="AD114:AD116" si="88">IF(T114="","",IF(I114="Tolerance",IF(-(($H114*3*U114)-T114)-J114&gt;L114,"",-(($H114*3*U114)-T114)-J114),IF(I114="MIN",IF(-(($H114*3*U114)-T114)&gt;L114,"",-(($H114*3*U114)-T114)),"")))</f>
        <v/>
      </c>
      <c r="AE114" s="29">
        <f t="shared" ref="AE114:AE116" si="89">IF(OR(J114="",T114=""),"",(O114+P114)/2-T114)</f>
        <v>-2.1531250000000668E-2</v>
      </c>
      <c r="AF114" s="29" t="str">
        <f t="shared" si="53"/>
        <v/>
      </c>
      <c r="AG114" s="100"/>
      <c r="AH114" s="101"/>
      <c r="AI114" s="102"/>
      <c r="AJ114" s="102"/>
      <c r="AK114" s="102"/>
      <c r="AL114" s="102"/>
      <c r="AM114" s="102"/>
      <c r="AN114" s="102">
        <v>12.866</v>
      </c>
      <c r="AO114" s="102">
        <v>12.872</v>
      </c>
      <c r="AP114" s="102">
        <v>12.875</v>
      </c>
      <c r="AQ114" s="102">
        <v>12.874000000000001</v>
      </c>
      <c r="AR114" s="102">
        <v>12.874000000000001</v>
      </c>
      <c r="AS114" s="103">
        <v>12.875999999999999</v>
      </c>
      <c r="AT114" s="103">
        <v>12.878</v>
      </c>
      <c r="AU114" s="103">
        <v>12.87</v>
      </c>
      <c r="AV114" s="103">
        <v>12.867000000000001</v>
      </c>
      <c r="AW114" s="103">
        <v>12.87</v>
      </c>
      <c r="AX114" s="103">
        <v>12.88</v>
      </c>
      <c r="AY114" s="103">
        <v>12.871</v>
      </c>
      <c r="AZ114" s="103">
        <v>12.862</v>
      </c>
      <c r="BA114" s="103">
        <v>12.865</v>
      </c>
      <c r="BB114" s="103">
        <v>12.874000000000001</v>
      </c>
      <c r="BC114" s="103">
        <v>12.871</v>
      </c>
      <c r="BD114" s="103">
        <v>12.877000000000001</v>
      </c>
      <c r="BE114" s="103">
        <v>12.875</v>
      </c>
      <c r="BF114" s="103">
        <v>12.867000000000001</v>
      </c>
      <c r="BG114" s="103">
        <v>12.879</v>
      </c>
      <c r="BH114" s="103">
        <v>12.868</v>
      </c>
      <c r="BI114" s="103">
        <v>12.879</v>
      </c>
      <c r="BJ114" s="103">
        <v>12.868</v>
      </c>
      <c r="BK114" s="103">
        <v>12.875999999999999</v>
      </c>
      <c r="BL114" s="103">
        <v>12.872</v>
      </c>
      <c r="BM114" s="103">
        <v>12.866</v>
      </c>
      <c r="BN114" s="103">
        <v>12.871</v>
      </c>
      <c r="BO114" s="95">
        <v>12.866</v>
      </c>
      <c r="BP114" s="95">
        <v>12.869</v>
      </c>
      <c r="BQ114" s="95">
        <v>12.868</v>
      </c>
      <c r="BR114" s="95">
        <v>12.872999999999999</v>
      </c>
      <c r="BS114" s="95">
        <v>12.87</v>
      </c>
      <c r="BT114" s="97"/>
      <c r="BU114" s="97"/>
      <c r="BV114" s="96"/>
      <c r="BW114" s="96"/>
      <c r="BX114" s="96"/>
      <c r="BY114" s="98"/>
      <c r="BZ114" s="99"/>
      <c r="CA114" s="99"/>
      <c r="CB114" s="99"/>
      <c r="CC114" s="99"/>
      <c r="CD114" s="100"/>
      <c r="CE114" s="101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</row>
    <row r="115" spans="1:139">
      <c r="A115" s="83" t="s">
        <v>241</v>
      </c>
      <c r="B115" s="66" t="s">
        <v>242</v>
      </c>
      <c r="C115" s="79" t="s">
        <v>181</v>
      </c>
      <c r="D115" s="67">
        <v>1</v>
      </c>
      <c r="E115" s="123" t="s">
        <v>123</v>
      </c>
      <c r="F115" s="123">
        <v>2</v>
      </c>
      <c r="G115" s="85" t="s">
        <v>125</v>
      </c>
      <c r="H115" s="86">
        <v>1.33</v>
      </c>
      <c r="I115" s="124" t="s">
        <v>43</v>
      </c>
      <c r="J115" s="88">
        <v>5.5</v>
      </c>
      <c r="K115" s="125">
        <v>0.05</v>
      </c>
      <c r="L115" s="125">
        <v>-0.05</v>
      </c>
      <c r="M115" s="125" t="s">
        <v>10</v>
      </c>
      <c r="N115" s="126" t="s">
        <v>67</v>
      </c>
      <c r="O115" s="92">
        <f t="shared" si="76"/>
        <v>5.55</v>
      </c>
      <c r="P115" s="93">
        <f t="shared" si="77"/>
        <v>5.45</v>
      </c>
      <c r="Q115" s="94"/>
      <c r="R115" s="3">
        <f t="shared" si="78"/>
        <v>5.5220000000000002</v>
      </c>
      <c r="S115" s="3">
        <f t="shared" si="79"/>
        <v>5.5030000000000001</v>
      </c>
      <c r="T115" s="3">
        <f t="shared" si="80"/>
        <v>5.5130937499999995</v>
      </c>
      <c r="U115" s="4">
        <f t="shared" si="81"/>
        <v>4.3800086536960213E-3</v>
      </c>
      <c r="V115" s="5">
        <f t="shared" si="82"/>
        <v>3.805167520069324</v>
      </c>
      <c r="W115" s="76">
        <f t="shared" si="55"/>
        <v>0.26187499999999014</v>
      </c>
      <c r="X115" s="76" t="str">
        <f t="shared" si="56"/>
        <v>Level C</v>
      </c>
      <c r="Y115" s="5">
        <f t="shared" si="83"/>
        <v>2.8086892757511972</v>
      </c>
      <c r="Z115" s="5">
        <f t="shared" si="84"/>
        <v>4.8016457643874233</v>
      </c>
      <c r="AA115" s="5">
        <f t="shared" si="85"/>
        <v>2.8086892757511972</v>
      </c>
      <c r="AB115" s="6">
        <f t="shared" si="86"/>
        <v>1</v>
      </c>
      <c r="AC115" s="29" t="str">
        <f t="shared" si="87"/>
        <v/>
      </c>
      <c r="AD115" s="29" t="str">
        <f t="shared" si="88"/>
        <v/>
      </c>
      <c r="AE115" s="29">
        <f t="shared" si="89"/>
        <v>-1.309374999999946E-2</v>
      </c>
      <c r="AF115" s="29" t="str">
        <f t="shared" si="53"/>
        <v/>
      </c>
      <c r="AG115" s="100"/>
      <c r="AH115" s="101"/>
      <c r="AI115" s="102"/>
      <c r="AJ115" s="102"/>
      <c r="AK115" s="102"/>
      <c r="AL115" s="102"/>
      <c r="AM115" s="102"/>
      <c r="AN115" s="102">
        <v>5.5140000000000002</v>
      </c>
      <c r="AO115" s="102">
        <v>5.5190000000000001</v>
      </c>
      <c r="AP115" s="102">
        <v>5.5149999999999997</v>
      </c>
      <c r="AQ115" s="102">
        <v>5.5179999999999998</v>
      </c>
      <c r="AR115" s="102">
        <v>5.516</v>
      </c>
      <c r="AS115" s="103">
        <v>5.5220000000000002</v>
      </c>
      <c r="AT115" s="103">
        <v>5.5140000000000002</v>
      </c>
      <c r="AU115" s="103">
        <v>5.5090000000000003</v>
      </c>
      <c r="AV115" s="103">
        <v>5.5119999999999996</v>
      </c>
      <c r="AW115" s="103">
        <v>5.5119999999999996</v>
      </c>
      <c r="AX115" s="103">
        <v>5.516</v>
      </c>
      <c r="AY115" s="103">
        <v>5.5110000000000001</v>
      </c>
      <c r="AZ115" s="103">
        <v>5.5069999999999997</v>
      </c>
      <c r="BA115" s="103">
        <v>5.5110000000000001</v>
      </c>
      <c r="BB115" s="103">
        <v>5.5129999999999999</v>
      </c>
      <c r="BC115" s="103">
        <v>5.516</v>
      </c>
      <c r="BD115" s="103">
        <v>5.5140000000000002</v>
      </c>
      <c r="BE115" s="103">
        <v>5.5220000000000002</v>
      </c>
      <c r="BF115" s="103">
        <v>5.51</v>
      </c>
      <c r="BG115" s="103">
        <v>5.5030000000000001</v>
      </c>
      <c r="BH115" s="103">
        <v>5.5090000000000003</v>
      </c>
      <c r="BI115" s="103">
        <v>5.5149999999999997</v>
      </c>
      <c r="BJ115" s="103">
        <v>5.5110000000000001</v>
      </c>
      <c r="BK115" s="103">
        <v>5.5140000000000002</v>
      </c>
      <c r="BL115" s="103">
        <v>5.516</v>
      </c>
      <c r="BM115" s="103">
        <v>5.508</v>
      </c>
      <c r="BN115" s="103">
        <v>5.5049999999999999</v>
      </c>
      <c r="BO115" s="95">
        <v>5.5170000000000003</v>
      </c>
      <c r="BP115" s="95">
        <v>5.51</v>
      </c>
      <c r="BQ115" s="95">
        <v>5.51</v>
      </c>
      <c r="BR115" s="95">
        <v>5.516</v>
      </c>
      <c r="BS115" s="95">
        <v>5.5140000000000002</v>
      </c>
      <c r="BT115" s="97"/>
      <c r="BU115" s="97"/>
      <c r="BV115" s="96"/>
      <c r="BW115" s="96"/>
      <c r="BX115" s="96"/>
      <c r="BY115" s="98"/>
      <c r="BZ115" s="99"/>
      <c r="CA115" s="99"/>
      <c r="CB115" s="99"/>
      <c r="CC115" s="99"/>
      <c r="CD115" s="100"/>
      <c r="CE115" s="101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</row>
    <row r="116" spans="1:139">
      <c r="A116" s="83" t="s">
        <v>203</v>
      </c>
      <c r="B116" s="66" t="s">
        <v>248</v>
      </c>
      <c r="C116" s="79" t="s">
        <v>181</v>
      </c>
      <c r="D116" s="67">
        <v>1</v>
      </c>
      <c r="E116" s="123" t="s">
        <v>123</v>
      </c>
      <c r="F116" s="123">
        <v>2</v>
      </c>
      <c r="G116" s="85" t="s">
        <v>125</v>
      </c>
      <c r="H116" s="86">
        <v>1.33</v>
      </c>
      <c r="I116" s="124" t="s">
        <v>43</v>
      </c>
      <c r="J116" s="88">
        <v>4.55</v>
      </c>
      <c r="K116" s="125">
        <v>0.05</v>
      </c>
      <c r="L116" s="125">
        <v>-0.05</v>
      </c>
      <c r="M116" s="125" t="s">
        <v>10</v>
      </c>
      <c r="N116" s="126" t="s">
        <v>67</v>
      </c>
      <c r="O116" s="92">
        <f t="shared" ref="O116:O163" si="90">J116+K116</f>
        <v>4.5999999999999996</v>
      </c>
      <c r="P116" s="93">
        <f t="shared" ref="P116:P163" si="91">J116+L116</f>
        <v>4.5</v>
      </c>
      <c r="Q116" s="94"/>
      <c r="R116" s="3">
        <f t="shared" ref="R116:R179" si="92">IF(OR($AN116="",ISNUMBER($AN116)=FALSE),"",MAX(AN116:EI116))</f>
        <v>4.5670000000000002</v>
      </c>
      <c r="S116" s="3">
        <f t="shared" ref="S116:S179" si="93">IF(OR($AN116="",ISNUMBER($AN116)=FALSE),"",MIN(AN116:EI116))</f>
        <v>4.5510000000000002</v>
      </c>
      <c r="T116" s="3">
        <f t="shared" ref="T116:T179" si="94">IF(OR($AN116="",ISNUMBER($AN116)=FALSE),"",AVERAGE(AN116:EI116))</f>
        <v>4.55784375</v>
      </c>
      <c r="U116" s="4">
        <f t="shared" ref="U116:U179" si="95">IF(OR($AN116="",ISNUMBER($AN116)=FALSE),"",STDEV(AN116:EI116))</f>
        <v>4.392878217326048E-3</v>
      </c>
      <c r="V116" s="5">
        <f t="shared" ref="V116:V179" si="96">IF(OR($AN116="",ISNUMBER($AN116)=FALSE),"",IF(AND(J116=0,L116=0),Y116,IF(AND(J116="",K116=""),Z116,(K116+ABS(L116))/(6*U116))))</f>
        <v>3.7940197387970604</v>
      </c>
      <c r="W116" s="76">
        <f t="shared" si="55"/>
        <v>0.15687500000000354</v>
      </c>
      <c r="X116" s="76" t="str">
        <f t="shared" si="56"/>
        <v>Level B</v>
      </c>
      <c r="Y116" s="5">
        <f t="shared" ref="Y116:Y179" si="97">IF(OR($AN116="",ISNUMBER($AN116)=FALSE),"",IF(K116="","",(O116-T116)/(3*U116)))</f>
        <v>3.1988328922732463</v>
      </c>
      <c r="Z116" s="5">
        <f t="shared" ref="Z116:Z179" si="98">IF(OR($AN116="",ISNUMBER($AN116)=FALSE),"",IF(L116="","",(T116-P116)/(3*U116)))</f>
        <v>4.3892065853208466</v>
      </c>
      <c r="AA116" s="5">
        <f t="shared" ref="AA116:AA179" si="99">IF(OR($AN116="",ISNUMBER($AN116)=FALSE),"",IF(AND(J116=0,L116=0),((K116)-(T116))/(3*U116),MIN(Y116:Z116)))</f>
        <v>3.1988328922732463</v>
      </c>
      <c r="AB116" s="6">
        <f t="shared" ref="AB116:AB179" si="100">IF(OR($AN116="",ISNUMBER($AN116)=FALSE),"",IF(AND(J116=0,L116=0),NORMSDIST(3*AA116),NORMSDIST(3*AA116)+NORMSDIST(6*V116-3*AA116)-1))</f>
        <v>1</v>
      </c>
      <c r="AC116" s="29" t="str">
        <f t="shared" ref="AC116:AC179" si="101">IF($T116="","",IF(I116="Tolerance",IF(($H116*3*U116+T116)-J116&lt;K116,"",($H116*3*U116+T116)-J116),IF(OR(I116="GD&amp;T",I116="MAX"),IF(($H116*3*U116+T116)&lt;K116,"",($H116*3*U116+T116)),"")))</f>
        <v/>
      </c>
      <c r="AD116" s="29" t="str">
        <f t="shared" ref="AD116:AD179" si="102">IF(T116="","",IF(I116="Tolerance",IF(-(($H116*3*U116)-T116)-J116&gt;L116,"",-(($H116*3*U116)-T116)-J116),IF(I116="MIN",IF(-(($H116*3*U116)-T116)&gt;L116,"",-(($H116*3*U116)-T116)),"")))</f>
        <v/>
      </c>
      <c r="AE116" s="29">
        <f t="shared" ref="AE116:AE179" si="103">IF(OR(J116="",T116=""),"",(O116+P116)/2-T116)</f>
        <v>-7.8437500000001492E-3</v>
      </c>
      <c r="AF116" s="29" t="str">
        <f t="shared" si="53"/>
        <v/>
      </c>
      <c r="AG116" s="100"/>
      <c r="AH116" s="101"/>
      <c r="AI116" s="102"/>
      <c r="AJ116" s="102"/>
      <c r="AK116" s="102"/>
      <c r="AL116" s="102"/>
      <c r="AM116" s="102"/>
      <c r="AN116" s="102">
        <v>4.556</v>
      </c>
      <c r="AO116" s="102">
        <v>4.556</v>
      </c>
      <c r="AP116" s="102">
        <v>4.5579999999999998</v>
      </c>
      <c r="AQ116" s="102">
        <v>4.5659999999999998</v>
      </c>
      <c r="AR116" s="102">
        <v>4.5549999999999997</v>
      </c>
      <c r="AS116" s="103">
        <v>4.5570000000000004</v>
      </c>
      <c r="AT116" s="103">
        <v>4.5540000000000003</v>
      </c>
      <c r="AU116" s="103">
        <v>4.5599999999999996</v>
      </c>
      <c r="AV116" s="103">
        <v>4.5599999999999996</v>
      </c>
      <c r="AW116" s="103">
        <v>4.5570000000000004</v>
      </c>
      <c r="AX116" s="103">
        <v>4.5570000000000004</v>
      </c>
      <c r="AY116" s="103">
        <v>4.5529999999999999</v>
      </c>
      <c r="AZ116" s="103">
        <v>4.5650000000000004</v>
      </c>
      <c r="BA116" s="103">
        <v>4.5540000000000003</v>
      </c>
      <c r="BB116" s="103">
        <v>4.556</v>
      </c>
      <c r="BC116" s="103">
        <v>4.5579999999999998</v>
      </c>
      <c r="BD116" s="103">
        <v>4.5529999999999999</v>
      </c>
      <c r="BE116" s="103">
        <v>4.5540000000000003</v>
      </c>
      <c r="BF116" s="103">
        <v>4.5599999999999996</v>
      </c>
      <c r="BG116" s="103">
        <v>4.5640000000000001</v>
      </c>
      <c r="BH116" s="103">
        <v>4.5540000000000003</v>
      </c>
      <c r="BI116" s="103">
        <v>4.5549999999999997</v>
      </c>
      <c r="BJ116" s="103">
        <v>4.5650000000000004</v>
      </c>
      <c r="BK116" s="103">
        <v>4.5629999999999997</v>
      </c>
      <c r="BL116" s="103">
        <v>4.5670000000000002</v>
      </c>
      <c r="BM116" s="103">
        <v>4.5590000000000002</v>
      </c>
      <c r="BN116" s="103">
        <v>4.5629999999999997</v>
      </c>
      <c r="BO116" s="95">
        <v>4.5529999999999999</v>
      </c>
      <c r="BP116" s="95">
        <v>4.5510000000000002</v>
      </c>
      <c r="BQ116" s="95">
        <v>4.5540000000000003</v>
      </c>
      <c r="BR116" s="95">
        <v>4.5599999999999996</v>
      </c>
      <c r="BS116" s="95">
        <v>4.5540000000000003</v>
      </c>
      <c r="BT116" s="97"/>
      <c r="BU116" s="97"/>
      <c r="BV116" s="96"/>
      <c r="BW116" s="96"/>
      <c r="BX116" s="96"/>
      <c r="BY116" s="98"/>
      <c r="BZ116" s="99"/>
      <c r="CA116" s="99"/>
      <c r="CB116" s="99"/>
      <c r="CC116" s="99"/>
      <c r="CD116" s="100"/>
      <c r="CE116" s="101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3"/>
      <c r="CQ116" s="103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</row>
    <row r="117" spans="1:139">
      <c r="A117" s="83" t="s">
        <v>204</v>
      </c>
      <c r="B117" s="66" t="s">
        <v>248</v>
      </c>
      <c r="C117" s="79" t="s">
        <v>181</v>
      </c>
      <c r="D117" s="67">
        <v>1</v>
      </c>
      <c r="E117" s="123" t="s">
        <v>123</v>
      </c>
      <c r="F117" s="123">
        <v>2</v>
      </c>
      <c r="G117" s="85" t="s">
        <v>125</v>
      </c>
      <c r="H117" s="86">
        <v>1.33</v>
      </c>
      <c r="I117" s="124" t="s">
        <v>43</v>
      </c>
      <c r="J117" s="88">
        <v>5.8</v>
      </c>
      <c r="K117" s="89">
        <v>0.05</v>
      </c>
      <c r="L117" s="89">
        <v>-0.05</v>
      </c>
      <c r="M117" s="90" t="s">
        <v>10</v>
      </c>
      <c r="N117" s="91" t="s">
        <v>67</v>
      </c>
      <c r="O117" s="92">
        <f t="shared" si="90"/>
        <v>5.85</v>
      </c>
      <c r="P117" s="93">
        <f t="shared" si="91"/>
        <v>5.75</v>
      </c>
      <c r="Q117" s="94"/>
      <c r="R117" s="3">
        <f t="shared" si="92"/>
        <v>5.8140000000000001</v>
      </c>
      <c r="S117" s="3">
        <f t="shared" si="93"/>
        <v>5.7960000000000003</v>
      </c>
      <c r="T117" s="3">
        <f t="shared" si="94"/>
        <v>5.8034999999999997</v>
      </c>
      <c r="U117" s="4">
        <f t="shared" si="95"/>
        <v>4.2502371850324083E-3</v>
      </c>
      <c r="V117" s="5">
        <f t="shared" si="96"/>
        <v>3.9213497838096729</v>
      </c>
      <c r="W117" s="76">
        <f t="shared" si="55"/>
        <v>6.9999999999996981E-2</v>
      </c>
      <c r="X117" s="76" t="str">
        <f t="shared" si="56"/>
        <v>Level A</v>
      </c>
      <c r="Y117" s="5">
        <f t="shared" si="97"/>
        <v>3.6468552989429948</v>
      </c>
      <c r="Z117" s="5">
        <f t="shared" si="98"/>
        <v>4.1958442686763231</v>
      </c>
      <c r="AA117" s="5">
        <f t="shared" si="99"/>
        <v>3.6468552989429948</v>
      </c>
      <c r="AB117" s="6">
        <f t="shared" si="100"/>
        <v>1</v>
      </c>
      <c r="AC117" s="29" t="str">
        <f t="shared" si="101"/>
        <v/>
      </c>
      <c r="AD117" s="29" t="str">
        <f t="shared" si="102"/>
        <v/>
      </c>
      <c r="AE117" s="29">
        <f t="shared" si="103"/>
        <v>-3.4999999999998366E-3</v>
      </c>
      <c r="AF117" s="29" t="str">
        <f t="shared" si="53"/>
        <v/>
      </c>
      <c r="AG117" s="100"/>
      <c r="AH117" s="101"/>
      <c r="AI117" s="102"/>
      <c r="AJ117" s="102"/>
      <c r="AK117" s="102"/>
      <c r="AL117" s="102"/>
      <c r="AM117" s="102"/>
      <c r="AN117" s="102">
        <v>5.8019999999999996</v>
      </c>
      <c r="AO117" s="102">
        <v>5.8019999999999996</v>
      </c>
      <c r="AP117" s="102">
        <v>5.8140000000000001</v>
      </c>
      <c r="AQ117" s="102">
        <v>5.806</v>
      </c>
      <c r="AR117" s="102">
        <v>5.8010000000000002</v>
      </c>
      <c r="AS117" s="103">
        <v>5.8010000000000002</v>
      </c>
      <c r="AT117" s="103">
        <v>5.8029999999999999</v>
      </c>
      <c r="AU117" s="103">
        <v>5.8</v>
      </c>
      <c r="AV117" s="103">
        <v>5.8019999999999996</v>
      </c>
      <c r="AW117" s="103">
        <v>5.81</v>
      </c>
      <c r="AX117" s="103">
        <v>5.8090000000000002</v>
      </c>
      <c r="AY117" s="103">
        <v>5.806</v>
      </c>
      <c r="AZ117" s="103">
        <v>5.8029999999999999</v>
      </c>
      <c r="BA117" s="103">
        <v>5.8040000000000003</v>
      </c>
      <c r="BB117" s="103">
        <v>5.8010000000000002</v>
      </c>
      <c r="BC117" s="103">
        <v>5.8019999999999996</v>
      </c>
      <c r="BD117" s="103">
        <v>5.7990000000000004</v>
      </c>
      <c r="BE117" s="103">
        <v>5.8029999999999999</v>
      </c>
      <c r="BF117" s="103">
        <v>5.7960000000000003</v>
      </c>
      <c r="BG117" s="103">
        <v>5.8070000000000004</v>
      </c>
      <c r="BH117" s="103">
        <v>5.7990000000000004</v>
      </c>
      <c r="BI117" s="103">
        <v>5.8040000000000003</v>
      </c>
      <c r="BJ117" s="103">
        <v>5.8049999999999997</v>
      </c>
      <c r="BK117" s="103">
        <v>5.8019999999999996</v>
      </c>
      <c r="BL117" s="103">
        <v>5.8</v>
      </c>
      <c r="BM117" s="103">
        <v>5.8070000000000004</v>
      </c>
      <c r="BN117" s="103">
        <v>5.8</v>
      </c>
      <c r="BO117" s="95">
        <v>5.8090000000000002</v>
      </c>
      <c r="BP117" s="95">
        <v>5.7990000000000004</v>
      </c>
      <c r="BQ117" s="95">
        <v>5.8010000000000002</v>
      </c>
      <c r="BR117" s="95">
        <v>5.8010000000000002</v>
      </c>
      <c r="BS117" s="95">
        <v>5.8140000000000001</v>
      </c>
      <c r="BT117" s="97"/>
      <c r="BU117" s="97"/>
      <c r="BV117" s="96"/>
      <c r="BW117" s="96"/>
      <c r="BX117" s="96"/>
      <c r="BY117" s="98"/>
      <c r="BZ117" s="99"/>
      <c r="CA117" s="99"/>
      <c r="CB117" s="99"/>
      <c r="CC117" s="99"/>
      <c r="CD117" s="100"/>
      <c r="CE117" s="101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</row>
    <row r="118" spans="1:139">
      <c r="A118" s="83" t="s">
        <v>205</v>
      </c>
      <c r="B118" s="66" t="s">
        <v>248</v>
      </c>
      <c r="C118" s="79" t="s">
        <v>181</v>
      </c>
      <c r="D118" s="67">
        <v>1</v>
      </c>
      <c r="E118" s="123" t="s">
        <v>123</v>
      </c>
      <c r="F118" s="123">
        <v>2</v>
      </c>
      <c r="G118" s="85" t="s">
        <v>125</v>
      </c>
      <c r="H118" s="86">
        <v>1.33</v>
      </c>
      <c r="I118" s="124" t="s">
        <v>43</v>
      </c>
      <c r="J118" s="88">
        <v>4.55</v>
      </c>
      <c r="K118" s="89">
        <v>0.05</v>
      </c>
      <c r="L118" s="89">
        <v>-0.05</v>
      </c>
      <c r="M118" s="90" t="s">
        <v>10</v>
      </c>
      <c r="N118" s="91" t="s">
        <v>67</v>
      </c>
      <c r="O118" s="92">
        <f t="shared" si="90"/>
        <v>4.5999999999999996</v>
      </c>
      <c r="P118" s="93">
        <f t="shared" si="91"/>
        <v>4.5</v>
      </c>
      <c r="Q118" s="94"/>
      <c r="R118" s="3">
        <f t="shared" si="92"/>
        <v>4.5529999999999999</v>
      </c>
      <c r="S118" s="3">
        <f t="shared" si="93"/>
        <v>4.5309999999999997</v>
      </c>
      <c r="T118" s="3">
        <f t="shared" si="94"/>
        <v>4.5446874999999984</v>
      </c>
      <c r="U118" s="4">
        <f t="shared" si="95"/>
        <v>6.0023516896672586E-3</v>
      </c>
      <c r="V118" s="5">
        <f t="shared" si="96"/>
        <v>2.7766894591260756</v>
      </c>
      <c r="W118" s="76">
        <f t="shared" si="55"/>
        <v>-0.10625000000002809</v>
      </c>
      <c r="X118" s="76" t="str">
        <f t="shared" si="56"/>
        <v>Level A</v>
      </c>
      <c r="Y118" s="5">
        <f t="shared" si="97"/>
        <v>3.0717127141582878</v>
      </c>
      <c r="Z118" s="5">
        <f t="shared" si="98"/>
        <v>2.4816662040938429</v>
      </c>
      <c r="AA118" s="5">
        <f t="shared" si="99"/>
        <v>2.4816662040938429</v>
      </c>
      <c r="AB118" s="6">
        <f t="shared" si="100"/>
        <v>0.99999999999995159</v>
      </c>
      <c r="AC118" s="29" t="str">
        <f t="shared" si="101"/>
        <v/>
      </c>
      <c r="AD118" s="29" t="str">
        <f t="shared" si="102"/>
        <v/>
      </c>
      <c r="AE118" s="29">
        <f t="shared" si="103"/>
        <v>5.3125000000013856E-3</v>
      </c>
      <c r="AF118" s="29" t="str">
        <f t="shared" si="53"/>
        <v/>
      </c>
      <c r="AG118" s="100"/>
      <c r="AH118" s="101"/>
      <c r="AI118" s="102"/>
      <c r="AJ118" s="102"/>
      <c r="AK118" s="102"/>
      <c r="AL118" s="102"/>
      <c r="AM118" s="102"/>
      <c r="AN118" s="102">
        <v>4.54</v>
      </c>
      <c r="AO118" s="102">
        <v>4.5460000000000003</v>
      </c>
      <c r="AP118" s="102">
        <v>4.548</v>
      </c>
      <c r="AQ118" s="102">
        <v>4.5439999999999996</v>
      </c>
      <c r="AR118" s="102">
        <v>4.5449999999999999</v>
      </c>
      <c r="AS118" s="103">
        <v>4.5449999999999999</v>
      </c>
      <c r="AT118" s="103">
        <v>4.5369999999999999</v>
      </c>
      <c r="AU118" s="103">
        <v>4.5460000000000003</v>
      </c>
      <c r="AV118" s="103">
        <v>4.5309999999999997</v>
      </c>
      <c r="AW118" s="103">
        <v>4.5449999999999999</v>
      </c>
      <c r="AX118" s="103">
        <v>4.5519999999999996</v>
      </c>
      <c r="AY118" s="103">
        <v>4.5339999999999998</v>
      </c>
      <c r="AZ118" s="103">
        <v>4.5529999999999999</v>
      </c>
      <c r="BA118" s="103">
        <v>4.5449999999999999</v>
      </c>
      <c r="BB118" s="103">
        <v>4.5430000000000001</v>
      </c>
      <c r="BC118" s="103">
        <v>4.5490000000000004</v>
      </c>
      <c r="BD118" s="103">
        <v>4.5469999999999997</v>
      </c>
      <c r="BE118" s="103">
        <v>4.5510000000000002</v>
      </c>
      <c r="BF118" s="103">
        <v>4.548</v>
      </c>
      <c r="BG118" s="103">
        <v>4.5439999999999996</v>
      </c>
      <c r="BH118" s="103">
        <v>4.5519999999999996</v>
      </c>
      <c r="BI118" s="103">
        <v>4.5460000000000003</v>
      </c>
      <c r="BJ118" s="103">
        <v>4.5430000000000001</v>
      </c>
      <c r="BK118" s="103">
        <v>4.5510000000000002</v>
      </c>
      <c r="BL118" s="103">
        <v>4.5469999999999997</v>
      </c>
      <c r="BM118" s="103">
        <v>4.5519999999999996</v>
      </c>
      <c r="BN118" s="103">
        <v>4.5439999999999996</v>
      </c>
      <c r="BO118" s="95">
        <v>4.5350000000000001</v>
      </c>
      <c r="BP118" s="95">
        <v>4.5359999999999996</v>
      </c>
      <c r="BQ118" s="95">
        <v>4.5460000000000003</v>
      </c>
      <c r="BR118" s="95">
        <v>4.5519999999999996</v>
      </c>
      <c r="BS118" s="95">
        <v>4.5330000000000004</v>
      </c>
      <c r="BT118" s="97"/>
      <c r="BU118" s="97"/>
      <c r="BV118" s="96"/>
      <c r="BW118" s="96"/>
      <c r="BX118" s="96"/>
      <c r="BY118" s="98"/>
      <c r="BZ118" s="99"/>
      <c r="CA118" s="99"/>
      <c r="CB118" s="99"/>
      <c r="CC118" s="99"/>
      <c r="CD118" s="100"/>
      <c r="CE118" s="101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</row>
    <row r="119" spans="1:139">
      <c r="A119" s="83" t="s">
        <v>206</v>
      </c>
      <c r="B119" s="66" t="s">
        <v>248</v>
      </c>
      <c r="C119" s="79" t="s">
        <v>181</v>
      </c>
      <c r="D119" s="67">
        <v>1</v>
      </c>
      <c r="E119" s="123" t="s">
        <v>123</v>
      </c>
      <c r="F119" s="123">
        <v>2</v>
      </c>
      <c r="G119" s="85" t="s">
        <v>125</v>
      </c>
      <c r="H119" s="86">
        <v>1.33</v>
      </c>
      <c r="I119" s="124" t="s">
        <v>43</v>
      </c>
      <c r="J119" s="88">
        <v>4.55</v>
      </c>
      <c r="K119" s="89">
        <v>0.05</v>
      </c>
      <c r="L119" s="89">
        <v>-0.05</v>
      </c>
      <c r="M119" s="90" t="s">
        <v>10</v>
      </c>
      <c r="N119" s="91" t="s">
        <v>67</v>
      </c>
      <c r="O119" s="92">
        <f t="shared" si="90"/>
        <v>4.5999999999999996</v>
      </c>
      <c r="P119" s="93">
        <f t="shared" si="91"/>
        <v>4.5</v>
      </c>
      <c r="Q119" s="94"/>
      <c r="R119" s="3">
        <f t="shared" si="92"/>
        <v>4.5650000000000004</v>
      </c>
      <c r="S119" s="3">
        <f t="shared" si="93"/>
        <v>4.5510000000000002</v>
      </c>
      <c r="T119" s="3">
        <f t="shared" si="94"/>
        <v>4.5583124999999995</v>
      </c>
      <c r="U119" s="4">
        <f t="shared" si="95"/>
        <v>3.0207614933986655E-3</v>
      </c>
      <c r="V119" s="5">
        <f t="shared" si="96"/>
        <v>5.5173725906824123</v>
      </c>
      <c r="W119" s="76">
        <f t="shared" si="55"/>
        <v>0.16624999999999504</v>
      </c>
      <c r="X119" s="76" t="str">
        <f t="shared" si="56"/>
        <v>Level B</v>
      </c>
      <c r="Y119" s="5">
        <f t="shared" si="97"/>
        <v>4.6001093974814724</v>
      </c>
      <c r="Z119" s="5">
        <f t="shared" si="98"/>
        <v>6.434635783883313</v>
      </c>
      <c r="AA119" s="5">
        <f t="shared" si="99"/>
        <v>4.6001093974814724</v>
      </c>
      <c r="AB119" s="6">
        <f t="shared" si="100"/>
        <v>1</v>
      </c>
      <c r="AC119" s="29" t="str">
        <f t="shared" si="101"/>
        <v/>
      </c>
      <c r="AD119" s="29" t="str">
        <f t="shared" si="102"/>
        <v/>
      </c>
      <c r="AE119" s="29">
        <f t="shared" si="103"/>
        <v>-8.3124999999997229E-3</v>
      </c>
      <c r="AF119" s="29" t="str">
        <f t="shared" si="53"/>
        <v/>
      </c>
      <c r="AG119" s="100"/>
      <c r="AH119" s="101"/>
      <c r="AI119" s="102"/>
      <c r="AJ119" s="102"/>
      <c r="AK119" s="102"/>
      <c r="AL119" s="102"/>
      <c r="AM119" s="102"/>
      <c r="AN119" s="102">
        <v>4.5579999999999998</v>
      </c>
      <c r="AO119" s="102">
        <v>4.5549999999999997</v>
      </c>
      <c r="AP119" s="102">
        <v>4.556</v>
      </c>
      <c r="AQ119" s="102">
        <v>4.5540000000000003</v>
      </c>
      <c r="AR119" s="102">
        <v>4.5579999999999998</v>
      </c>
      <c r="AS119" s="103">
        <v>4.5599999999999996</v>
      </c>
      <c r="AT119" s="103">
        <v>4.5650000000000004</v>
      </c>
      <c r="AU119" s="103">
        <v>4.5579999999999998</v>
      </c>
      <c r="AV119" s="103">
        <v>4.5570000000000004</v>
      </c>
      <c r="AW119" s="103">
        <v>4.5590000000000002</v>
      </c>
      <c r="AX119" s="103">
        <v>4.5599999999999996</v>
      </c>
      <c r="AY119" s="103">
        <v>4.5529999999999999</v>
      </c>
      <c r="AZ119" s="103">
        <v>4.5510000000000002</v>
      </c>
      <c r="BA119" s="103">
        <v>4.5579999999999998</v>
      </c>
      <c r="BB119" s="103">
        <v>4.5650000000000004</v>
      </c>
      <c r="BC119" s="103">
        <v>4.5590000000000002</v>
      </c>
      <c r="BD119" s="103">
        <v>4.5590000000000002</v>
      </c>
      <c r="BE119" s="103">
        <v>4.5620000000000003</v>
      </c>
      <c r="BF119" s="103">
        <v>4.5579999999999998</v>
      </c>
      <c r="BG119" s="103">
        <v>4.5599999999999996</v>
      </c>
      <c r="BH119" s="103">
        <v>4.5570000000000004</v>
      </c>
      <c r="BI119" s="103">
        <v>4.5549999999999997</v>
      </c>
      <c r="BJ119" s="103">
        <v>4.5590000000000002</v>
      </c>
      <c r="BK119" s="103">
        <v>4.5570000000000004</v>
      </c>
      <c r="BL119" s="103">
        <v>4.5609999999999999</v>
      </c>
      <c r="BM119" s="103">
        <v>4.5609999999999999</v>
      </c>
      <c r="BN119" s="103">
        <v>4.556</v>
      </c>
      <c r="BO119" s="95">
        <v>4.5609999999999999</v>
      </c>
      <c r="BP119" s="95">
        <v>4.5590000000000002</v>
      </c>
      <c r="BQ119" s="95">
        <v>4.5599999999999996</v>
      </c>
      <c r="BR119" s="95">
        <v>4.556</v>
      </c>
      <c r="BS119" s="95">
        <v>4.5590000000000002</v>
      </c>
      <c r="BT119" s="97"/>
      <c r="BU119" s="97"/>
      <c r="BV119" s="96"/>
      <c r="BW119" s="96"/>
      <c r="BX119" s="96"/>
      <c r="BY119" s="98"/>
      <c r="BZ119" s="99"/>
      <c r="CA119" s="99"/>
      <c r="CB119" s="99"/>
      <c r="CC119" s="99"/>
      <c r="CD119" s="100"/>
      <c r="CE119" s="101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</row>
    <row r="120" spans="1:139">
      <c r="A120" s="83" t="s">
        <v>207</v>
      </c>
      <c r="B120" s="66" t="s">
        <v>248</v>
      </c>
      <c r="C120" s="79" t="s">
        <v>181</v>
      </c>
      <c r="D120" s="67">
        <v>1</v>
      </c>
      <c r="E120" s="123" t="s">
        <v>123</v>
      </c>
      <c r="F120" s="123">
        <v>2</v>
      </c>
      <c r="G120" s="85" t="s">
        <v>125</v>
      </c>
      <c r="H120" s="86">
        <v>1.33</v>
      </c>
      <c r="I120" s="124" t="s">
        <v>43</v>
      </c>
      <c r="J120" s="88">
        <v>5.8</v>
      </c>
      <c r="K120" s="89">
        <v>0.05</v>
      </c>
      <c r="L120" s="89">
        <v>-0.05</v>
      </c>
      <c r="M120" s="90" t="s">
        <v>10</v>
      </c>
      <c r="N120" s="91" t="s">
        <v>67</v>
      </c>
      <c r="O120" s="92">
        <f t="shared" si="90"/>
        <v>5.85</v>
      </c>
      <c r="P120" s="93">
        <f t="shared" si="91"/>
        <v>5.75</v>
      </c>
      <c r="Q120" s="94"/>
      <c r="R120" s="3">
        <f t="shared" si="92"/>
        <v>5.8079999999999998</v>
      </c>
      <c r="S120" s="3">
        <f t="shared" si="93"/>
        <v>5.7839999999999998</v>
      </c>
      <c r="T120" s="3">
        <f t="shared" si="94"/>
        <v>5.7946875000000011</v>
      </c>
      <c r="U120" s="4">
        <f t="shared" si="95"/>
        <v>6.0345109644979389E-3</v>
      </c>
      <c r="V120" s="5">
        <f t="shared" si="96"/>
        <v>2.7618918524996512</v>
      </c>
      <c r="W120" s="76">
        <f t="shared" si="55"/>
        <v>-0.1062499999999748</v>
      </c>
      <c r="X120" s="76" t="str">
        <f t="shared" si="56"/>
        <v>Level A</v>
      </c>
      <c r="Y120" s="5">
        <f t="shared" si="97"/>
        <v>3.0553428618276586</v>
      </c>
      <c r="Z120" s="5">
        <f t="shared" si="98"/>
        <v>2.4684408431716238</v>
      </c>
      <c r="AA120" s="5">
        <f t="shared" si="99"/>
        <v>2.4684408431716238</v>
      </c>
      <c r="AB120" s="6">
        <f t="shared" si="100"/>
        <v>0.99999999999993472</v>
      </c>
      <c r="AC120" s="29" t="str">
        <f t="shared" si="101"/>
        <v/>
      </c>
      <c r="AD120" s="29" t="str">
        <f t="shared" si="102"/>
        <v/>
      </c>
      <c r="AE120" s="29">
        <f t="shared" si="103"/>
        <v>5.312499999998721E-3</v>
      </c>
      <c r="AF120" s="29" t="str">
        <f t="shared" si="53"/>
        <v/>
      </c>
      <c r="AG120" s="100"/>
      <c r="AH120" s="101"/>
      <c r="AI120" s="102"/>
      <c r="AJ120" s="102"/>
      <c r="AK120" s="102"/>
      <c r="AL120" s="102"/>
      <c r="AM120" s="102"/>
      <c r="AN120" s="102">
        <v>5.8</v>
      </c>
      <c r="AO120" s="102">
        <v>5.7990000000000004</v>
      </c>
      <c r="AP120" s="102">
        <v>5.7919999999999998</v>
      </c>
      <c r="AQ120" s="102">
        <v>5.8079999999999998</v>
      </c>
      <c r="AR120" s="102">
        <v>5.7939999999999996</v>
      </c>
      <c r="AS120" s="103">
        <v>5.7939999999999996</v>
      </c>
      <c r="AT120" s="103">
        <v>5.7949999999999999</v>
      </c>
      <c r="AU120" s="103">
        <v>5.7969999999999997</v>
      </c>
      <c r="AV120" s="103">
        <v>5.7960000000000003</v>
      </c>
      <c r="AW120" s="103">
        <v>5.8029999999999999</v>
      </c>
      <c r="AX120" s="103">
        <v>5.7990000000000004</v>
      </c>
      <c r="AY120" s="103">
        <v>5.7839999999999998</v>
      </c>
      <c r="AZ120" s="103">
        <v>5.7990000000000004</v>
      </c>
      <c r="BA120" s="103">
        <v>5.7889999999999997</v>
      </c>
      <c r="BB120" s="103">
        <v>5.8019999999999996</v>
      </c>
      <c r="BC120" s="103">
        <v>5.7990000000000004</v>
      </c>
      <c r="BD120" s="103">
        <v>5.7930000000000001</v>
      </c>
      <c r="BE120" s="103">
        <v>5.7869999999999999</v>
      </c>
      <c r="BF120" s="103">
        <v>5.8</v>
      </c>
      <c r="BG120" s="103">
        <v>5.7859999999999996</v>
      </c>
      <c r="BH120" s="103">
        <v>5.7850000000000001</v>
      </c>
      <c r="BI120" s="103">
        <v>5.7930000000000001</v>
      </c>
      <c r="BJ120" s="103">
        <v>5.7889999999999997</v>
      </c>
      <c r="BK120" s="103">
        <v>5.7990000000000004</v>
      </c>
      <c r="BL120" s="103">
        <v>5.7919999999999998</v>
      </c>
      <c r="BM120" s="103">
        <v>5.7919999999999998</v>
      </c>
      <c r="BN120" s="103">
        <v>5.8</v>
      </c>
      <c r="BO120" s="95">
        <v>5.7839999999999998</v>
      </c>
      <c r="BP120" s="95">
        <v>5.7930000000000001</v>
      </c>
      <c r="BQ120" s="95">
        <v>5.79</v>
      </c>
      <c r="BR120" s="95">
        <v>5.7939999999999996</v>
      </c>
      <c r="BS120" s="95">
        <v>5.8029999999999999</v>
      </c>
      <c r="BT120" s="97"/>
      <c r="BU120" s="97"/>
      <c r="BV120" s="96"/>
      <c r="BW120" s="96"/>
      <c r="BX120" s="96"/>
      <c r="BY120" s="98"/>
      <c r="BZ120" s="99"/>
      <c r="CA120" s="99"/>
      <c r="CB120" s="99"/>
      <c r="CC120" s="99"/>
      <c r="CD120" s="100"/>
      <c r="CE120" s="101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</row>
    <row r="121" spans="1:139">
      <c r="A121" s="83" t="s">
        <v>208</v>
      </c>
      <c r="B121" s="66" t="s">
        <v>248</v>
      </c>
      <c r="C121" s="79" t="s">
        <v>181</v>
      </c>
      <c r="D121" s="67">
        <v>1</v>
      </c>
      <c r="E121" s="123" t="s">
        <v>123</v>
      </c>
      <c r="F121" s="123">
        <v>2</v>
      </c>
      <c r="G121" s="85" t="s">
        <v>125</v>
      </c>
      <c r="H121" s="86">
        <v>1.33</v>
      </c>
      <c r="I121" s="124" t="s">
        <v>43</v>
      </c>
      <c r="J121" s="88">
        <v>5.8</v>
      </c>
      <c r="K121" s="89">
        <v>0.05</v>
      </c>
      <c r="L121" s="89">
        <v>-0.05</v>
      </c>
      <c r="M121" s="90" t="s">
        <v>10</v>
      </c>
      <c r="N121" s="91" t="s">
        <v>67</v>
      </c>
      <c r="O121" s="92">
        <f t="shared" si="90"/>
        <v>5.85</v>
      </c>
      <c r="P121" s="93">
        <f t="shared" si="91"/>
        <v>5.75</v>
      </c>
      <c r="Q121" s="94"/>
      <c r="R121" s="3">
        <f t="shared" si="92"/>
        <v>5.827</v>
      </c>
      <c r="S121" s="3">
        <f t="shared" si="93"/>
        <v>5.8019999999999996</v>
      </c>
      <c r="T121" s="3">
        <f t="shared" si="94"/>
        <v>5.8122499999999997</v>
      </c>
      <c r="U121" s="4">
        <f t="shared" si="95"/>
        <v>7.006909032772483E-3</v>
      </c>
      <c r="V121" s="5">
        <f t="shared" si="96"/>
        <v>2.3786046869902102</v>
      </c>
      <c r="W121" s="76">
        <f t="shared" si="55"/>
        <v>0.2449999999999983</v>
      </c>
      <c r="X121" s="76" t="str">
        <f t="shared" si="56"/>
        <v>Level B</v>
      </c>
      <c r="Y121" s="5">
        <f t="shared" si="97"/>
        <v>1.7958465386776064</v>
      </c>
      <c r="Z121" s="5">
        <f t="shared" si="98"/>
        <v>2.961362835302797</v>
      </c>
      <c r="AA121" s="5">
        <f t="shared" si="99"/>
        <v>1.7958465386776064</v>
      </c>
      <c r="AB121" s="6">
        <f t="shared" si="100"/>
        <v>0.99999996428563254</v>
      </c>
      <c r="AC121" s="29" t="str">
        <f t="shared" si="101"/>
        <v/>
      </c>
      <c r="AD121" s="29" t="str">
        <f t="shared" si="102"/>
        <v/>
      </c>
      <c r="AE121" s="29">
        <f t="shared" si="103"/>
        <v>-1.2249999999999872E-2</v>
      </c>
      <c r="AF121" s="29" t="str">
        <f t="shared" si="53"/>
        <v/>
      </c>
      <c r="AG121" s="100"/>
      <c r="AH121" s="101"/>
      <c r="AI121" s="102"/>
      <c r="AJ121" s="102"/>
      <c r="AK121" s="102"/>
      <c r="AL121" s="102"/>
      <c r="AM121" s="102"/>
      <c r="AN121" s="102">
        <v>5.8090000000000002</v>
      </c>
      <c r="AO121" s="102">
        <v>5.81</v>
      </c>
      <c r="AP121" s="102">
        <v>5.8209999999999997</v>
      </c>
      <c r="AQ121" s="102">
        <v>5.8220000000000001</v>
      </c>
      <c r="AR121" s="102">
        <v>5.8070000000000004</v>
      </c>
      <c r="AS121" s="103">
        <v>5.8159999999999998</v>
      </c>
      <c r="AT121" s="103">
        <v>5.81</v>
      </c>
      <c r="AU121" s="103">
        <v>5.8129999999999997</v>
      </c>
      <c r="AV121" s="103">
        <v>5.8079999999999998</v>
      </c>
      <c r="AW121" s="103">
        <v>5.8159999999999998</v>
      </c>
      <c r="AX121" s="103">
        <v>5.8159999999999998</v>
      </c>
      <c r="AY121" s="103">
        <v>5.819</v>
      </c>
      <c r="AZ121" s="103">
        <v>5.806</v>
      </c>
      <c r="BA121" s="103">
        <v>5.81</v>
      </c>
      <c r="BB121" s="103">
        <v>5.8109999999999999</v>
      </c>
      <c r="BC121" s="103">
        <v>5.8019999999999996</v>
      </c>
      <c r="BD121" s="103">
        <v>5.827</v>
      </c>
      <c r="BE121" s="103">
        <v>5.8239999999999998</v>
      </c>
      <c r="BF121" s="103">
        <v>5.8070000000000004</v>
      </c>
      <c r="BG121" s="103">
        <v>5.8019999999999996</v>
      </c>
      <c r="BH121" s="103">
        <v>5.806</v>
      </c>
      <c r="BI121" s="103">
        <v>5.8179999999999996</v>
      </c>
      <c r="BJ121" s="103">
        <v>5.8079999999999998</v>
      </c>
      <c r="BK121" s="103">
        <v>5.82</v>
      </c>
      <c r="BL121" s="103">
        <v>5.806</v>
      </c>
      <c r="BM121" s="103">
        <v>5.8079999999999998</v>
      </c>
      <c r="BN121" s="103">
        <v>5.806</v>
      </c>
      <c r="BO121" s="95">
        <v>5.8250000000000002</v>
      </c>
      <c r="BP121" s="95">
        <v>5.8049999999999997</v>
      </c>
      <c r="BQ121" s="95">
        <v>5.806</v>
      </c>
      <c r="BR121" s="95">
        <v>5.819</v>
      </c>
      <c r="BS121" s="95">
        <v>5.8090000000000002</v>
      </c>
      <c r="BT121" s="97"/>
      <c r="BU121" s="97"/>
      <c r="BV121" s="96"/>
      <c r="BW121" s="96"/>
      <c r="BX121" s="96"/>
      <c r="BY121" s="98"/>
      <c r="BZ121" s="99"/>
      <c r="CA121" s="99"/>
      <c r="CB121" s="99"/>
      <c r="CC121" s="99"/>
      <c r="CD121" s="100"/>
      <c r="CE121" s="101"/>
      <c r="CF121" s="102"/>
      <c r="CG121" s="102"/>
      <c r="CH121" s="102"/>
      <c r="CI121" s="102"/>
      <c r="CJ121" s="102"/>
      <c r="CK121" s="102"/>
      <c r="CL121" s="102"/>
      <c r="CM121" s="102"/>
      <c r="CN121" s="102"/>
      <c r="CO121" s="102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</row>
    <row r="122" spans="1:139">
      <c r="A122" s="83" t="s">
        <v>209</v>
      </c>
      <c r="B122" s="66" t="s">
        <v>248</v>
      </c>
      <c r="C122" s="79" t="s">
        <v>181</v>
      </c>
      <c r="D122" s="67">
        <v>1</v>
      </c>
      <c r="E122" s="123" t="s">
        <v>123</v>
      </c>
      <c r="F122" s="123">
        <v>2</v>
      </c>
      <c r="G122" s="85" t="s">
        <v>125</v>
      </c>
      <c r="H122" s="86">
        <v>1.33</v>
      </c>
      <c r="I122" s="124" t="s">
        <v>43</v>
      </c>
      <c r="J122" s="88">
        <v>5.8</v>
      </c>
      <c r="K122" s="89">
        <v>0.05</v>
      </c>
      <c r="L122" s="89">
        <v>-0.05</v>
      </c>
      <c r="M122" s="90" t="s">
        <v>10</v>
      </c>
      <c r="N122" s="91" t="s">
        <v>67</v>
      </c>
      <c r="O122" s="92">
        <f t="shared" si="90"/>
        <v>5.85</v>
      </c>
      <c r="P122" s="93">
        <f t="shared" si="91"/>
        <v>5.75</v>
      </c>
      <c r="Q122" s="94"/>
      <c r="R122" s="3">
        <f t="shared" si="92"/>
        <v>5.8109999999999999</v>
      </c>
      <c r="S122" s="3">
        <f t="shared" si="93"/>
        <v>5.7969999999999997</v>
      </c>
      <c r="T122" s="3">
        <f t="shared" si="94"/>
        <v>5.8032500000000002</v>
      </c>
      <c r="U122" s="4">
        <f t="shared" si="95"/>
        <v>4.2955340649593349E-3</v>
      </c>
      <c r="V122" s="5">
        <f t="shared" si="96"/>
        <v>3.879998718348995</v>
      </c>
      <c r="W122" s="76">
        <f t="shared" si="55"/>
        <v>6.500000000000862E-2</v>
      </c>
      <c r="X122" s="76" t="str">
        <f t="shared" si="56"/>
        <v>Level A</v>
      </c>
      <c r="Y122" s="5">
        <f t="shared" si="97"/>
        <v>3.6277988016562634</v>
      </c>
      <c r="Z122" s="5">
        <f t="shared" si="98"/>
        <v>4.1321986350416982</v>
      </c>
      <c r="AA122" s="5">
        <f t="shared" si="99"/>
        <v>3.6277988016562634</v>
      </c>
      <c r="AB122" s="6">
        <f t="shared" si="100"/>
        <v>1</v>
      </c>
      <c r="AC122" s="29" t="str">
        <f t="shared" si="101"/>
        <v/>
      </c>
      <c r="AD122" s="29" t="str">
        <f t="shared" si="102"/>
        <v/>
      </c>
      <c r="AE122" s="29">
        <f t="shared" si="103"/>
        <v>-3.2500000000004192E-3</v>
      </c>
      <c r="AF122" s="29" t="str">
        <f t="shared" si="53"/>
        <v/>
      </c>
      <c r="AG122" s="100"/>
      <c r="AH122" s="101"/>
      <c r="AI122" s="102"/>
      <c r="AJ122" s="102"/>
      <c r="AK122" s="102"/>
      <c r="AL122" s="102"/>
      <c r="AM122" s="102"/>
      <c r="AN122" s="102">
        <v>5.8010000000000002</v>
      </c>
      <c r="AO122" s="102">
        <v>5.8070000000000004</v>
      </c>
      <c r="AP122" s="102">
        <v>5.8079999999999998</v>
      </c>
      <c r="AQ122" s="102">
        <v>5.8109999999999999</v>
      </c>
      <c r="AR122" s="102">
        <v>5.81</v>
      </c>
      <c r="AS122" s="103">
        <v>5.7990000000000004</v>
      </c>
      <c r="AT122" s="103">
        <v>5.8029999999999999</v>
      </c>
      <c r="AU122" s="103">
        <v>5.8040000000000003</v>
      </c>
      <c r="AV122" s="103">
        <v>5.8010000000000002</v>
      </c>
      <c r="AW122" s="103">
        <v>5.7969999999999997</v>
      </c>
      <c r="AX122" s="103">
        <v>5.8</v>
      </c>
      <c r="AY122" s="103">
        <v>5.8019999999999996</v>
      </c>
      <c r="AZ122" s="103">
        <v>5.8029999999999999</v>
      </c>
      <c r="BA122" s="103">
        <v>5.8049999999999997</v>
      </c>
      <c r="BB122" s="103">
        <v>5.806</v>
      </c>
      <c r="BC122" s="103">
        <v>5.7969999999999997</v>
      </c>
      <c r="BD122" s="103">
        <v>5.8010000000000002</v>
      </c>
      <c r="BE122" s="103">
        <v>5.7990000000000004</v>
      </c>
      <c r="BF122" s="103">
        <v>5.8079999999999998</v>
      </c>
      <c r="BG122" s="103">
        <v>5.8</v>
      </c>
      <c r="BH122" s="103">
        <v>5.8090000000000002</v>
      </c>
      <c r="BI122" s="103">
        <v>5.8010000000000002</v>
      </c>
      <c r="BJ122" s="103">
        <v>5.8109999999999999</v>
      </c>
      <c r="BK122" s="103">
        <v>5.8019999999999996</v>
      </c>
      <c r="BL122" s="103">
        <v>5.8</v>
      </c>
      <c r="BM122" s="103">
        <v>5.8070000000000004</v>
      </c>
      <c r="BN122" s="103">
        <v>5.798</v>
      </c>
      <c r="BO122" s="95">
        <v>5.8090000000000002</v>
      </c>
      <c r="BP122" s="95">
        <v>5.8</v>
      </c>
      <c r="BQ122" s="95">
        <v>5.7969999999999997</v>
      </c>
      <c r="BR122" s="95">
        <v>5.806</v>
      </c>
      <c r="BS122" s="95">
        <v>5.8019999999999996</v>
      </c>
      <c r="BT122" s="97"/>
      <c r="BU122" s="97"/>
      <c r="BV122" s="96"/>
      <c r="BW122" s="96"/>
      <c r="BX122" s="96"/>
      <c r="BY122" s="98"/>
      <c r="BZ122" s="99"/>
      <c r="CA122" s="99"/>
      <c r="CB122" s="99"/>
      <c r="CC122" s="99"/>
      <c r="CD122" s="100"/>
      <c r="CE122" s="101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</row>
    <row r="123" spans="1:139">
      <c r="A123" s="83" t="s">
        <v>210</v>
      </c>
      <c r="B123" s="66" t="s">
        <v>248</v>
      </c>
      <c r="C123" s="79" t="s">
        <v>181</v>
      </c>
      <c r="D123" s="67">
        <v>1</v>
      </c>
      <c r="E123" s="123" t="s">
        <v>123</v>
      </c>
      <c r="F123" s="123">
        <v>2</v>
      </c>
      <c r="G123" s="85" t="s">
        <v>125</v>
      </c>
      <c r="H123" s="86">
        <v>1.33</v>
      </c>
      <c r="I123" s="124" t="s">
        <v>43</v>
      </c>
      <c r="J123" s="88">
        <v>4.55</v>
      </c>
      <c r="K123" s="89">
        <v>0.05</v>
      </c>
      <c r="L123" s="89">
        <v>-0.05</v>
      </c>
      <c r="M123" s="90" t="s">
        <v>10</v>
      </c>
      <c r="N123" s="91" t="s">
        <v>67</v>
      </c>
      <c r="O123" s="92">
        <f t="shared" si="90"/>
        <v>4.5999999999999996</v>
      </c>
      <c r="P123" s="93">
        <f t="shared" si="91"/>
        <v>4.5</v>
      </c>
      <c r="Q123" s="94"/>
      <c r="R123" s="3">
        <f t="shared" si="92"/>
        <v>4.5570000000000004</v>
      </c>
      <c r="S123" s="3">
        <f t="shared" si="93"/>
        <v>4.5449999999999999</v>
      </c>
      <c r="T123" s="3">
        <f t="shared" si="94"/>
        <v>4.55171875</v>
      </c>
      <c r="U123" s="4">
        <f t="shared" si="95"/>
        <v>2.931853701846664E-3</v>
      </c>
      <c r="V123" s="5">
        <f t="shared" si="96"/>
        <v>5.6846856499589196</v>
      </c>
      <c r="W123" s="76">
        <f t="shared" si="55"/>
        <v>3.4375000000004388E-2</v>
      </c>
      <c r="X123" s="76" t="str">
        <f t="shared" si="56"/>
        <v>Level A</v>
      </c>
      <c r="Y123" s="5">
        <f t="shared" si="97"/>
        <v>5.4892745807415366</v>
      </c>
      <c r="Z123" s="5">
        <f t="shared" si="98"/>
        <v>5.8800967191762608</v>
      </c>
      <c r="AA123" s="5">
        <f t="shared" si="99"/>
        <v>5.4892745807415366</v>
      </c>
      <c r="AB123" s="6">
        <f t="shared" si="100"/>
        <v>1</v>
      </c>
      <c r="AC123" s="29" t="str">
        <f t="shared" si="101"/>
        <v/>
      </c>
      <c r="AD123" s="29" t="str">
        <f t="shared" si="102"/>
        <v/>
      </c>
      <c r="AE123" s="29">
        <f t="shared" si="103"/>
        <v>-1.7187500000002132E-3</v>
      </c>
      <c r="AF123" s="29" t="str">
        <f t="shared" si="53"/>
        <v/>
      </c>
      <c r="AG123" s="100"/>
      <c r="AH123" s="101"/>
      <c r="AI123" s="102"/>
      <c r="AJ123" s="102"/>
      <c r="AK123" s="102"/>
      <c r="AL123" s="102"/>
      <c r="AM123" s="102"/>
      <c r="AN123" s="102">
        <v>4.5449999999999999</v>
      </c>
      <c r="AO123" s="102">
        <v>4.5490000000000004</v>
      </c>
      <c r="AP123" s="102">
        <v>4.55</v>
      </c>
      <c r="AQ123" s="102">
        <v>4.5510000000000002</v>
      </c>
      <c r="AR123" s="102">
        <v>4.5490000000000004</v>
      </c>
      <c r="AS123" s="103">
        <v>4.5529999999999999</v>
      </c>
      <c r="AT123" s="103">
        <v>4.5549999999999997</v>
      </c>
      <c r="AU123" s="103">
        <v>4.5540000000000003</v>
      </c>
      <c r="AV123" s="103">
        <v>4.55</v>
      </c>
      <c r="AW123" s="103">
        <v>4.5519999999999996</v>
      </c>
      <c r="AX123" s="103">
        <v>4.548</v>
      </c>
      <c r="AY123" s="103">
        <v>4.548</v>
      </c>
      <c r="AZ123" s="103">
        <v>4.55</v>
      </c>
      <c r="BA123" s="103">
        <v>4.5529999999999999</v>
      </c>
      <c r="BB123" s="103">
        <v>4.5490000000000004</v>
      </c>
      <c r="BC123" s="103">
        <v>4.5529999999999999</v>
      </c>
      <c r="BD123" s="103">
        <v>4.5570000000000004</v>
      </c>
      <c r="BE123" s="103">
        <v>4.556</v>
      </c>
      <c r="BF123" s="103">
        <v>4.556</v>
      </c>
      <c r="BG123" s="103">
        <v>4.5549999999999997</v>
      </c>
      <c r="BH123" s="103">
        <v>4.5519999999999996</v>
      </c>
      <c r="BI123" s="103">
        <v>4.5510000000000002</v>
      </c>
      <c r="BJ123" s="103">
        <v>4.5510000000000002</v>
      </c>
      <c r="BK123" s="103">
        <v>4.5540000000000003</v>
      </c>
      <c r="BL123" s="103">
        <v>4.5549999999999997</v>
      </c>
      <c r="BM123" s="103">
        <v>4.5460000000000003</v>
      </c>
      <c r="BN123" s="103">
        <v>4.5540000000000003</v>
      </c>
      <c r="BO123" s="95">
        <v>4.5490000000000004</v>
      </c>
      <c r="BP123" s="95">
        <v>4.5519999999999996</v>
      </c>
      <c r="BQ123" s="95">
        <v>4.5529999999999999</v>
      </c>
      <c r="BR123" s="95">
        <v>4.5519999999999996</v>
      </c>
      <c r="BS123" s="95">
        <v>4.5529999999999999</v>
      </c>
      <c r="BT123" s="97"/>
      <c r="BU123" s="97"/>
      <c r="BV123" s="96"/>
      <c r="BW123" s="96"/>
      <c r="BX123" s="96"/>
      <c r="BY123" s="98"/>
      <c r="BZ123" s="99"/>
      <c r="CA123" s="99"/>
      <c r="CB123" s="99"/>
      <c r="CC123" s="99"/>
      <c r="CD123" s="100"/>
      <c r="CE123" s="101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3"/>
      <c r="CQ123" s="103"/>
      <c r="CR123" s="103"/>
      <c r="CS123" s="103"/>
      <c r="CT123" s="103"/>
      <c r="CU123" s="103"/>
      <c r="CV123" s="103"/>
      <c r="CW123" s="103"/>
      <c r="CX123" s="103"/>
      <c r="CY123" s="103"/>
      <c r="CZ123" s="103"/>
      <c r="DA123" s="103"/>
      <c r="DB123" s="103"/>
      <c r="DC123" s="103"/>
      <c r="DD123" s="103"/>
      <c r="DE123" s="103"/>
      <c r="DF123" s="103"/>
      <c r="DG123" s="103"/>
      <c r="DH123" s="103"/>
      <c r="DI123" s="103"/>
      <c r="DJ123" s="103"/>
      <c r="DK123" s="103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</row>
    <row r="124" spans="1:139">
      <c r="A124" s="83" t="s">
        <v>211</v>
      </c>
      <c r="B124" s="66" t="s">
        <v>248</v>
      </c>
      <c r="C124" s="79" t="s">
        <v>181</v>
      </c>
      <c r="D124" s="67">
        <v>1</v>
      </c>
      <c r="E124" s="123" t="s">
        <v>123</v>
      </c>
      <c r="F124" s="123">
        <v>2</v>
      </c>
      <c r="G124" s="85" t="s">
        <v>125</v>
      </c>
      <c r="H124" s="86">
        <v>1.33</v>
      </c>
      <c r="I124" s="124" t="s">
        <v>43</v>
      </c>
      <c r="J124" s="88">
        <v>4.55</v>
      </c>
      <c r="K124" s="89">
        <v>0.05</v>
      </c>
      <c r="L124" s="89">
        <v>-0.05</v>
      </c>
      <c r="M124" s="90" t="s">
        <v>10</v>
      </c>
      <c r="N124" s="91" t="s">
        <v>67</v>
      </c>
      <c r="O124" s="92">
        <f t="shared" si="90"/>
        <v>4.5999999999999996</v>
      </c>
      <c r="P124" s="93">
        <f t="shared" si="91"/>
        <v>4.5</v>
      </c>
      <c r="Q124" s="94"/>
      <c r="R124" s="3">
        <f t="shared" si="92"/>
        <v>4.556</v>
      </c>
      <c r="S124" s="3">
        <f t="shared" si="93"/>
        <v>4.54</v>
      </c>
      <c r="T124" s="3">
        <f t="shared" si="94"/>
        <v>4.5472187500000008</v>
      </c>
      <c r="U124" s="4">
        <f t="shared" si="95"/>
        <v>3.9245659303845798E-3</v>
      </c>
      <c r="V124" s="5">
        <f t="shared" si="96"/>
        <v>4.2467541537857292</v>
      </c>
      <c r="W124" s="76">
        <f t="shared" si="55"/>
        <v>-5.5624999999981578E-2</v>
      </c>
      <c r="X124" s="76" t="str">
        <f t="shared" si="56"/>
        <v>Level A</v>
      </c>
      <c r="Y124" s="5">
        <f t="shared" si="97"/>
        <v>4.4829798535899652</v>
      </c>
      <c r="Z124" s="5">
        <f t="shared" si="98"/>
        <v>4.0105284539814612</v>
      </c>
      <c r="AA124" s="5">
        <f t="shared" si="99"/>
        <v>4.0105284539814612</v>
      </c>
      <c r="AB124" s="6">
        <f t="shared" si="100"/>
        <v>1</v>
      </c>
      <c r="AC124" s="29" t="str">
        <f t="shared" si="101"/>
        <v/>
      </c>
      <c r="AD124" s="29" t="str">
        <f t="shared" si="102"/>
        <v/>
      </c>
      <c r="AE124" s="29">
        <f t="shared" si="103"/>
        <v>2.7812499999990692E-3</v>
      </c>
      <c r="AF124" s="29" t="str">
        <f t="shared" si="53"/>
        <v/>
      </c>
      <c r="AG124" s="100"/>
      <c r="AH124" s="101"/>
      <c r="AI124" s="102"/>
      <c r="AJ124" s="102"/>
      <c r="AK124" s="102"/>
      <c r="AL124" s="102"/>
      <c r="AM124" s="102"/>
      <c r="AN124" s="102">
        <v>4.5439999999999996</v>
      </c>
      <c r="AO124" s="102">
        <v>4.54</v>
      </c>
      <c r="AP124" s="102">
        <v>4.5490000000000004</v>
      </c>
      <c r="AQ124" s="102">
        <v>4.5410000000000004</v>
      </c>
      <c r="AR124" s="102">
        <v>4.5529999999999999</v>
      </c>
      <c r="AS124" s="103">
        <v>4.5510000000000002</v>
      </c>
      <c r="AT124" s="103">
        <v>4.5449999999999999</v>
      </c>
      <c r="AU124" s="103">
        <v>4.5449999999999999</v>
      </c>
      <c r="AV124" s="103">
        <v>4.5430000000000001</v>
      </c>
      <c r="AW124" s="103">
        <v>4.5460000000000003</v>
      </c>
      <c r="AX124" s="103">
        <v>4.54</v>
      </c>
      <c r="AY124" s="103">
        <v>4.5490000000000004</v>
      </c>
      <c r="AZ124" s="103">
        <v>4.5460000000000003</v>
      </c>
      <c r="BA124" s="103">
        <v>4.5490000000000004</v>
      </c>
      <c r="BB124" s="103">
        <v>4.5430000000000001</v>
      </c>
      <c r="BC124" s="103">
        <v>4.5449999999999999</v>
      </c>
      <c r="BD124" s="103">
        <v>4.5510000000000002</v>
      </c>
      <c r="BE124" s="103">
        <v>4.55</v>
      </c>
      <c r="BF124" s="103">
        <v>4.5510000000000002</v>
      </c>
      <c r="BG124" s="103">
        <v>4.556</v>
      </c>
      <c r="BH124" s="103">
        <v>4.548</v>
      </c>
      <c r="BI124" s="103">
        <v>4.548</v>
      </c>
      <c r="BJ124" s="103">
        <v>4.5490000000000004</v>
      </c>
      <c r="BK124" s="103">
        <v>4.5460000000000003</v>
      </c>
      <c r="BL124" s="103">
        <v>4.55</v>
      </c>
      <c r="BM124" s="103">
        <v>4.5439999999999996</v>
      </c>
      <c r="BN124" s="103">
        <v>4.5519999999999996</v>
      </c>
      <c r="BO124" s="95">
        <v>4.5460000000000003</v>
      </c>
      <c r="BP124" s="95">
        <v>4.5469999999999997</v>
      </c>
      <c r="BQ124" s="95">
        <v>4.5430000000000001</v>
      </c>
      <c r="BR124" s="95">
        <v>4.5529999999999999</v>
      </c>
      <c r="BS124" s="95">
        <v>4.548</v>
      </c>
      <c r="BT124" s="97"/>
      <c r="BU124" s="97"/>
      <c r="BV124" s="96"/>
      <c r="BW124" s="96"/>
      <c r="BX124" s="96"/>
      <c r="BY124" s="98"/>
      <c r="BZ124" s="99"/>
      <c r="CA124" s="99"/>
      <c r="CB124" s="99"/>
      <c r="CC124" s="99"/>
      <c r="CD124" s="100"/>
      <c r="CE124" s="101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3"/>
      <c r="CQ124" s="103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  <c r="DE124" s="103"/>
      <c r="DF124" s="103"/>
      <c r="DG124" s="103"/>
      <c r="DH124" s="103"/>
      <c r="DI124" s="103"/>
      <c r="DJ124" s="103"/>
      <c r="DK124" s="103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</row>
    <row r="125" spans="1:139">
      <c r="A125" s="83" t="s">
        <v>138</v>
      </c>
      <c r="B125" s="66" t="s">
        <v>248</v>
      </c>
      <c r="C125" s="79" t="s">
        <v>181</v>
      </c>
      <c r="D125" s="67">
        <v>1</v>
      </c>
      <c r="E125" s="123" t="s">
        <v>123</v>
      </c>
      <c r="F125" s="123">
        <v>2</v>
      </c>
      <c r="G125" s="85" t="s">
        <v>125</v>
      </c>
      <c r="H125" s="86">
        <v>1.33</v>
      </c>
      <c r="I125" s="124" t="s">
        <v>43</v>
      </c>
      <c r="J125" s="88">
        <v>8.85</v>
      </c>
      <c r="K125" s="89">
        <v>0.05</v>
      </c>
      <c r="L125" s="89">
        <v>-0.05</v>
      </c>
      <c r="M125" s="90" t="s">
        <v>10</v>
      </c>
      <c r="N125" s="91" t="s">
        <v>67</v>
      </c>
      <c r="O125" s="92">
        <f t="shared" si="90"/>
        <v>8.9</v>
      </c>
      <c r="P125" s="93">
        <f t="shared" si="91"/>
        <v>8.7999999999999989</v>
      </c>
      <c r="Q125" s="94"/>
      <c r="R125" s="3">
        <f t="shared" si="92"/>
        <v>8.8613999999999997</v>
      </c>
      <c r="S125" s="3">
        <f t="shared" si="93"/>
        <v>8.8324999999999996</v>
      </c>
      <c r="T125" s="3">
        <f t="shared" si="94"/>
        <v>8.843168750000002</v>
      </c>
      <c r="U125" s="4">
        <f t="shared" si="95"/>
        <v>6.8267234619404102E-3</v>
      </c>
      <c r="V125" s="5">
        <f t="shared" si="96"/>
        <v>2.4413859385962846</v>
      </c>
      <c r="W125" s="76">
        <f t="shared" si="55"/>
        <v>-0.13662499999995054</v>
      </c>
      <c r="X125" s="76" t="str">
        <f t="shared" si="56"/>
        <v>Level B</v>
      </c>
      <c r="Y125" s="5">
        <f t="shared" si="97"/>
        <v>2.7749402924569209</v>
      </c>
      <c r="Z125" s="5">
        <f t="shared" si="98"/>
        <v>2.1078315847357181</v>
      </c>
      <c r="AA125" s="5">
        <f t="shared" si="99"/>
        <v>2.1078315847357181</v>
      </c>
      <c r="AB125" s="6">
        <f t="shared" si="100"/>
        <v>0.99999999987214361</v>
      </c>
      <c r="AC125" s="29" t="str">
        <f t="shared" si="101"/>
        <v/>
      </c>
      <c r="AD125" s="29" t="str">
        <f t="shared" si="102"/>
        <v/>
      </c>
      <c r="AE125" s="29">
        <f t="shared" si="103"/>
        <v>6.8312499999976239E-3</v>
      </c>
      <c r="AF125" s="29" t="str">
        <f t="shared" ref="AF125:AF188" si="104">IF(OR($V125&gt;$AF$9,$U125=""),"",$AF$9*6*$U125)</f>
        <v/>
      </c>
      <c r="AG125" s="100"/>
      <c r="AH125" s="101"/>
      <c r="AI125" s="102"/>
      <c r="AJ125" s="102"/>
      <c r="AK125" s="102"/>
      <c r="AL125" s="102"/>
      <c r="AM125" s="102"/>
      <c r="AN125" s="102">
        <v>8.8451000000000004</v>
      </c>
      <c r="AO125" s="102">
        <v>8.8437000000000001</v>
      </c>
      <c r="AP125" s="102">
        <v>8.8503000000000007</v>
      </c>
      <c r="AQ125" s="102">
        <v>8.8346999999999998</v>
      </c>
      <c r="AR125" s="102">
        <v>8.8470999999999993</v>
      </c>
      <c r="AS125" s="103">
        <v>8.8515999999999995</v>
      </c>
      <c r="AT125" s="103">
        <v>8.8407</v>
      </c>
      <c r="AU125" s="103">
        <v>8.8457000000000008</v>
      </c>
      <c r="AV125" s="103">
        <v>8.8333999999999993</v>
      </c>
      <c r="AW125" s="103">
        <v>8.8428000000000004</v>
      </c>
      <c r="AX125" s="103">
        <v>8.8447999999999993</v>
      </c>
      <c r="AY125" s="103">
        <v>8.8431999999999995</v>
      </c>
      <c r="AZ125" s="103">
        <v>8.8369999999999997</v>
      </c>
      <c r="BA125" s="103">
        <v>8.8411000000000008</v>
      </c>
      <c r="BB125" s="103">
        <v>8.8496000000000006</v>
      </c>
      <c r="BC125" s="103">
        <v>8.8475999999999999</v>
      </c>
      <c r="BD125" s="103">
        <v>8.8541000000000007</v>
      </c>
      <c r="BE125" s="103">
        <v>8.8350000000000009</v>
      </c>
      <c r="BF125" s="103">
        <v>8.8452000000000002</v>
      </c>
      <c r="BG125" s="103">
        <v>8.8324999999999996</v>
      </c>
      <c r="BH125" s="103">
        <v>8.8348999999999993</v>
      </c>
      <c r="BI125" s="103">
        <v>8.8335000000000008</v>
      </c>
      <c r="BJ125" s="103">
        <v>8.8424999999999994</v>
      </c>
      <c r="BK125" s="103">
        <v>8.8427000000000007</v>
      </c>
      <c r="BL125" s="103">
        <v>8.8613999999999997</v>
      </c>
      <c r="BM125" s="103">
        <v>8.8341999999999992</v>
      </c>
      <c r="BN125" s="103">
        <v>8.8515999999999995</v>
      </c>
      <c r="BO125" s="95">
        <v>8.8442000000000007</v>
      </c>
      <c r="BP125" s="95">
        <v>8.8417999999999992</v>
      </c>
      <c r="BQ125" s="95">
        <v>8.8496000000000006</v>
      </c>
      <c r="BR125" s="95">
        <v>8.8391000000000002</v>
      </c>
      <c r="BS125" s="95">
        <v>8.8407</v>
      </c>
      <c r="BT125" s="97"/>
      <c r="BU125" s="97"/>
      <c r="BV125" s="96"/>
      <c r="BW125" s="96"/>
      <c r="BX125" s="96"/>
      <c r="BY125" s="98"/>
      <c r="BZ125" s="99"/>
      <c r="CA125" s="99"/>
      <c r="CB125" s="99"/>
      <c r="CC125" s="99"/>
      <c r="CD125" s="100"/>
      <c r="CE125" s="101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3"/>
      <c r="CQ125" s="103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03"/>
      <c r="DJ125" s="103"/>
      <c r="DK125" s="103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</row>
    <row r="126" spans="1:139">
      <c r="A126" s="83" t="s">
        <v>139</v>
      </c>
      <c r="B126" s="66" t="s">
        <v>248</v>
      </c>
      <c r="C126" s="79" t="s">
        <v>181</v>
      </c>
      <c r="D126" s="67">
        <v>1</v>
      </c>
      <c r="E126" s="123" t="s">
        <v>123</v>
      </c>
      <c r="F126" s="123">
        <v>2</v>
      </c>
      <c r="G126" s="85" t="s">
        <v>125</v>
      </c>
      <c r="H126" s="86">
        <v>1.33</v>
      </c>
      <c r="I126" s="124" t="s">
        <v>43</v>
      </c>
      <c r="J126" s="88">
        <v>20.28</v>
      </c>
      <c r="K126" s="89">
        <v>0.05</v>
      </c>
      <c r="L126" s="89">
        <v>-0.05</v>
      </c>
      <c r="M126" s="90" t="s">
        <v>10</v>
      </c>
      <c r="N126" s="91" t="s">
        <v>67</v>
      </c>
      <c r="O126" s="92">
        <f t="shared" si="90"/>
        <v>20.330000000000002</v>
      </c>
      <c r="P126" s="93">
        <f t="shared" si="91"/>
        <v>20.23</v>
      </c>
      <c r="Q126" s="94"/>
      <c r="R126" s="3">
        <f t="shared" si="92"/>
        <v>20.308700000000002</v>
      </c>
      <c r="S126" s="3">
        <f t="shared" si="93"/>
        <v>20.264800000000001</v>
      </c>
      <c r="T126" s="3">
        <f t="shared" si="94"/>
        <v>20.277093750000002</v>
      </c>
      <c r="U126" s="4">
        <f t="shared" si="95"/>
        <v>9.1731001373056356E-3</v>
      </c>
      <c r="V126" s="5">
        <f t="shared" si="96"/>
        <v>1.8169066528431113</v>
      </c>
      <c r="W126" s="76">
        <f t="shared" ref="W126:W189" si="105">IF(OR($AN126="",ISNUMBER($AN126)=FALSE),"",IF(AND($I126="Tolerance",$J126&lt;&gt;""),($T126-$J126)/(($O126-$P126)/2),IF(AND($I126="GD&amp;T",$K126&lt;&gt;""),$T126/$K126,"")))</f>
        <v>-5.8124999999974732E-2</v>
      </c>
      <c r="X126" s="76" t="str">
        <f t="shared" ref="X126:X189" si="106">IF($W126="","",IF(ABS($W126)&lt;=0.125, "Level A",IF(AND(ABS($W126)&gt;0.125,ABS($W126)&lt;=0.25), "Level B",IF(AND(ABS($W126)&gt;0.25,ABS($W126)&lt;=0.5), "Level C", IF(ABS($W126)&gt;0.5, "Level D")))))</f>
        <v>Level A</v>
      </c>
      <c r="Y126" s="5">
        <f t="shared" si="97"/>
        <v>1.9225143520395984</v>
      </c>
      <c r="Z126" s="5">
        <f t="shared" si="98"/>
        <v>1.7112989536466756</v>
      </c>
      <c r="AA126" s="5">
        <f t="shared" si="99"/>
        <v>1.7112989536466756</v>
      </c>
      <c r="AB126" s="6">
        <f t="shared" si="100"/>
        <v>0.99999985407639169</v>
      </c>
      <c r="AC126" s="29" t="str">
        <f t="shared" si="101"/>
        <v/>
      </c>
      <c r="AD126" s="29" t="str">
        <f t="shared" si="102"/>
        <v/>
      </c>
      <c r="AE126" s="29">
        <f t="shared" si="103"/>
        <v>2.9062499999987779E-3</v>
      </c>
      <c r="AF126" s="29" t="str">
        <f t="shared" si="104"/>
        <v/>
      </c>
      <c r="AG126" s="100"/>
      <c r="AH126" s="101"/>
      <c r="AI126" s="102"/>
      <c r="AJ126" s="102"/>
      <c r="AK126" s="102"/>
      <c r="AL126" s="102"/>
      <c r="AM126" s="102"/>
      <c r="AN126" s="102">
        <v>20.2713</v>
      </c>
      <c r="AO126" s="102">
        <v>20.279499999999999</v>
      </c>
      <c r="AP126" s="102">
        <v>20.283200000000001</v>
      </c>
      <c r="AQ126" s="102">
        <v>20.282399999999999</v>
      </c>
      <c r="AR126" s="102">
        <v>20.273499999999999</v>
      </c>
      <c r="AS126" s="103">
        <v>20.2806</v>
      </c>
      <c r="AT126" s="103">
        <v>20.308700000000002</v>
      </c>
      <c r="AU126" s="103">
        <v>20.271599999999999</v>
      </c>
      <c r="AV126" s="103">
        <v>20.2742</v>
      </c>
      <c r="AW126" s="103">
        <v>20.280999999999999</v>
      </c>
      <c r="AX126" s="103">
        <v>20.273199999999999</v>
      </c>
      <c r="AY126" s="103">
        <v>20.2715</v>
      </c>
      <c r="AZ126" s="103">
        <v>20.280100000000001</v>
      </c>
      <c r="BA126" s="103">
        <v>20.276800000000001</v>
      </c>
      <c r="BB126" s="103">
        <v>20.267499999999998</v>
      </c>
      <c r="BC126" s="103">
        <v>20.270299999999999</v>
      </c>
      <c r="BD126" s="103">
        <v>20.272200000000002</v>
      </c>
      <c r="BE126" s="103">
        <v>20.2837</v>
      </c>
      <c r="BF126" s="103">
        <v>20.27</v>
      </c>
      <c r="BG126" s="103">
        <v>20.279599999999999</v>
      </c>
      <c r="BH126" s="103">
        <v>20.297000000000001</v>
      </c>
      <c r="BI126" s="103">
        <v>20.274699999999999</v>
      </c>
      <c r="BJ126" s="103">
        <v>20.266100000000002</v>
      </c>
      <c r="BK126" s="103">
        <v>20.292000000000002</v>
      </c>
      <c r="BL126" s="103">
        <v>20.2681</v>
      </c>
      <c r="BM126" s="103">
        <v>20.273700000000002</v>
      </c>
      <c r="BN126" s="103">
        <v>20.264800000000001</v>
      </c>
      <c r="BO126" s="95">
        <v>20.269300000000001</v>
      </c>
      <c r="BP126" s="95">
        <v>20.283000000000001</v>
      </c>
      <c r="BQ126" s="95">
        <v>20.2791</v>
      </c>
      <c r="BR126" s="95">
        <v>20.275200000000002</v>
      </c>
      <c r="BS126" s="95">
        <v>20.273099999999999</v>
      </c>
      <c r="BT126" s="97"/>
      <c r="BU126" s="97"/>
      <c r="BV126" s="96"/>
      <c r="BW126" s="96"/>
      <c r="BX126" s="96"/>
      <c r="BY126" s="98"/>
      <c r="BZ126" s="99"/>
      <c r="CA126" s="99"/>
      <c r="CB126" s="99"/>
      <c r="CC126" s="99"/>
      <c r="CD126" s="100"/>
      <c r="CE126" s="101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3"/>
      <c r="CQ126" s="103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</row>
    <row r="127" spans="1:139">
      <c r="A127" s="83" t="s">
        <v>141</v>
      </c>
      <c r="B127" s="66" t="s">
        <v>248</v>
      </c>
      <c r="C127" s="79" t="s">
        <v>181</v>
      </c>
      <c r="D127" s="67">
        <v>1</v>
      </c>
      <c r="E127" s="123" t="s">
        <v>123</v>
      </c>
      <c r="F127" s="123">
        <v>2</v>
      </c>
      <c r="G127" s="85" t="s">
        <v>125</v>
      </c>
      <c r="H127" s="86">
        <v>1.33</v>
      </c>
      <c r="I127" s="124" t="s">
        <v>43</v>
      </c>
      <c r="J127" s="88">
        <v>8.85</v>
      </c>
      <c r="K127" s="89">
        <v>0.05</v>
      </c>
      <c r="L127" s="89">
        <v>-0.05</v>
      </c>
      <c r="M127" s="90" t="s">
        <v>10</v>
      </c>
      <c r="N127" s="91" t="s">
        <v>67</v>
      </c>
      <c r="O127" s="92">
        <f t="shared" si="90"/>
        <v>8.9</v>
      </c>
      <c r="P127" s="93">
        <f t="shared" si="91"/>
        <v>8.7999999999999989</v>
      </c>
      <c r="Q127" s="94"/>
      <c r="R127" s="3">
        <f t="shared" si="92"/>
        <v>8.8537999999999997</v>
      </c>
      <c r="S127" s="3">
        <f t="shared" si="93"/>
        <v>8.8367000000000004</v>
      </c>
      <c r="T127" s="3">
        <f t="shared" si="94"/>
        <v>8.8449374999999968</v>
      </c>
      <c r="U127" s="4">
        <f t="shared" si="95"/>
        <v>4.0861489085966636E-3</v>
      </c>
      <c r="V127" s="5">
        <f t="shared" si="96"/>
        <v>4.0788201897396403</v>
      </c>
      <c r="W127" s="76">
        <f t="shared" si="105"/>
        <v>-0.10125000000005568</v>
      </c>
      <c r="X127" s="76" t="str">
        <f t="shared" si="106"/>
        <v>Level A</v>
      </c>
      <c r="Y127" s="5">
        <f t="shared" si="97"/>
        <v>4.4918007339510702</v>
      </c>
      <c r="Z127" s="5">
        <f t="shared" si="98"/>
        <v>3.6658396455283269</v>
      </c>
      <c r="AA127" s="5">
        <f t="shared" si="99"/>
        <v>3.6658396455283269</v>
      </c>
      <c r="AB127" s="6">
        <f t="shared" si="100"/>
        <v>1</v>
      </c>
      <c r="AC127" s="29" t="str">
        <f t="shared" si="101"/>
        <v/>
      </c>
      <c r="AD127" s="29" t="str">
        <f t="shared" si="102"/>
        <v/>
      </c>
      <c r="AE127" s="29">
        <f t="shared" si="103"/>
        <v>5.0625000000028564E-3</v>
      </c>
      <c r="AF127" s="29" t="str">
        <f t="shared" si="104"/>
        <v/>
      </c>
      <c r="AG127" s="100"/>
      <c r="AH127" s="101"/>
      <c r="AI127" s="102"/>
      <c r="AJ127" s="102"/>
      <c r="AK127" s="102"/>
      <c r="AL127" s="102"/>
      <c r="AM127" s="102"/>
      <c r="AN127" s="102">
        <v>8.8415999999999997</v>
      </c>
      <c r="AO127" s="102">
        <v>8.8463999999999992</v>
      </c>
      <c r="AP127" s="102">
        <v>8.8420000000000005</v>
      </c>
      <c r="AQ127" s="102">
        <v>8.8463999999999992</v>
      </c>
      <c r="AR127" s="102">
        <v>8.8447999999999993</v>
      </c>
      <c r="AS127" s="103">
        <v>8.8473000000000006</v>
      </c>
      <c r="AT127" s="103">
        <v>8.85</v>
      </c>
      <c r="AU127" s="103">
        <v>8.84</v>
      </c>
      <c r="AV127" s="103">
        <v>8.8445</v>
      </c>
      <c r="AW127" s="103">
        <v>8.8470999999999993</v>
      </c>
      <c r="AX127" s="103">
        <v>8.8412000000000006</v>
      </c>
      <c r="AY127" s="103">
        <v>8.8482000000000003</v>
      </c>
      <c r="AZ127" s="103">
        <v>8.8506</v>
      </c>
      <c r="BA127" s="103">
        <v>8.8428000000000004</v>
      </c>
      <c r="BB127" s="103">
        <v>8.8417999999999992</v>
      </c>
      <c r="BC127" s="103">
        <v>8.8367000000000004</v>
      </c>
      <c r="BD127" s="103">
        <v>8.8458000000000006</v>
      </c>
      <c r="BE127" s="103">
        <v>8.8485999999999994</v>
      </c>
      <c r="BF127" s="103">
        <v>8.8463999999999992</v>
      </c>
      <c r="BG127" s="103">
        <v>8.8442000000000007</v>
      </c>
      <c r="BH127" s="103">
        <v>8.8400999999999996</v>
      </c>
      <c r="BI127" s="103">
        <v>8.8454999999999995</v>
      </c>
      <c r="BJ127" s="103">
        <v>8.8413000000000004</v>
      </c>
      <c r="BK127" s="103">
        <v>8.8510000000000009</v>
      </c>
      <c r="BL127" s="103">
        <v>8.8491</v>
      </c>
      <c r="BM127" s="103">
        <v>8.8457000000000008</v>
      </c>
      <c r="BN127" s="103">
        <v>8.8511000000000006</v>
      </c>
      <c r="BO127" s="95">
        <v>8.8432999999999993</v>
      </c>
      <c r="BP127" s="95">
        <v>8.8402999999999992</v>
      </c>
      <c r="BQ127" s="95">
        <v>8.8404000000000007</v>
      </c>
      <c r="BR127" s="95">
        <v>8.8537999999999997</v>
      </c>
      <c r="BS127" s="95">
        <v>8.84</v>
      </c>
      <c r="BT127" s="97"/>
      <c r="BU127" s="97"/>
      <c r="BV127" s="96"/>
      <c r="BW127" s="96"/>
      <c r="BX127" s="96"/>
      <c r="BY127" s="98"/>
      <c r="BZ127" s="99"/>
      <c r="CA127" s="99"/>
      <c r="CB127" s="99"/>
      <c r="CC127" s="99"/>
      <c r="CD127" s="100"/>
      <c r="CE127" s="101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3"/>
      <c r="CQ127" s="103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  <c r="DE127" s="103"/>
      <c r="DF127" s="103"/>
      <c r="DG127" s="103"/>
      <c r="DH127" s="103"/>
      <c r="DI127" s="103"/>
      <c r="DJ127" s="103"/>
      <c r="DK127" s="103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</row>
    <row r="128" spans="1:139">
      <c r="A128" s="83" t="s">
        <v>142</v>
      </c>
      <c r="B128" s="66" t="s">
        <v>248</v>
      </c>
      <c r="C128" s="79" t="s">
        <v>181</v>
      </c>
      <c r="D128" s="67">
        <v>1</v>
      </c>
      <c r="E128" s="123" t="s">
        <v>123</v>
      </c>
      <c r="F128" s="123">
        <v>2</v>
      </c>
      <c r="G128" s="85" t="s">
        <v>125</v>
      </c>
      <c r="H128" s="86">
        <v>1.33</v>
      </c>
      <c r="I128" s="124" t="s">
        <v>43</v>
      </c>
      <c r="J128" s="88">
        <v>8.85</v>
      </c>
      <c r="K128" s="89">
        <v>0.05</v>
      </c>
      <c r="L128" s="89">
        <v>-0.05</v>
      </c>
      <c r="M128" s="90" t="s">
        <v>10</v>
      </c>
      <c r="N128" s="91" t="s">
        <v>67</v>
      </c>
      <c r="O128" s="92">
        <f t="shared" si="90"/>
        <v>8.9</v>
      </c>
      <c r="P128" s="93">
        <f t="shared" si="91"/>
        <v>8.7999999999999989</v>
      </c>
      <c r="Q128" s="94"/>
      <c r="R128" s="3">
        <f t="shared" si="92"/>
        <v>8.8574000000000002</v>
      </c>
      <c r="S128" s="3">
        <f t="shared" si="93"/>
        <v>8.8358000000000008</v>
      </c>
      <c r="T128" s="3">
        <f t="shared" si="94"/>
        <v>8.8427062500000009</v>
      </c>
      <c r="U128" s="4">
        <f t="shared" si="95"/>
        <v>4.5235539482336865E-3</v>
      </c>
      <c r="V128" s="5">
        <f t="shared" si="96"/>
        <v>3.6844186799572722</v>
      </c>
      <c r="W128" s="76">
        <f t="shared" si="105"/>
        <v>-0.14587499999997325</v>
      </c>
      <c r="X128" s="76" t="str">
        <f t="shared" si="106"/>
        <v>Level B</v>
      </c>
      <c r="Y128" s="5">
        <f t="shared" si="97"/>
        <v>4.2218832548960004</v>
      </c>
      <c r="Z128" s="5">
        <f t="shared" si="98"/>
        <v>3.1469541050186485</v>
      </c>
      <c r="AA128" s="5">
        <f t="shared" si="99"/>
        <v>3.1469541050186485</v>
      </c>
      <c r="AB128" s="6">
        <f t="shared" si="100"/>
        <v>1</v>
      </c>
      <c r="AC128" s="29" t="str">
        <f t="shared" si="101"/>
        <v/>
      </c>
      <c r="AD128" s="29" t="str">
        <f t="shared" si="102"/>
        <v/>
      </c>
      <c r="AE128" s="29">
        <f t="shared" si="103"/>
        <v>7.2937499999987665E-3</v>
      </c>
      <c r="AF128" s="29" t="str">
        <f t="shared" si="104"/>
        <v/>
      </c>
      <c r="AG128" s="100"/>
      <c r="AH128" s="101"/>
      <c r="AI128" s="102"/>
      <c r="AJ128" s="102"/>
      <c r="AK128" s="102"/>
      <c r="AL128" s="102"/>
      <c r="AM128" s="102"/>
      <c r="AN128" s="102">
        <v>8.8420000000000005</v>
      </c>
      <c r="AO128" s="102">
        <v>8.8457000000000008</v>
      </c>
      <c r="AP128" s="102">
        <v>8.8451000000000004</v>
      </c>
      <c r="AQ128" s="102">
        <v>8.8574000000000002</v>
      </c>
      <c r="AR128" s="102">
        <v>8.8393999999999995</v>
      </c>
      <c r="AS128" s="103">
        <v>8.8399000000000001</v>
      </c>
      <c r="AT128" s="103">
        <v>8.8402999999999992</v>
      </c>
      <c r="AU128" s="103">
        <v>8.8447999999999993</v>
      </c>
      <c r="AV128" s="103">
        <v>8.8405000000000005</v>
      </c>
      <c r="AW128" s="103">
        <v>8.8437999999999999</v>
      </c>
      <c r="AX128" s="103">
        <v>8.8414999999999999</v>
      </c>
      <c r="AY128" s="103">
        <v>8.8383000000000003</v>
      </c>
      <c r="AZ128" s="103">
        <v>8.8446999999999996</v>
      </c>
      <c r="BA128" s="103">
        <v>8.8409999999999993</v>
      </c>
      <c r="BB128" s="103">
        <v>8.8467000000000002</v>
      </c>
      <c r="BC128" s="103">
        <v>8.8376999999999999</v>
      </c>
      <c r="BD128" s="103">
        <v>8.8442000000000007</v>
      </c>
      <c r="BE128" s="103">
        <v>8.8358000000000008</v>
      </c>
      <c r="BF128" s="103">
        <v>8.8453999999999997</v>
      </c>
      <c r="BG128" s="103">
        <v>8.8425999999999991</v>
      </c>
      <c r="BH128" s="103">
        <v>8.8434000000000008</v>
      </c>
      <c r="BI128" s="103">
        <v>8.8377999999999997</v>
      </c>
      <c r="BJ128" s="103">
        <v>8.8396000000000008</v>
      </c>
      <c r="BK128" s="103">
        <v>8.8489000000000004</v>
      </c>
      <c r="BL128" s="103">
        <v>8.8385999999999996</v>
      </c>
      <c r="BM128" s="103">
        <v>8.8399000000000001</v>
      </c>
      <c r="BN128" s="103">
        <v>8.8366000000000007</v>
      </c>
      <c r="BO128" s="95">
        <v>8.8514999999999997</v>
      </c>
      <c r="BP128" s="95">
        <v>8.8417999999999992</v>
      </c>
      <c r="BQ128" s="95">
        <v>8.8437999999999999</v>
      </c>
      <c r="BR128" s="95">
        <v>8.8475000000000001</v>
      </c>
      <c r="BS128" s="95">
        <v>8.8404000000000007</v>
      </c>
      <c r="BT128" s="97"/>
      <c r="BU128" s="97"/>
      <c r="BV128" s="96"/>
      <c r="BW128" s="96"/>
      <c r="BX128" s="96"/>
      <c r="BY128" s="98"/>
      <c r="BZ128" s="99"/>
      <c r="CA128" s="99"/>
      <c r="CB128" s="99"/>
      <c r="CC128" s="99"/>
      <c r="CD128" s="100"/>
      <c r="CE128" s="101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3"/>
      <c r="CQ128" s="103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</row>
    <row r="129" spans="1:139">
      <c r="A129" s="83" t="s">
        <v>143</v>
      </c>
      <c r="B129" s="66" t="s">
        <v>248</v>
      </c>
      <c r="C129" s="79" t="s">
        <v>181</v>
      </c>
      <c r="D129" s="67">
        <v>1</v>
      </c>
      <c r="E129" s="123" t="s">
        <v>123</v>
      </c>
      <c r="F129" s="123">
        <v>2</v>
      </c>
      <c r="G129" s="85" t="s">
        <v>125</v>
      </c>
      <c r="H129" s="86">
        <v>1.33</v>
      </c>
      <c r="I129" s="124" t="s">
        <v>43</v>
      </c>
      <c r="J129" s="88">
        <v>10.050000000000001</v>
      </c>
      <c r="K129" s="89">
        <v>0.05</v>
      </c>
      <c r="L129" s="89">
        <v>-0.05</v>
      </c>
      <c r="M129" s="90" t="s">
        <v>10</v>
      </c>
      <c r="N129" s="91" t="s">
        <v>67</v>
      </c>
      <c r="O129" s="92">
        <f t="shared" si="90"/>
        <v>10.100000000000001</v>
      </c>
      <c r="P129" s="93">
        <f t="shared" si="91"/>
        <v>10</v>
      </c>
      <c r="Q129" s="94"/>
      <c r="R129" s="3">
        <f t="shared" si="92"/>
        <v>10.067299999999999</v>
      </c>
      <c r="S129" s="3">
        <f t="shared" si="93"/>
        <v>10.0427</v>
      </c>
      <c r="T129" s="3">
        <f t="shared" si="94"/>
        <v>10.050599999999999</v>
      </c>
      <c r="U129" s="4">
        <f t="shared" si="95"/>
        <v>5.2465656969967423E-3</v>
      </c>
      <c r="V129" s="5">
        <f t="shared" si="96"/>
        <v>3.1766812099974389</v>
      </c>
      <c r="W129" s="76">
        <f t="shared" si="105"/>
        <v>1.1999999999971863E-2</v>
      </c>
      <c r="X129" s="76" t="str">
        <f t="shared" si="106"/>
        <v>Level A</v>
      </c>
      <c r="Y129" s="5">
        <f t="shared" si="97"/>
        <v>3.1385610354776037</v>
      </c>
      <c r="Z129" s="5">
        <f t="shared" si="98"/>
        <v>3.2148013845173642</v>
      </c>
      <c r="AA129" s="5">
        <f t="shared" si="99"/>
        <v>3.1385610354776037</v>
      </c>
      <c r="AB129" s="6">
        <f t="shared" si="100"/>
        <v>1</v>
      </c>
      <c r="AC129" s="29" t="str">
        <f t="shared" si="101"/>
        <v/>
      </c>
      <c r="AD129" s="29" t="str">
        <f t="shared" si="102"/>
        <v/>
      </c>
      <c r="AE129" s="29">
        <f t="shared" si="103"/>
        <v>-5.9999999999860165E-4</v>
      </c>
      <c r="AF129" s="29" t="str">
        <f t="shared" si="104"/>
        <v/>
      </c>
      <c r="AG129" s="100"/>
      <c r="AH129" s="101"/>
      <c r="AI129" s="102"/>
      <c r="AJ129" s="102"/>
      <c r="AK129" s="102"/>
      <c r="AL129" s="102"/>
      <c r="AM129" s="102"/>
      <c r="AN129" s="102">
        <v>10.0494</v>
      </c>
      <c r="AO129" s="102">
        <v>10.0527</v>
      </c>
      <c r="AP129" s="102">
        <v>10.067299999999999</v>
      </c>
      <c r="AQ129" s="102">
        <v>10.0497</v>
      </c>
      <c r="AR129" s="102">
        <v>10.0494</v>
      </c>
      <c r="AS129" s="103">
        <v>10.050000000000001</v>
      </c>
      <c r="AT129" s="103">
        <v>10.0479</v>
      </c>
      <c r="AU129" s="103">
        <v>10.0563</v>
      </c>
      <c r="AV129" s="103">
        <v>10.050599999999999</v>
      </c>
      <c r="AW129" s="103">
        <v>10.056800000000001</v>
      </c>
      <c r="AX129" s="103">
        <v>10.0472</v>
      </c>
      <c r="AY129" s="103">
        <v>10.042999999999999</v>
      </c>
      <c r="AZ129" s="103">
        <v>10.0433</v>
      </c>
      <c r="BA129" s="103">
        <v>10.0518</v>
      </c>
      <c r="BB129" s="103">
        <v>10.0558</v>
      </c>
      <c r="BC129" s="103">
        <v>10.049200000000001</v>
      </c>
      <c r="BD129" s="103">
        <v>10.051</v>
      </c>
      <c r="BE129" s="103">
        <v>10.046099999999999</v>
      </c>
      <c r="BF129" s="103">
        <v>10.0465</v>
      </c>
      <c r="BG129" s="103">
        <v>10.0464</v>
      </c>
      <c r="BH129" s="103">
        <v>10.054</v>
      </c>
      <c r="BI129" s="103">
        <v>10.0504</v>
      </c>
      <c r="BJ129" s="103">
        <v>10.0603</v>
      </c>
      <c r="BK129" s="103">
        <v>10.054</v>
      </c>
      <c r="BL129" s="103">
        <v>10.0427</v>
      </c>
      <c r="BM129" s="103">
        <v>10.0472</v>
      </c>
      <c r="BN129" s="103">
        <v>10.0565</v>
      </c>
      <c r="BO129" s="95">
        <v>10.044700000000001</v>
      </c>
      <c r="BP129" s="95">
        <v>10.0488</v>
      </c>
      <c r="BQ129" s="95">
        <v>10.0488</v>
      </c>
      <c r="BR129" s="95">
        <v>10.0482</v>
      </c>
      <c r="BS129" s="95">
        <v>10.0532</v>
      </c>
      <c r="BT129" s="97"/>
      <c r="BU129" s="97"/>
      <c r="BV129" s="96"/>
      <c r="BW129" s="96"/>
      <c r="BX129" s="96"/>
      <c r="BY129" s="98"/>
      <c r="BZ129" s="99"/>
      <c r="CA129" s="99"/>
      <c r="CB129" s="99"/>
      <c r="CC129" s="99"/>
      <c r="CD129" s="100"/>
      <c r="CE129" s="101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3"/>
      <c r="CQ129" s="103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  <c r="DE129" s="103"/>
      <c r="DF129" s="103"/>
      <c r="DG129" s="103"/>
      <c r="DH129" s="103"/>
      <c r="DI129" s="103"/>
      <c r="DJ129" s="103"/>
      <c r="DK129" s="103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</row>
    <row r="130" spans="1:139">
      <c r="A130" s="83" t="s">
        <v>144</v>
      </c>
      <c r="B130" s="66" t="s">
        <v>248</v>
      </c>
      <c r="C130" s="79" t="s">
        <v>181</v>
      </c>
      <c r="D130" s="67">
        <v>1</v>
      </c>
      <c r="E130" s="123" t="s">
        <v>123</v>
      </c>
      <c r="F130" s="123">
        <v>2</v>
      </c>
      <c r="G130" s="85" t="s">
        <v>125</v>
      </c>
      <c r="H130" s="86">
        <v>1.33</v>
      </c>
      <c r="I130" s="124" t="s">
        <v>43</v>
      </c>
      <c r="J130" s="88">
        <v>10</v>
      </c>
      <c r="K130" s="89">
        <v>0.05</v>
      </c>
      <c r="L130" s="89">
        <v>-0.05</v>
      </c>
      <c r="M130" s="90" t="s">
        <v>10</v>
      </c>
      <c r="N130" s="91" t="s">
        <v>67</v>
      </c>
      <c r="O130" s="92">
        <f t="shared" si="90"/>
        <v>10.050000000000001</v>
      </c>
      <c r="P130" s="93">
        <f t="shared" si="91"/>
        <v>9.9499999999999993</v>
      </c>
      <c r="Q130" s="94"/>
      <c r="R130" s="3">
        <f t="shared" si="92"/>
        <v>10.0162</v>
      </c>
      <c r="S130" s="3">
        <f t="shared" si="93"/>
        <v>9.9960000000000004</v>
      </c>
      <c r="T130" s="3">
        <f t="shared" si="94"/>
        <v>10.004575000000004</v>
      </c>
      <c r="U130" s="4">
        <f t="shared" si="95"/>
        <v>4.0663846191631844E-3</v>
      </c>
      <c r="V130" s="5">
        <f t="shared" si="96"/>
        <v>4.0986449211231966</v>
      </c>
      <c r="W130" s="76">
        <f t="shared" si="105"/>
        <v>9.1500000000087428E-2</v>
      </c>
      <c r="X130" s="76" t="str">
        <f t="shared" si="106"/>
        <v>Level A</v>
      </c>
      <c r="Y130" s="5">
        <f t="shared" si="97"/>
        <v>3.7236189108401181</v>
      </c>
      <c r="Z130" s="5">
        <f t="shared" si="98"/>
        <v>4.4736709314063905</v>
      </c>
      <c r="AA130" s="5">
        <f t="shared" si="99"/>
        <v>3.7236189108401181</v>
      </c>
      <c r="AB130" s="6">
        <f t="shared" si="100"/>
        <v>1</v>
      </c>
      <c r="AC130" s="29" t="str">
        <f t="shared" si="101"/>
        <v/>
      </c>
      <c r="AD130" s="29" t="str">
        <f t="shared" si="102"/>
        <v/>
      </c>
      <c r="AE130" s="29">
        <f t="shared" si="103"/>
        <v>-4.5750000000044366E-3</v>
      </c>
      <c r="AF130" s="29" t="str">
        <f t="shared" si="104"/>
        <v/>
      </c>
      <c r="AG130" s="100"/>
      <c r="AH130" s="101"/>
      <c r="AI130" s="102"/>
      <c r="AJ130" s="102"/>
      <c r="AK130" s="102"/>
      <c r="AL130" s="102"/>
      <c r="AM130" s="102"/>
      <c r="AN130" s="102">
        <v>10.0024</v>
      </c>
      <c r="AO130" s="102">
        <v>10.002800000000001</v>
      </c>
      <c r="AP130" s="102">
        <v>10.0067</v>
      </c>
      <c r="AQ130" s="102">
        <v>10.0052</v>
      </c>
      <c r="AR130" s="102">
        <v>10.0062</v>
      </c>
      <c r="AS130" s="103">
        <v>10.004899999999999</v>
      </c>
      <c r="AT130" s="103">
        <v>10.0038</v>
      </c>
      <c r="AU130" s="103">
        <v>10.002800000000001</v>
      </c>
      <c r="AV130" s="103">
        <v>10.000500000000001</v>
      </c>
      <c r="AW130" s="103">
        <v>10.0039</v>
      </c>
      <c r="AX130" s="103">
        <v>10.0038</v>
      </c>
      <c r="AY130" s="103">
        <v>10.0039</v>
      </c>
      <c r="AZ130" s="103">
        <v>10.0022</v>
      </c>
      <c r="BA130" s="103">
        <v>10.003299999999999</v>
      </c>
      <c r="BB130" s="103">
        <v>9.9977999999999998</v>
      </c>
      <c r="BC130" s="103">
        <v>10.0076</v>
      </c>
      <c r="BD130" s="103">
        <v>10.0162</v>
      </c>
      <c r="BE130" s="103">
        <v>10.002700000000001</v>
      </c>
      <c r="BF130" s="103">
        <v>9.9960000000000004</v>
      </c>
      <c r="BG130" s="103">
        <v>10.0062</v>
      </c>
      <c r="BH130" s="103">
        <v>10.000999999999999</v>
      </c>
      <c r="BI130" s="103">
        <v>10.002800000000001</v>
      </c>
      <c r="BJ130" s="103">
        <v>10.007999999999999</v>
      </c>
      <c r="BK130" s="103">
        <v>10.0037</v>
      </c>
      <c r="BL130" s="103">
        <v>10.007300000000001</v>
      </c>
      <c r="BM130" s="103">
        <v>10.001300000000001</v>
      </c>
      <c r="BN130" s="103">
        <v>10.0068</v>
      </c>
      <c r="BO130" s="95">
        <v>10.0006</v>
      </c>
      <c r="BP130" s="95">
        <v>10.004200000000001</v>
      </c>
      <c r="BQ130" s="95">
        <v>10.0124</v>
      </c>
      <c r="BR130" s="95">
        <v>10.012600000000001</v>
      </c>
      <c r="BS130" s="95">
        <v>10.0068</v>
      </c>
      <c r="BT130" s="97"/>
      <c r="BU130" s="97"/>
      <c r="BV130" s="96"/>
      <c r="BW130" s="96"/>
      <c r="BX130" s="96"/>
      <c r="BY130" s="98"/>
      <c r="BZ130" s="99"/>
      <c r="CA130" s="99"/>
      <c r="CB130" s="99"/>
      <c r="CC130" s="99"/>
      <c r="CD130" s="100"/>
      <c r="CE130" s="101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3"/>
      <c r="CQ130" s="103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</row>
    <row r="131" spans="1:139">
      <c r="A131" s="83" t="s">
        <v>145</v>
      </c>
      <c r="B131" s="66" t="s">
        <v>248</v>
      </c>
      <c r="C131" s="79" t="s">
        <v>181</v>
      </c>
      <c r="D131" s="67">
        <v>1</v>
      </c>
      <c r="E131" s="123" t="s">
        <v>123</v>
      </c>
      <c r="F131" s="123">
        <v>2</v>
      </c>
      <c r="G131" s="85" t="s">
        <v>125</v>
      </c>
      <c r="H131" s="86">
        <v>1.33</v>
      </c>
      <c r="I131" s="124" t="s">
        <v>43</v>
      </c>
      <c r="J131" s="88">
        <v>8.85</v>
      </c>
      <c r="K131" s="89">
        <v>0.05</v>
      </c>
      <c r="L131" s="89">
        <v>-0.05</v>
      </c>
      <c r="M131" s="90" t="s">
        <v>10</v>
      </c>
      <c r="N131" s="91" t="s">
        <v>67</v>
      </c>
      <c r="O131" s="92">
        <f t="shared" si="90"/>
        <v>8.9</v>
      </c>
      <c r="P131" s="93">
        <f t="shared" si="91"/>
        <v>8.7999999999999989</v>
      </c>
      <c r="Q131" s="94"/>
      <c r="R131" s="3">
        <f t="shared" si="92"/>
        <v>8.8752999999999993</v>
      </c>
      <c r="S131" s="3">
        <f t="shared" si="93"/>
        <v>8.8399000000000001</v>
      </c>
      <c r="T131" s="3">
        <f t="shared" si="94"/>
        <v>8.8534187500000012</v>
      </c>
      <c r="U131" s="4">
        <f t="shared" si="95"/>
        <v>8.7203668722763677E-3</v>
      </c>
      <c r="V131" s="5">
        <f t="shared" si="96"/>
        <v>1.9112345742761161</v>
      </c>
      <c r="W131" s="76">
        <f t="shared" si="105"/>
        <v>6.8375000000030633E-2</v>
      </c>
      <c r="X131" s="76" t="str">
        <f t="shared" si="106"/>
        <v>Level A</v>
      </c>
      <c r="Y131" s="5">
        <f t="shared" si="97"/>
        <v>1.7805539102599532</v>
      </c>
      <c r="Z131" s="5">
        <f t="shared" si="98"/>
        <v>2.0419152382923329</v>
      </c>
      <c r="AA131" s="5">
        <f t="shared" si="99"/>
        <v>1.7805539102599532</v>
      </c>
      <c r="AB131" s="6">
        <f t="shared" si="100"/>
        <v>0.99999995349950299</v>
      </c>
      <c r="AC131" s="29" t="str">
        <f t="shared" si="101"/>
        <v/>
      </c>
      <c r="AD131" s="29" t="str">
        <f t="shared" si="102"/>
        <v/>
      </c>
      <c r="AE131" s="29">
        <f t="shared" si="103"/>
        <v>-3.4187500000015802E-3</v>
      </c>
      <c r="AF131" s="29" t="str">
        <f t="shared" si="104"/>
        <v/>
      </c>
      <c r="AG131" s="100"/>
      <c r="AH131" s="101"/>
      <c r="AI131" s="102"/>
      <c r="AJ131" s="102"/>
      <c r="AK131" s="102"/>
      <c r="AL131" s="102"/>
      <c r="AM131" s="102"/>
      <c r="AN131" s="102">
        <v>8.8637999999999995</v>
      </c>
      <c r="AO131" s="102">
        <v>8.8484999999999996</v>
      </c>
      <c r="AP131" s="102">
        <v>8.8477999999999994</v>
      </c>
      <c r="AQ131" s="102">
        <v>8.8557000000000006</v>
      </c>
      <c r="AR131" s="102">
        <v>8.8427000000000007</v>
      </c>
      <c r="AS131" s="103">
        <v>8.8604000000000003</v>
      </c>
      <c r="AT131" s="103">
        <v>8.8635999999999999</v>
      </c>
      <c r="AU131" s="103">
        <v>8.8665000000000003</v>
      </c>
      <c r="AV131" s="103">
        <v>8.8435000000000006</v>
      </c>
      <c r="AW131" s="103">
        <v>8.8617000000000008</v>
      </c>
      <c r="AX131" s="103">
        <v>8.8467000000000002</v>
      </c>
      <c r="AY131" s="103">
        <v>8.8485999999999994</v>
      </c>
      <c r="AZ131" s="103">
        <v>8.8576999999999995</v>
      </c>
      <c r="BA131" s="103">
        <v>8.8582999999999998</v>
      </c>
      <c r="BB131" s="103">
        <v>8.8551000000000002</v>
      </c>
      <c r="BC131" s="103">
        <v>8.8574000000000002</v>
      </c>
      <c r="BD131" s="103">
        <v>8.8399000000000001</v>
      </c>
      <c r="BE131" s="103">
        <v>8.8500999999999994</v>
      </c>
      <c r="BF131" s="103">
        <v>8.8420000000000005</v>
      </c>
      <c r="BG131" s="103">
        <v>8.8495000000000008</v>
      </c>
      <c r="BH131" s="103">
        <v>8.8497000000000003</v>
      </c>
      <c r="BI131" s="103">
        <v>8.8541000000000007</v>
      </c>
      <c r="BJ131" s="103">
        <v>8.8452999999999999</v>
      </c>
      <c r="BK131" s="103">
        <v>8.8435000000000006</v>
      </c>
      <c r="BL131" s="103">
        <v>8.8466000000000005</v>
      </c>
      <c r="BM131" s="103">
        <v>8.8752999999999993</v>
      </c>
      <c r="BN131" s="103">
        <v>8.8535000000000004</v>
      </c>
      <c r="BO131" s="95">
        <v>8.8718000000000004</v>
      </c>
      <c r="BP131" s="95">
        <v>8.8477999999999994</v>
      </c>
      <c r="BQ131" s="95">
        <v>8.8591999999999995</v>
      </c>
      <c r="BR131" s="95">
        <v>8.8521999999999998</v>
      </c>
      <c r="BS131" s="95">
        <v>8.8508999999999993</v>
      </c>
      <c r="BT131" s="97"/>
      <c r="BU131" s="97"/>
      <c r="BV131" s="96"/>
      <c r="BW131" s="96"/>
      <c r="BX131" s="96"/>
      <c r="BY131" s="98"/>
      <c r="BZ131" s="99"/>
      <c r="CA131" s="99"/>
      <c r="CB131" s="99"/>
      <c r="CC131" s="99"/>
      <c r="CD131" s="100"/>
      <c r="CE131" s="101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3"/>
      <c r="CQ131" s="103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  <c r="DE131" s="103"/>
      <c r="DF131" s="103"/>
      <c r="DG131" s="103"/>
      <c r="DH131" s="103"/>
      <c r="DI131" s="103"/>
      <c r="DJ131" s="103"/>
      <c r="DK131" s="103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</row>
    <row r="132" spans="1:139">
      <c r="A132" s="83" t="s">
        <v>212</v>
      </c>
      <c r="B132" s="66" t="s">
        <v>248</v>
      </c>
      <c r="C132" s="79" t="s">
        <v>181</v>
      </c>
      <c r="D132" s="67">
        <v>1</v>
      </c>
      <c r="E132" s="123" t="s">
        <v>123</v>
      </c>
      <c r="F132" s="123">
        <v>2</v>
      </c>
      <c r="G132" s="85" t="s">
        <v>125</v>
      </c>
      <c r="H132" s="86">
        <v>1.33</v>
      </c>
      <c r="I132" s="124" t="s">
        <v>43</v>
      </c>
      <c r="J132" s="88">
        <v>5.8</v>
      </c>
      <c r="K132" s="89">
        <v>0.05</v>
      </c>
      <c r="L132" s="89">
        <v>-0.05</v>
      </c>
      <c r="M132" s="90" t="s">
        <v>10</v>
      </c>
      <c r="N132" s="91" t="s">
        <v>67</v>
      </c>
      <c r="O132" s="92">
        <f t="shared" si="90"/>
        <v>5.85</v>
      </c>
      <c r="P132" s="93">
        <f t="shared" si="91"/>
        <v>5.75</v>
      </c>
      <c r="Q132" s="94"/>
      <c r="R132" s="3">
        <f t="shared" si="92"/>
        <v>5.843</v>
      </c>
      <c r="S132" s="3">
        <f t="shared" si="93"/>
        <v>5.8179999999999996</v>
      </c>
      <c r="T132" s="3">
        <f t="shared" si="94"/>
        <v>5.8284062500000005</v>
      </c>
      <c r="U132" s="4">
        <f t="shared" si="95"/>
        <v>5.2416408105761658E-3</v>
      </c>
      <c r="V132" s="5">
        <f t="shared" si="96"/>
        <v>3.1796659231281157</v>
      </c>
      <c r="W132" s="76">
        <f t="shared" si="105"/>
        <v>0.56812500000001465</v>
      </c>
      <c r="X132" s="76" t="str">
        <f t="shared" si="106"/>
        <v>Level D</v>
      </c>
      <c r="Y132" s="5">
        <f t="shared" si="97"/>
        <v>1.3732182205509034</v>
      </c>
      <c r="Z132" s="5">
        <f t="shared" si="98"/>
        <v>4.9861136257053049</v>
      </c>
      <c r="AA132" s="5">
        <f t="shared" si="99"/>
        <v>1.3732182205509034</v>
      </c>
      <c r="AB132" s="6">
        <f t="shared" si="100"/>
        <v>0.99998102796687682</v>
      </c>
      <c r="AC132" s="29" t="str">
        <f t="shared" si="101"/>
        <v/>
      </c>
      <c r="AD132" s="29" t="str">
        <f t="shared" si="102"/>
        <v/>
      </c>
      <c r="AE132" s="29">
        <f t="shared" si="103"/>
        <v>-2.8406250000000632E-2</v>
      </c>
      <c r="AF132" s="29" t="str">
        <f t="shared" si="104"/>
        <v/>
      </c>
      <c r="AG132" s="100"/>
      <c r="AH132" s="101"/>
      <c r="AI132" s="102"/>
      <c r="AJ132" s="102"/>
      <c r="AK132" s="102"/>
      <c r="AL132" s="102"/>
      <c r="AM132" s="102"/>
      <c r="AN132" s="102">
        <v>5.8360000000000003</v>
      </c>
      <c r="AO132" s="102">
        <v>5.827</v>
      </c>
      <c r="AP132" s="102">
        <v>5.827</v>
      </c>
      <c r="AQ132" s="102">
        <v>5.8239999999999998</v>
      </c>
      <c r="AR132" s="102">
        <v>5.827</v>
      </c>
      <c r="AS132" s="103">
        <v>5.8310000000000004</v>
      </c>
      <c r="AT132" s="103">
        <v>5.83</v>
      </c>
      <c r="AU132" s="103">
        <v>5.843</v>
      </c>
      <c r="AV132" s="103">
        <v>5.8239999999999998</v>
      </c>
      <c r="AW132" s="103">
        <v>5.8330000000000002</v>
      </c>
      <c r="AX132" s="103">
        <v>5.8209999999999997</v>
      </c>
      <c r="AY132" s="103">
        <v>5.8310000000000004</v>
      </c>
      <c r="AZ132" s="103">
        <v>5.8259999999999996</v>
      </c>
      <c r="BA132" s="103">
        <v>5.8289999999999997</v>
      </c>
      <c r="BB132" s="103">
        <v>5.835</v>
      </c>
      <c r="BC132" s="103">
        <v>5.8220000000000001</v>
      </c>
      <c r="BD132" s="103">
        <v>5.83</v>
      </c>
      <c r="BE132" s="103">
        <v>5.8250000000000002</v>
      </c>
      <c r="BF132" s="103">
        <v>5.83</v>
      </c>
      <c r="BG132" s="103">
        <v>5.8319999999999999</v>
      </c>
      <c r="BH132" s="103">
        <v>5.8259999999999996</v>
      </c>
      <c r="BI132" s="103">
        <v>5.827</v>
      </c>
      <c r="BJ132" s="103">
        <v>5.8230000000000004</v>
      </c>
      <c r="BK132" s="103">
        <v>5.8179999999999996</v>
      </c>
      <c r="BL132" s="103">
        <v>5.835</v>
      </c>
      <c r="BM132" s="103">
        <v>5.8209999999999997</v>
      </c>
      <c r="BN132" s="103">
        <v>5.8289999999999997</v>
      </c>
      <c r="BO132" s="95">
        <v>5.83</v>
      </c>
      <c r="BP132" s="95">
        <v>5.83</v>
      </c>
      <c r="BQ132" s="95">
        <v>5.8319999999999999</v>
      </c>
      <c r="BR132" s="95">
        <v>5.8330000000000002</v>
      </c>
      <c r="BS132" s="95">
        <v>5.8220000000000001</v>
      </c>
      <c r="BT132" s="97"/>
      <c r="BU132" s="97"/>
      <c r="BV132" s="96"/>
      <c r="BW132" s="96"/>
      <c r="BX132" s="96"/>
      <c r="BY132" s="98"/>
      <c r="BZ132" s="99"/>
      <c r="CA132" s="99"/>
      <c r="CB132" s="99"/>
      <c r="CC132" s="99"/>
      <c r="CD132" s="100"/>
      <c r="CE132" s="101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3"/>
      <c r="CQ132" s="103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</row>
    <row r="133" spans="1:139">
      <c r="A133" s="83" t="s">
        <v>213</v>
      </c>
      <c r="B133" s="66" t="s">
        <v>248</v>
      </c>
      <c r="C133" s="79" t="s">
        <v>181</v>
      </c>
      <c r="D133" s="67">
        <v>1</v>
      </c>
      <c r="E133" s="123" t="s">
        <v>123</v>
      </c>
      <c r="F133" s="123">
        <v>2</v>
      </c>
      <c r="G133" s="85" t="s">
        <v>125</v>
      </c>
      <c r="H133" s="86">
        <v>1.33</v>
      </c>
      <c r="I133" s="124" t="s">
        <v>43</v>
      </c>
      <c r="J133" s="88">
        <v>5.8</v>
      </c>
      <c r="K133" s="89">
        <v>0.05</v>
      </c>
      <c r="L133" s="89">
        <v>-0.05</v>
      </c>
      <c r="M133" s="90" t="s">
        <v>10</v>
      </c>
      <c r="N133" s="91" t="s">
        <v>67</v>
      </c>
      <c r="O133" s="92">
        <f t="shared" si="90"/>
        <v>5.85</v>
      </c>
      <c r="P133" s="93">
        <f t="shared" si="91"/>
        <v>5.75</v>
      </c>
      <c r="Q133" s="94"/>
      <c r="R133" s="3">
        <f t="shared" si="92"/>
        <v>5.8079999999999998</v>
      </c>
      <c r="S133" s="3">
        <f t="shared" si="93"/>
        <v>5.7919999999999998</v>
      </c>
      <c r="T133" s="3">
        <f t="shared" si="94"/>
        <v>5.7991562499999993</v>
      </c>
      <c r="U133" s="4">
        <f t="shared" si="95"/>
        <v>3.844639124807453E-3</v>
      </c>
      <c r="V133" s="5">
        <f t="shared" si="96"/>
        <v>4.335040591749002</v>
      </c>
      <c r="W133" s="76">
        <f t="shared" si="105"/>
        <v>-1.687500000000958E-2</v>
      </c>
      <c r="X133" s="76" t="str">
        <f t="shared" si="106"/>
        <v>Level A</v>
      </c>
      <c r="Y133" s="5">
        <f t="shared" si="97"/>
        <v>4.408194401734792</v>
      </c>
      <c r="Z133" s="5">
        <f t="shared" si="98"/>
        <v>4.2618867817631809</v>
      </c>
      <c r="AA133" s="5">
        <f t="shared" si="99"/>
        <v>4.2618867817631809</v>
      </c>
      <c r="AB133" s="6">
        <f t="shared" si="100"/>
        <v>1</v>
      </c>
      <c r="AC133" s="29" t="str">
        <f t="shared" si="101"/>
        <v/>
      </c>
      <c r="AD133" s="29" t="str">
        <f t="shared" si="102"/>
        <v/>
      </c>
      <c r="AE133" s="29">
        <f t="shared" si="103"/>
        <v>8.4375000000047606E-4</v>
      </c>
      <c r="AF133" s="29" t="str">
        <f t="shared" si="104"/>
        <v/>
      </c>
      <c r="AG133" s="100"/>
      <c r="AH133" s="101"/>
      <c r="AI133" s="102"/>
      <c r="AJ133" s="102"/>
      <c r="AK133" s="102"/>
      <c r="AL133" s="102"/>
      <c r="AM133" s="102"/>
      <c r="AN133" s="102">
        <v>5.7969999999999997</v>
      </c>
      <c r="AO133" s="102">
        <v>5.7930000000000001</v>
      </c>
      <c r="AP133" s="102">
        <v>5.7969999999999997</v>
      </c>
      <c r="AQ133" s="102">
        <v>5.798</v>
      </c>
      <c r="AR133" s="102">
        <v>5.8010000000000002</v>
      </c>
      <c r="AS133" s="103">
        <v>5.7949999999999999</v>
      </c>
      <c r="AT133" s="103">
        <v>5.7939999999999996</v>
      </c>
      <c r="AU133" s="103">
        <v>5.7939999999999996</v>
      </c>
      <c r="AV133" s="103">
        <v>5.798</v>
      </c>
      <c r="AW133" s="103">
        <v>5.7919999999999998</v>
      </c>
      <c r="AX133" s="103">
        <v>5.7990000000000004</v>
      </c>
      <c r="AY133" s="103">
        <v>5.7990000000000004</v>
      </c>
      <c r="AZ133" s="103">
        <v>5.8029999999999999</v>
      </c>
      <c r="BA133" s="103">
        <v>5.8029999999999999</v>
      </c>
      <c r="BB133" s="103">
        <v>5.7960000000000003</v>
      </c>
      <c r="BC133" s="103">
        <v>5.8079999999999998</v>
      </c>
      <c r="BD133" s="103">
        <v>5.8049999999999997</v>
      </c>
      <c r="BE133" s="103">
        <v>5.8010000000000002</v>
      </c>
      <c r="BF133" s="103">
        <v>5.8010000000000002</v>
      </c>
      <c r="BG133" s="103">
        <v>5.8010000000000002</v>
      </c>
      <c r="BH133" s="103">
        <v>5.798</v>
      </c>
      <c r="BI133" s="103">
        <v>5.8040000000000003</v>
      </c>
      <c r="BJ133" s="103">
        <v>5.8</v>
      </c>
      <c r="BK133" s="103">
        <v>5.8040000000000003</v>
      </c>
      <c r="BL133" s="103">
        <v>5.8019999999999996</v>
      </c>
      <c r="BM133" s="103">
        <v>5.7949999999999999</v>
      </c>
      <c r="BN133" s="103">
        <v>5.798</v>
      </c>
      <c r="BO133" s="95">
        <v>5.8029999999999999</v>
      </c>
      <c r="BP133" s="95">
        <v>5.7969999999999997</v>
      </c>
      <c r="BQ133" s="95">
        <v>5.8029999999999999</v>
      </c>
      <c r="BR133" s="95">
        <v>5.798</v>
      </c>
      <c r="BS133" s="95">
        <v>5.7960000000000003</v>
      </c>
      <c r="BT133" s="97"/>
      <c r="BU133" s="97"/>
      <c r="BV133" s="96"/>
      <c r="BW133" s="96"/>
      <c r="BX133" s="96"/>
      <c r="BY133" s="98"/>
      <c r="BZ133" s="99"/>
      <c r="CA133" s="99"/>
      <c r="CB133" s="99"/>
      <c r="CC133" s="99"/>
      <c r="CD133" s="100"/>
      <c r="CE133" s="101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3"/>
      <c r="CQ133" s="103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  <c r="DE133" s="103"/>
      <c r="DF133" s="103"/>
      <c r="DG133" s="103"/>
      <c r="DH133" s="103"/>
      <c r="DI133" s="103"/>
      <c r="DJ133" s="103"/>
      <c r="DK133" s="103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</row>
    <row r="134" spans="1:139">
      <c r="A134" s="83" t="s">
        <v>214</v>
      </c>
      <c r="B134" s="66" t="s">
        <v>248</v>
      </c>
      <c r="C134" s="79" t="s">
        <v>181</v>
      </c>
      <c r="D134" s="67">
        <v>1</v>
      </c>
      <c r="E134" s="123" t="s">
        <v>123</v>
      </c>
      <c r="F134" s="123">
        <v>2</v>
      </c>
      <c r="G134" s="85" t="s">
        <v>125</v>
      </c>
      <c r="H134" s="86">
        <v>1.33</v>
      </c>
      <c r="I134" s="124" t="s">
        <v>43</v>
      </c>
      <c r="J134" s="88">
        <v>6.2</v>
      </c>
      <c r="K134" s="89">
        <v>0.05</v>
      </c>
      <c r="L134" s="89">
        <v>-0.05</v>
      </c>
      <c r="M134" s="90" t="s">
        <v>10</v>
      </c>
      <c r="N134" s="91" t="s">
        <v>67</v>
      </c>
      <c r="O134" s="92">
        <f t="shared" si="90"/>
        <v>6.25</v>
      </c>
      <c r="P134" s="93">
        <f t="shared" si="91"/>
        <v>6.15</v>
      </c>
      <c r="Q134" s="94"/>
      <c r="R134" s="3">
        <f t="shared" si="92"/>
        <v>6.2130000000000001</v>
      </c>
      <c r="S134" s="3">
        <f t="shared" si="93"/>
        <v>6.1989999999999998</v>
      </c>
      <c r="T134" s="3">
        <f t="shared" si="94"/>
        <v>6.2065937500000006</v>
      </c>
      <c r="U134" s="4">
        <f t="shared" si="95"/>
        <v>4.5142024980663661E-3</v>
      </c>
      <c r="V134" s="5">
        <f t="shared" si="96"/>
        <v>3.692051181533337</v>
      </c>
      <c r="W134" s="76">
        <f t="shared" si="105"/>
        <v>0.13187500000000843</v>
      </c>
      <c r="X134" s="76" t="str">
        <f t="shared" si="106"/>
        <v>Level B</v>
      </c>
      <c r="Y134" s="5">
        <f t="shared" si="97"/>
        <v>3.2051619319685853</v>
      </c>
      <c r="Z134" s="5">
        <f t="shared" si="98"/>
        <v>4.178940431098062</v>
      </c>
      <c r="AA134" s="5">
        <f t="shared" si="99"/>
        <v>3.2051619319685853</v>
      </c>
      <c r="AB134" s="6">
        <f t="shared" si="100"/>
        <v>1</v>
      </c>
      <c r="AC134" s="29" t="str">
        <f t="shared" si="101"/>
        <v/>
      </c>
      <c r="AD134" s="29" t="str">
        <f t="shared" si="102"/>
        <v/>
      </c>
      <c r="AE134" s="29">
        <f t="shared" si="103"/>
        <v>-6.5937500000003979E-3</v>
      </c>
      <c r="AF134" s="29" t="str">
        <f t="shared" si="104"/>
        <v/>
      </c>
      <c r="AG134" s="100"/>
      <c r="AH134" s="101"/>
      <c r="AI134" s="102"/>
      <c r="AJ134" s="102"/>
      <c r="AK134" s="102"/>
      <c r="AL134" s="102"/>
      <c r="AM134" s="102"/>
      <c r="AN134" s="102">
        <v>6.2130000000000001</v>
      </c>
      <c r="AO134" s="102">
        <v>6.2080000000000002</v>
      </c>
      <c r="AP134" s="102">
        <v>6.21</v>
      </c>
      <c r="AQ134" s="102">
        <v>6.2069999999999999</v>
      </c>
      <c r="AR134" s="102">
        <v>6.2130000000000001</v>
      </c>
      <c r="AS134" s="103">
        <v>6.2089999999999996</v>
      </c>
      <c r="AT134" s="103">
        <v>6.1989999999999998</v>
      </c>
      <c r="AU134" s="103">
        <v>6.2060000000000004</v>
      </c>
      <c r="AV134" s="103">
        <v>6.2030000000000003</v>
      </c>
      <c r="AW134" s="103">
        <v>6.2089999999999996</v>
      </c>
      <c r="AX134" s="103">
        <v>6.2119999999999997</v>
      </c>
      <c r="AY134" s="103">
        <v>6.2039999999999997</v>
      </c>
      <c r="AZ134" s="103">
        <v>6.2</v>
      </c>
      <c r="BA134" s="103">
        <v>6.1989999999999998</v>
      </c>
      <c r="BB134" s="103">
        <v>6.2130000000000001</v>
      </c>
      <c r="BC134" s="103">
        <v>6.2060000000000004</v>
      </c>
      <c r="BD134" s="103">
        <v>6.2</v>
      </c>
      <c r="BE134" s="103">
        <v>6.2080000000000002</v>
      </c>
      <c r="BF134" s="103">
        <v>6.2069999999999999</v>
      </c>
      <c r="BG134" s="103">
        <v>6.2130000000000001</v>
      </c>
      <c r="BH134" s="103">
        <v>6.2009999999999996</v>
      </c>
      <c r="BI134" s="103">
        <v>6.202</v>
      </c>
      <c r="BJ134" s="103">
        <v>6.2089999999999996</v>
      </c>
      <c r="BK134" s="103">
        <v>6.2009999999999996</v>
      </c>
      <c r="BL134" s="103">
        <v>6.2130000000000001</v>
      </c>
      <c r="BM134" s="103">
        <v>6.2110000000000003</v>
      </c>
      <c r="BN134" s="103">
        <v>6.2089999999999996</v>
      </c>
      <c r="BO134" s="95">
        <v>6.2069999999999999</v>
      </c>
      <c r="BP134" s="95">
        <v>6.2050000000000001</v>
      </c>
      <c r="BQ134" s="95">
        <v>6.2039999999999997</v>
      </c>
      <c r="BR134" s="95">
        <v>6.202</v>
      </c>
      <c r="BS134" s="95">
        <v>6.2080000000000002</v>
      </c>
      <c r="BT134" s="97"/>
      <c r="BU134" s="97"/>
      <c r="BV134" s="96"/>
      <c r="BW134" s="96"/>
      <c r="BX134" s="96"/>
      <c r="BY134" s="98"/>
      <c r="BZ134" s="99"/>
      <c r="CA134" s="99"/>
      <c r="CB134" s="99"/>
      <c r="CC134" s="99"/>
      <c r="CD134" s="100"/>
      <c r="CE134" s="101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</row>
    <row r="135" spans="1:139">
      <c r="A135" s="83" t="s">
        <v>215</v>
      </c>
      <c r="B135" s="66" t="s">
        <v>248</v>
      </c>
      <c r="C135" s="79" t="s">
        <v>181</v>
      </c>
      <c r="D135" s="67">
        <v>1</v>
      </c>
      <c r="E135" s="123" t="s">
        <v>123</v>
      </c>
      <c r="F135" s="123">
        <v>2</v>
      </c>
      <c r="G135" s="85" t="s">
        <v>125</v>
      </c>
      <c r="H135" s="86">
        <v>1.33</v>
      </c>
      <c r="I135" s="124" t="s">
        <v>43</v>
      </c>
      <c r="J135" s="88">
        <v>6.2</v>
      </c>
      <c r="K135" s="89">
        <v>0.05</v>
      </c>
      <c r="L135" s="89">
        <v>-0.05</v>
      </c>
      <c r="M135" s="90" t="s">
        <v>10</v>
      </c>
      <c r="N135" s="91" t="s">
        <v>67</v>
      </c>
      <c r="O135" s="92">
        <f t="shared" si="90"/>
        <v>6.25</v>
      </c>
      <c r="P135" s="93">
        <f t="shared" si="91"/>
        <v>6.15</v>
      </c>
      <c r="Q135" s="94"/>
      <c r="R135" s="3">
        <f t="shared" si="92"/>
        <v>6.2149999999999999</v>
      </c>
      <c r="S135" s="3">
        <f t="shared" si="93"/>
        <v>6.1870000000000003</v>
      </c>
      <c r="T135" s="3">
        <f t="shared" si="94"/>
        <v>6.19903125</v>
      </c>
      <c r="U135" s="4">
        <f t="shared" si="95"/>
        <v>5.9648668968196282E-3</v>
      </c>
      <c r="V135" s="5">
        <f t="shared" si="96"/>
        <v>2.79413890619304</v>
      </c>
      <c r="W135" s="76">
        <f t="shared" si="105"/>
        <v>-1.9375000000003764E-2</v>
      </c>
      <c r="X135" s="76" t="str">
        <f t="shared" si="106"/>
        <v>Level A</v>
      </c>
      <c r="Y135" s="5">
        <f t="shared" si="97"/>
        <v>2.8482753475005302</v>
      </c>
      <c r="Z135" s="5">
        <f t="shared" si="98"/>
        <v>2.7400024648855292</v>
      </c>
      <c r="AA135" s="5">
        <f t="shared" si="99"/>
        <v>2.7400024648855292</v>
      </c>
      <c r="AB135" s="6">
        <f t="shared" si="100"/>
        <v>1</v>
      </c>
      <c r="AC135" s="29" t="str">
        <f t="shared" si="101"/>
        <v/>
      </c>
      <c r="AD135" s="29" t="str">
        <f t="shared" si="102"/>
        <v/>
      </c>
      <c r="AE135" s="29">
        <f t="shared" si="103"/>
        <v>9.6875000000018474E-4</v>
      </c>
      <c r="AF135" s="29" t="str">
        <f t="shared" si="104"/>
        <v/>
      </c>
      <c r="AG135" s="100"/>
      <c r="AH135" s="101"/>
      <c r="AI135" s="102"/>
      <c r="AJ135" s="102"/>
      <c r="AK135" s="102"/>
      <c r="AL135" s="102"/>
      <c r="AM135" s="102"/>
      <c r="AN135" s="102">
        <v>6.1980000000000004</v>
      </c>
      <c r="AO135" s="102">
        <v>6.2050000000000001</v>
      </c>
      <c r="AP135" s="102">
        <v>6.2060000000000004</v>
      </c>
      <c r="AQ135" s="102">
        <v>6.2060000000000004</v>
      </c>
      <c r="AR135" s="102">
        <v>6.2080000000000002</v>
      </c>
      <c r="AS135" s="103">
        <v>6.2009999999999996</v>
      </c>
      <c r="AT135" s="103">
        <v>6.1980000000000004</v>
      </c>
      <c r="AU135" s="103">
        <v>6.1929999999999996</v>
      </c>
      <c r="AV135" s="103">
        <v>6.1959999999999997</v>
      </c>
      <c r="AW135" s="103">
        <v>6.1980000000000004</v>
      </c>
      <c r="AX135" s="103">
        <v>6.2149999999999999</v>
      </c>
      <c r="AY135" s="103">
        <v>6.1989999999999998</v>
      </c>
      <c r="AZ135" s="103">
        <v>6.2009999999999996</v>
      </c>
      <c r="BA135" s="103">
        <v>6.1950000000000003</v>
      </c>
      <c r="BB135" s="103">
        <v>6.1950000000000003</v>
      </c>
      <c r="BC135" s="103">
        <v>6.1950000000000003</v>
      </c>
      <c r="BD135" s="103">
        <v>6.1989999999999998</v>
      </c>
      <c r="BE135" s="103">
        <v>6.1870000000000003</v>
      </c>
      <c r="BF135" s="103">
        <v>6.1970000000000001</v>
      </c>
      <c r="BG135" s="103">
        <v>6.1909999999999998</v>
      </c>
      <c r="BH135" s="103">
        <v>6.1929999999999996</v>
      </c>
      <c r="BI135" s="103">
        <v>6.1980000000000004</v>
      </c>
      <c r="BJ135" s="103">
        <v>6.202</v>
      </c>
      <c r="BK135" s="103">
        <v>6.1879999999999997</v>
      </c>
      <c r="BL135" s="103">
        <v>6.2069999999999999</v>
      </c>
      <c r="BM135" s="103">
        <v>6.2060000000000004</v>
      </c>
      <c r="BN135" s="103">
        <v>6.1989999999999998</v>
      </c>
      <c r="BO135" s="95">
        <v>6.2030000000000003</v>
      </c>
      <c r="BP135" s="95">
        <v>6.1989999999999998</v>
      </c>
      <c r="BQ135" s="95">
        <v>6.1950000000000003</v>
      </c>
      <c r="BR135" s="95">
        <v>6.1970000000000001</v>
      </c>
      <c r="BS135" s="95">
        <v>6.1989999999999998</v>
      </c>
      <c r="BT135" s="97"/>
      <c r="BU135" s="97"/>
      <c r="BV135" s="96"/>
      <c r="BW135" s="96"/>
      <c r="BX135" s="96"/>
      <c r="BY135" s="98"/>
      <c r="BZ135" s="99"/>
      <c r="CA135" s="99"/>
      <c r="CB135" s="99"/>
      <c r="CC135" s="99"/>
      <c r="CD135" s="100"/>
      <c r="CE135" s="101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</row>
    <row r="136" spans="1:139">
      <c r="A136" s="83" t="s">
        <v>216</v>
      </c>
      <c r="B136" s="66" t="s">
        <v>248</v>
      </c>
      <c r="C136" s="79" t="s">
        <v>181</v>
      </c>
      <c r="D136" s="67">
        <v>1</v>
      </c>
      <c r="E136" s="123" t="s">
        <v>123</v>
      </c>
      <c r="F136" s="123">
        <v>2</v>
      </c>
      <c r="G136" s="85" t="s">
        <v>125</v>
      </c>
      <c r="H136" s="86">
        <v>1.33</v>
      </c>
      <c r="I136" s="124" t="s">
        <v>43</v>
      </c>
      <c r="J136" s="88">
        <v>6.2</v>
      </c>
      <c r="K136" s="89">
        <v>0.05</v>
      </c>
      <c r="L136" s="89">
        <v>-0.05</v>
      </c>
      <c r="M136" s="90" t="s">
        <v>10</v>
      </c>
      <c r="N136" s="91" t="s">
        <v>67</v>
      </c>
      <c r="O136" s="92">
        <f t="shared" si="90"/>
        <v>6.25</v>
      </c>
      <c r="P136" s="93">
        <f t="shared" si="91"/>
        <v>6.15</v>
      </c>
      <c r="Q136" s="94"/>
      <c r="R136" s="3">
        <f t="shared" si="92"/>
        <v>6.23</v>
      </c>
      <c r="S136" s="3">
        <f t="shared" si="93"/>
        <v>6.2169999999999996</v>
      </c>
      <c r="T136" s="3">
        <f t="shared" si="94"/>
        <v>6.2244062500000004</v>
      </c>
      <c r="U136" s="4">
        <f t="shared" si="95"/>
        <v>3.5728309458665885E-3</v>
      </c>
      <c r="V136" s="5">
        <f t="shared" si="96"/>
        <v>4.6648349499850674</v>
      </c>
      <c r="W136" s="76">
        <f t="shared" si="105"/>
        <v>0.48812500000000542</v>
      </c>
      <c r="X136" s="76" t="str">
        <f t="shared" si="106"/>
        <v>Level C</v>
      </c>
      <c r="Y136" s="5">
        <f t="shared" si="97"/>
        <v>2.3878123900235724</v>
      </c>
      <c r="Z136" s="5">
        <f t="shared" si="98"/>
        <v>6.9418575099465283</v>
      </c>
      <c r="AA136" s="5">
        <f t="shared" si="99"/>
        <v>2.3878123900235724</v>
      </c>
      <c r="AB136" s="6">
        <f t="shared" si="100"/>
        <v>0.99999999999960654</v>
      </c>
      <c r="AC136" s="29" t="str">
        <f t="shared" si="101"/>
        <v/>
      </c>
      <c r="AD136" s="29" t="str">
        <f t="shared" si="102"/>
        <v/>
      </c>
      <c r="AE136" s="29">
        <f t="shared" si="103"/>
        <v>-2.4406250000000185E-2</v>
      </c>
      <c r="AF136" s="29" t="str">
        <f t="shared" si="104"/>
        <v/>
      </c>
      <c r="AG136" s="100"/>
      <c r="AH136" s="101"/>
      <c r="AI136" s="102"/>
      <c r="AJ136" s="102"/>
      <c r="AK136" s="102"/>
      <c r="AL136" s="102"/>
      <c r="AM136" s="102"/>
      <c r="AN136" s="102">
        <v>6.23</v>
      </c>
      <c r="AO136" s="102">
        <v>6.2279999999999998</v>
      </c>
      <c r="AP136" s="102">
        <v>6.226</v>
      </c>
      <c r="AQ136" s="102">
        <v>6.2220000000000004</v>
      </c>
      <c r="AR136" s="102">
        <v>6.2240000000000002</v>
      </c>
      <c r="AS136" s="103">
        <v>6.2240000000000002</v>
      </c>
      <c r="AT136" s="103">
        <v>6.2229999999999999</v>
      </c>
      <c r="AU136" s="103">
        <v>6.2169999999999996</v>
      </c>
      <c r="AV136" s="103">
        <v>6.226</v>
      </c>
      <c r="AW136" s="103">
        <v>6.2290000000000001</v>
      </c>
      <c r="AX136" s="103">
        <v>6.226</v>
      </c>
      <c r="AY136" s="103">
        <v>6.2279999999999998</v>
      </c>
      <c r="AZ136" s="103">
        <v>6.2279999999999998</v>
      </c>
      <c r="BA136" s="103">
        <v>6.2220000000000004</v>
      </c>
      <c r="BB136" s="103">
        <v>6.2270000000000003</v>
      </c>
      <c r="BC136" s="103">
        <v>6.2240000000000002</v>
      </c>
      <c r="BD136" s="103">
        <v>6.2240000000000002</v>
      </c>
      <c r="BE136" s="103">
        <v>6.2240000000000002</v>
      </c>
      <c r="BF136" s="103">
        <v>6.2190000000000003</v>
      </c>
      <c r="BG136" s="103">
        <v>6.2290000000000001</v>
      </c>
      <c r="BH136" s="103">
        <v>6.2190000000000003</v>
      </c>
      <c r="BI136" s="103">
        <v>6.2220000000000004</v>
      </c>
      <c r="BJ136" s="103">
        <v>6.226</v>
      </c>
      <c r="BK136" s="103">
        <v>6.2229999999999999</v>
      </c>
      <c r="BL136" s="103">
        <v>6.2270000000000003</v>
      </c>
      <c r="BM136" s="103">
        <v>6.2190000000000003</v>
      </c>
      <c r="BN136" s="103">
        <v>6.22</v>
      </c>
      <c r="BO136" s="95">
        <v>6.2270000000000003</v>
      </c>
      <c r="BP136" s="95">
        <v>6.2240000000000002</v>
      </c>
      <c r="BQ136" s="95">
        <v>6.218</v>
      </c>
      <c r="BR136" s="95">
        <v>6.2270000000000003</v>
      </c>
      <c r="BS136" s="95">
        <v>6.2290000000000001</v>
      </c>
      <c r="BT136" s="97"/>
      <c r="BU136" s="97"/>
      <c r="BV136" s="96"/>
      <c r="BW136" s="96"/>
      <c r="BX136" s="96"/>
      <c r="BY136" s="98"/>
      <c r="BZ136" s="99"/>
      <c r="CA136" s="99"/>
      <c r="CB136" s="99"/>
      <c r="CC136" s="99"/>
      <c r="CD136" s="100"/>
      <c r="CE136" s="101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</row>
    <row r="137" spans="1:139">
      <c r="A137" s="83" t="s">
        <v>217</v>
      </c>
      <c r="B137" s="66" t="s">
        <v>248</v>
      </c>
      <c r="C137" s="79" t="s">
        <v>181</v>
      </c>
      <c r="D137" s="67">
        <v>1</v>
      </c>
      <c r="E137" s="123" t="s">
        <v>123</v>
      </c>
      <c r="F137" s="123">
        <v>2</v>
      </c>
      <c r="G137" s="85" t="s">
        <v>125</v>
      </c>
      <c r="H137" s="86">
        <v>1.33</v>
      </c>
      <c r="I137" s="124" t="s">
        <v>43</v>
      </c>
      <c r="J137" s="88">
        <v>6.2</v>
      </c>
      <c r="K137" s="89">
        <v>0.05</v>
      </c>
      <c r="L137" s="89">
        <v>-0.05</v>
      </c>
      <c r="M137" s="90" t="s">
        <v>10</v>
      </c>
      <c r="N137" s="91" t="s">
        <v>67</v>
      </c>
      <c r="O137" s="92">
        <f t="shared" si="90"/>
        <v>6.25</v>
      </c>
      <c r="P137" s="93">
        <f t="shared" si="91"/>
        <v>6.15</v>
      </c>
      <c r="Q137" s="94"/>
      <c r="R137" s="3">
        <f t="shared" si="92"/>
        <v>6.2160000000000002</v>
      </c>
      <c r="S137" s="3">
        <f t="shared" si="93"/>
        <v>6.194</v>
      </c>
      <c r="T137" s="3">
        <f t="shared" si="94"/>
        <v>6.2032187499999996</v>
      </c>
      <c r="U137" s="4">
        <f t="shared" si="95"/>
        <v>6.3027611716688524E-3</v>
      </c>
      <c r="V137" s="5">
        <f t="shared" si="96"/>
        <v>2.6443436793359645</v>
      </c>
      <c r="W137" s="76">
        <f t="shared" si="105"/>
        <v>6.4374999999987859E-2</v>
      </c>
      <c r="X137" s="76" t="str">
        <f t="shared" si="106"/>
        <v>Level A</v>
      </c>
      <c r="Y137" s="5">
        <f t="shared" si="97"/>
        <v>2.474114054978735</v>
      </c>
      <c r="Z137" s="5">
        <f t="shared" si="98"/>
        <v>2.8145733036931753</v>
      </c>
      <c r="AA137" s="5">
        <f t="shared" si="99"/>
        <v>2.474114054978735</v>
      </c>
      <c r="AB137" s="6">
        <f t="shared" si="100"/>
        <v>0.99999999999994249</v>
      </c>
      <c r="AC137" s="29" t="str">
        <f t="shared" si="101"/>
        <v/>
      </c>
      <c r="AD137" s="29" t="str">
        <f t="shared" si="102"/>
        <v/>
      </c>
      <c r="AE137" s="29">
        <f t="shared" si="103"/>
        <v>-3.2187499999993818E-3</v>
      </c>
      <c r="AF137" s="29" t="str">
        <f t="shared" si="104"/>
        <v/>
      </c>
      <c r="AG137" s="100"/>
      <c r="AH137" s="101"/>
      <c r="AI137" s="102"/>
      <c r="AJ137" s="102"/>
      <c r="AK137" s="102"/>
      <c r="AL137" s="102"/>
      <c r="AM137" s="102"/>
      <c r="AN137" s="102">
        <v>6.1959999999999997</v>
      </c>
      <c r="AO137" s="102">
        <v>6.2039999999999997</v>
      </c>
      <c r="AP137" s="102">
        <v>6.2089999999999996</v>
      </c>
      <c r="AQ137" s="102">
        <v>6.202</v>
      </c>
      <c r="AR137" s="102">
        <v>6.2160000000000002</v>
      </c>
      <c r="AS137" s="103">
        <v>6.1989999999999998</v>
      </c>
      <c r="AT137" s="103">
        <v>6.2050000000000001</v>
      </c>
      <c r="AU137" s="103">
        <v>6.2110000000000003</v>
      </c>
      <c r="AV137" s="103">
        <v>6.1970000000000001</v>
      </c>
      <c r="AW137" s="103">
        <v>6.194</v>
      </c>
      <c r="AX137" s="103">
        <v>6.2119999999999997</v>
      </c>
      <c r="AY137" s="103">
        <v>6.1950000000000003</v>
      </c>
      <c r="AZ137" s="103">
        <v>6.2089999999999996</v>
      </c>
      <c r="BA137" s="103">
        <v>6.2039999999999997</v>
      </c>
      <c r="BB137" s="103">
        <v>6.2069999999999999</v>
      </c>
      <c r="BC137" s="103">
        <v>6.2009999999999996</v>
      </c>
      <c r="BD137" s="103">
        <v>6.2089999999999996</v>
      </c>
      <c r="BE137" s="103">
        <v>6.2030000000000003</v>
      </c>
      <c r="BF137" s="103">
        <v>6.2069999999999999</v>
      </c>
      <c r="BG137" s="103">
        <v>6.1959999999999997</v>
      </c>
      <c r="BH137" s="103">
        <v>6.1950000000000003</v>
      </c>
      <c r="BI137" s="103">
        <v>6.2009999999999996</v>
      </c>
      <c r="BJ137" s="103">
        <v>6.1980000000000004</v>
      </c>
      <c r="BK137" s="103">
        <v>6.2089999999999996</v>
      </c>
      <c r="BL137" s="103">
        <v>6.1989999999999998</v>
      </c>
      <c r="BM137" s="103">
        <v>6.1970000000000001</v>
      </c>
      <c r="BN137" s="103">
        <v>6.2119999999999997</v>
      </c>
      <c r="BO137" s="95">
        <v>6.2060000000000004</v>
      </c>
      <c r="BP137" s="95">
        <v>6.1959999999999997</v>
      </c>
      <c r="BQ137" s="95">
        <v>6.1959999999999997</v>
      </c>
      <c r="BR137" s="95">
        <v>6.2050000000000001</v>
      </c>
      <c r="BS137" s="95">
        <v>6.2130000000000001</v>
      </c>
      <c r="BT137" s="97"/>
      <c r="BU137" s="97"/>
      <c r="BV137" s="96"/>
      <c r="BW137" s="96"/>
      <c r="BX137" s="96"/>
      <c r="BY137" s="98"/>
      <c r="BZ137" s="99"/>
      <c r="CA137" s="99"/>
      <c r="CB137" s="99"/>
      <c r="CC137" s="99"/>
      <c r="CD137" s="100"/>
      <c r="CE137" s="101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</row>
    <row r="138" spans="1:139">
      <c r="A138" s="83" t="s">
        <v>218</v>
      </c>
      <c r="B138" s="66" t="s">
        <v>248</v>
      </c>
      <c r="C138" s="79" t="s">
        <v>181</v>
      </c>
      <c r="D138" s="67">
        <v>1</v>
      </c>
      <c r="E138" s="123" t="s">
        <v>123</v>
      </c>
      <c r="F138" s="123">
        <v>2</v>
      </c>
      <c r="G138" s="85" t="s">
        <v>125</v>
      </c>
      <c r="H138" s="86">
        <v>1.33</v>
      </c>
      <c r="I138" s="124" t="s">
        <v>43</v>
      </c>
      <c r="J138" s="88">
        <v>6.2</v>
      </c>
      <c r="K138" s="89">
        <v>0.05</v>
      </c>
      <c r="L138" s="89">
        <v>-0.05</v>
      </c>
      <c r="M138" s="90" t="s">
        <v>10</v>
      </c>
      <c r="N138" s="91" t="s">
        <v>67</v>
      </c>
      <c r="O138" s="92">
        <f t="shared" si="90"/>
        <v>6.25</v>
      </c>
      <c r="P138" s="93">
        <f t="shared" si="91"/>
        <v>6.15</v>
      </c>
      <c r="Q138" s="94"/>
      <c r="R138" s="3">
        <f t="shared" si="92"/>
        <v>6.2210000000000001</v>
      </c>
      <c r="S138" s="3">
        <f t="shared" si="93"/>
        <v>6.2110000000000003</v>
      </c>
      <c r="T138" s="3">
        <f t="shared" si="94"/>
        <v>6.2165937499999995</v>
      </c>
      <c r="U138" s="4">
        <f t="shared" si="95"/>
        <v>2.9277248129981163E-3</v>
      </c>
      <c r="V138" s="5">
        <f t="shared" si="96"/>
        <v>5.6927026039716084</v>
      </c>
      <c r="W138" s="76">
        <f t="shared" si="105"/>
        <v>0.3318749999999871</v>
      </c>
      <c r="X138" s="76" t="str">
        <f t="shared" si="106"/>
        <v>Level C</v>
      </c>
      <c r="Y138" s="5">
        <f t="shared" si="97"/>
        <v>3.8034369272785904</v>
      </c>
      <c r="Z138" s="5">
        <f t="shared" si="98"/>
        <v>7.5819682806645856</v>
      </c>
      <c r="AA138" s="5">
        <f t="shared" si="99"/>
        <v>3.8034369272785904</v>
      </c>
      <c r="AB138" s="6">
        <f t="shared" si="100"/>
        <v>1</v>
      </c>
      <c r="AC138" s="29" t="str">
        <f t="shared" si="101"/>
        <v/>
      </c>
      <c r="AD138" s="29" t="str">
        <f t="shared" si="102"/>
        <v/>
      </c>
      <c r="AE138" s="29">
        <f t="shared" si="103"/>
        <v>-1.6593749999999297E-2</v>
      </c>
      <c r="AF138" s="29" t="str">
        <f t="shared" si="104"/>
        <v/>
      </c>
      <c r="AG138" s="100"/>
      <c r="AH138" s="101"/>
      <c r="AI138" s="102"/>
      <c r="AJ138" s="102"/>
      <c r="AK138" s="102"/>
      <c r="AL138" s="102"/>
      <c r="AM138" s="102"/>
      <c r="AN138" s="102">
        <v>6.2169999999999996</v>
      </c>
      <c r="AO138" s="102">
        <v>6.2169999999999996</v>
      </c>
      <c r="AP138" s="102">
        <v>6.218</v>
      </c>
      <c r="AQ138" s="102">
        <v>6.218</v>
      </c>
      <c r="AR138" s="102">
        <v>6.2119999999999997</v>
      </c>
      <c r="AS138" s="103">
        <v>6.2210000000000001</v>
      </c>
      <c r="AT138" s="103">
        <v>6.2190000000000003</v>
      </c>
      <c r="AU138" s="103">
        <v>6.2110000000000003</v>
      </c>
      <c r="AV138" s="103">
        <v>6.2140000000000004</v>
      </c>
      <c r="AW138" s="103">
        <v>6.2130000000000001</v>
      </c>
      <c r="AX138" s="103">
        <v>6.2110000000000003</v>
      </c>
      <c r="AY138" s="103">
        <v>6.2160000000000002</v>
      </c>
      <c r="AZ138" s="103">
        <v>6.2160000000000002</v>
      </c>
      <c r="BA138" s="103">
        <v>6.218</v>
      </c>
      <c r="BB138" s="103">
        <v>6.2210000000000001</v>
      </c>
      <c r="BC138" s="103">
        <v>6.2169999999999996</v>
      </c>
      <c r="BD138" s="103">
        <v>6.2169999999999996</v>
      </c>
      <c r="BE138" s="103">
        <v>6.2149999999999999</v>
      </c>
      <c r="BF138" s="103">
        <v>6.2210000000000001</v>
      </c>
      <c r="BG138" s="103">
        <v>6.218</v>
      </c>
      <c r="BH138" s="103">
        <v>6.2210000000000001</v>
      </c>
      <c r="BI138" s="103">
        <v>6.2149999999999999</v>
      </c>
      <c r="BJ138" s="103">
        <v>6.218</v>
      </c>
      <c r="BK138" s="103">
        <v>6.2130000000000001</v>
      </c>
      <c r="BL138" s="103">
        <v>6.2149999999999999</v>
      </c>
      <c r="BM138" s="103">
        <v>6.2140000000000004</v>
      </c>
      <c r="BN138" s="103">
        <v>6.2140000000000004</v>
      </c>
      <c r="BO138" s="95">
        <v>6.2160000000000002</v>
      </c>
      <c r="BP138" s="95">
        <v>6.2160000000000002</v>
      </c>
      <c r="BQ138" s="95">
        <v>6.2210000000000001</v>
      </c>
      <c r="BR138" s="95">
        <v>6.218</v>
      </c>
      <c r="BS138" s="95">
        <v>6.22</v>
      </c>
      <c r="BT138" s="97"/>
      <c r="BU138" s="97"/>
      <c r="BV138" s="96"/>
      <c r="BW138" s="96"/>
      <c r="BX138" s="96"/>
      <c r="BY138" s="98"/>
      <c r="BZ138" s="99"/>
      <c r="CA138" s="99"/>
      <c r="CB138" s="99"/>
      <c r="CC138" s="99"/>
      <c r="CD138" s="100"/>
      <c r="CE138" s="101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</row>
    <row r="139" spans="1:139">
      <c r="A139" s="83" t="s">
        <v>219</v>
      </c>
      <c r="B139" s="66" t="s">
        <v>248</v>
      </c>
      <c r="C139" s="79" t="s">
        <v>181</v>
      </c>
      <c r="D139" s="67">
        <v>1</v>
      </c>
      <c r="E139" s="123" t="s">
        <v>123</v>
      </c>
      <c r="F139" s="123">
        <v>2</v>
      </c>
      <c r="G139" s="85" t="s">
        <v>125</v>
      </c>
      <c r="H139" s="86">
        <v>1.33</v>
      </c>
      <c r="I139" s="124" t="s">
        <v>43</v>
      </c>
      <c r="J139" s="88">
        <v>6.2</v>
      </c>
      <c r="K139" s="89">
        <v>0.05</v>
      </c>
      <c r="L139" s="89">
        <v>-0.05</v>
      </c>
      <c r="M139" s="90" t="s">
        <v>10</v>
      </c>
      <c r="N139" s="91" t="s">
        <v>67</v>
      </c>
      <c r="O139" s="92">
        <f t="shared" si="90"/>
        <v>6.25</v>
      </c>
      <c r="P139" s="93">
        <f t="shared" si="91"/>
        <v>6.15</v>
      </c>
      <c r="Q139" s="94"/>
      <c r="R139" s="3">
        <f t="shared" si="92"/>
        <v>6.2</v>
      </c>
      <c r="S139" s="3">
        <f t="shared" si="93"/>
        <v>6.1879999999999997</v>
      </c>
      <c r="T139" s="3">
        <f t="shared" si="94"/>
        <v>6.1944375000000003</v>
      </c>
      <c r="U139" s="4">
        <f t="shared" si="95"/>
        <v>3.1921021489032327E-3</v>
      </c>
      <c r="V139" s="5">
        <f t="shared" si="96"/>
        <v>5.221219713283026</v>
      </c>
      <c r="W139" s="76">
        <f t="shared" si="105"/>
        <v>-0.11124999999999868</v>
      </c>
      <c r="X139" s="76" t="str">
        <f t="shared" si="106"/>
        <v>Level A</v>
      </c>
      <c r="Y139" s="5">
        <f t="shared" si="97"/>
        <v>5.802080406385735</v>
      </c>
      <c r="Z139" s="5">
        <f t="shared" si="98"/>
        <v>4.6403590201802789</v>
      </c>
      <c r="AA139" s="5">
        <f t="shared" si="99"/>
        <v>4.6403590201802789</v>
      </c>
      <c r="AB139" s="6">
        <f t="shared" si="100"/>
        <v>1</v>
      </c>
      <c r="AC139" s="29" t="str">
        <f t="shared" si="101"/>
        <v/>
      </c>
      <c r="AD139" s="29" t="str">
        <f t="shared" si="102"/>
        <v/>
      </c>
      <c r="AE139" s="29">
        <f t="shared" si="103"/>
        <v>5.5624999999999147E-3</v>
      </c>
      <c r="AF139" s="29" t="str">
        <f t="shared" si="104"/>
        <v/>
      </c>
      <c r="AG139" s="100"/>
      <c r="AH139" s="101"/>
      <c r="AI139" s="102"/>
      <c r="AJ139" s="102"/>
      <c r="AK139" s="102"/>
      <c r="AL139" s="102"/>
      <c r="AM139" s="102"/>
      <c r="AN139" s="102">
        <v>6.194</v>
      </c>
      <c r="AO139" s="102">
        <v>6.1929999999999996</v>
      </c>
      <c r="AP139" s="102">
        <v>6.1929999999999996</v>
      </c>
      <c r="AQ139" s="102">
        <v>6.1950000000000003</v>
      </c>
      <c r="AR139" s="102">
        <v>6.1879999999999997</v>
      </c>
      <c r="AS139" s="103">
        <v>6.194</v>
      </c>
      <c r="AT139" s="103">
        <v>6.2</v>
      </c>
      <c r="AU139" s="103">
        <v>6.1920000000000002</v>
      </c>
      <c r="AV139" s="103">
        <v>6.1959999999999997</v>
      </c>
      <c r="AW139" s="103">
        <v>6.1920000000000002</v>
      </c>
      <c r="AX139" s="103">
        <v>6.194</v>
      </c>
      <c r="AY139" s="103">
        <v>6.1989999999999998</v>
      </c>
      <c r="AZ139" s="103">
        <v>6.1970000000000001</v>
      </c>
      <c r="BA139" s="103">
        <v>6.1950000000000003</v>
      </c>
      <c r="BB139" s="103">
        <v>6.194</v>
      </c>
      <c r="BC139" s="103">
        <v>6.1920000000000002</v>
      </c>
      <c r="BD139" s="103">
        <v>6.1980000000000004</v>
      </c>
      <c r="BE139" s="103">
        <v>6.194</v>
      </c>
      <c r="BF139" s="103">
        <v>6.19</v>
      </c>
      <c r="BG139" s="103">
        <v>6.1959999999999997</v>
      </c>
      <c r="BH139" s="103">
        <v>6.1920000000000002</v>
      </c>
      <c r="BI139" s="103">
        <v>6.194</v>
      </c>
      <c r="BJ139" s="103">
        <v>6.1920000000000002</v>
      </c>
      <c r="BK139" s="103">
        <v>6.1920000000000002</v>
      </c>
      <c r="BL139" s="103">
        <v>6.1950000000000003</v>
      </c>
      <c r="BM139" s="103">
        <v>6.1989999999999998</v>
      </c>
      <c r="BN139" s="103">
        <v>6.1909999999999998</v>
      </c>
      <c r="BO139" s="95">
        <v>6.1980000000000004</v>
      </c>
      <c r="BP139" s="95">
        <v>6.1980000000000004</v>
      </c>
      <c r="BQ139" s="95">
        <v>6.2</v>
      </c>
      <c r="BR139" s="95">
        <v>6.1879999999999997</v>
      </c>
      <c r="BS139" s="95">
        <v>6.1970000000000001</v>
      </c>
      <c r="BT139" s="97"/>
      <c r="BU139" s="97"/>
      <c r="BV139" s="96"/>
      <c r="BW139" s="96"/>
      <c r="BX139" s="96"/>
      <c r="BY139" s="98"/>
      <c r="BZ139" s="99"/>
      <c r="CA139" s="99"/>
      <c r="CB139" s="99"/>
      <c r="CC139" s="99"/>
      <c r="CD139" s="100"/>
      <c r="CE139" s="101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</row>
    <row r="140" spans="1:139">
      <c r="A140" s="83" t="s">
        <v>220</v>
      </c>
      <c r="B140" s="66" t="s">
        <v>248</v>
      </c>
      <c r="C140" s="79" t="s">
        <v>181</v>
      </c>
      <c r="D140" s="67">
        <v>1</v>
      </c>
      <c r="E140" s="123" t="s">
        <v>123</v>
      </c>
      <c r="F140" s="123">
        <v>2</v>
      </c>
      <c r="G140" s="85" t="s">
        <v>125</v>
      </c>
      <c r="H140" s="86">
        <v>1.33</v>
      </c>
      <c r="I140" s="124" t="s">
        <v>43</v>
      </c>
      <c r="J140" s="88">
        <v>6.2</v>
      </c>
      <c r="K140" s="89">
        <v>0.05</v>
      </c>
      <c r="L140" s="89">
        <v>-0.05</v>
      </c>
      <c r="M140" s="90" t="s">
        <v>10</v>
      </c>
      <c r="N140" s="91" t="s">
        <v>67</v>
      </c>
      <c r="O140" s="92">
        <f t="shared" si="90"/>
        <v>6.25</v>
      </c>
      <c r="P140" s="93">
        <f t="shared" si="91"/>
        <v>6.15</v>
      </c>
      <c r="Q140" s="94"/>
      <c r="R140" s="3">
        <f t="shared" si="92"/>
        <v>6.2210000000000001</v>
      </c>
      <c r="S140" s="3">
        <f t="shared" si="93"/>
        <v>6.1950000000000003</v>
      </c>
      <c r="T140" s="3">
        <f t="shared" si="94"/>
        <v>6.2065312500000003</v>
      </c>
      <c r="U140" s="4">
        <f t="shared" si="95"/>
        <v>7.4746210390506784E-3</v>
      </c>
      <c r="V140" s="5">
        <f t="shared" si="96"/>
        <v>2.229767446348482</v>
      </c>
      <c r="W140" s="76">
        <f t="shared" si="105"/>
        <v>0.13062500000000246</v>
      </c>
      <c r="X140" s="76" t="str">
        <f t="shared" si="106"/>
        <v>Level B</v>
      </c>
      <c r="Y140" s="5">
        <f t="shared" si="97"/>
        <v>1.9385040736691992</v>
      </c>
      <c r="Z140" s="5">
        <f t="shared" si="98"/>
        <v>2.5210308190277488</v>
      </c>
      <c r="AA140" s="5">
        <f t="shared" si="99"/>
        <v>1.9385040736691992</v>
      </c>
      <c r="AB140" s="6">
        <f t="shared" si="100"/>
        <v>0.99999999697755548</v>
      </c>
      <c r="AC140" s="29" t="str">
        <f t="shared" si="101"/>
        <v/>
      </c>
      <c r="AD140" s="29" t="str">
        <f t="shared" si="102"/>
        <v/>
      </c>
      <c r="AE140" s="29">
        <f t="shared" si="103"/>
        <v>-6.5312500000000995E-3</v>
      </c>
      <c r="AF140" s="29" t="str">
        <f t="shared" si="104"/>
        <v/>
      </c>
      <c r="AG140" s="100"/>
      <c r="AH140" s="101"/>
      <c r="AI140" s="102"/>
      <c r="AJ140" s="102"/>
      <c r="AK140" s="102"/>
      <c r="AL140" s="102"/>
      <c r="AM140" s="102"/>
      <c r="AN140" s="102">
        <v>6.2149999999999999</v>
      </c>
      <c r="AO140" s="102">
        <v>6.2009999999999996</v>
      </c>
      <c r="AP140" s="102">
        <v>6.21</v>
      </c>
      <c r="AQ140" s="102">
        <v>6.2119999999999997</v>
      </c>
      <c r="AR140" s="102">
        <v>6.2060000000000004</v>
      </c>
      <c r="AS140" s="103">
        <v>6.2050000000000001</v>
      </c>
      <c r="AT140" s="103">
        <v>6.2169999999999996</v>
      </c>
      <c r="AU140" s="103">
        <v>6.2039999999999997</v>
      </c>
      <c r="AV140" s="103">
        <v>6.2030000000000003</v>
      </c>
      <c r="AW140" s="103">
        <v>6.1950000000000003</v>
      </c>
      <c r="AX140" s="103">
        <v>6.2089999999999996</v>
      </c>
      <c r="AY140" s="103">
        <v>6.1989999999999998</v>
      </c>
      <c r="AZ140" s="103">
        <v>6.2110000000000003</v>
      </c>
      <c r="BA140" s="103">
        <v>6.2160000000000002</v>
      </c>
      <c r="BB140" s="103">
        <v>6.1980000000000004</v>
      </c>
      <c r="BC140" s="103">
        <v>6.2009999999999996</v>
      </c>
      <c r="BD140" s="103">
        <v>6.2009999999999996</v>
      </c>
      <c r="BE140" s="103">
        <v>6.1989999999999998</v>
      </c>
      <c r="BF140" s="103">
        <v>6.1989999999999998</v>
      </c>
      <c r="BG140" s="103">
        <v>6.218</v>
      </c>
      <c r="BH140" s="103">
        <v>6.2149999999999999</v>
      </c>
      <c r="BI140" s="103">
        <v>6.2</v>
      </c>
      <c r="BJ140" s="103">
        <v>6.1989999999999998</v>
      </c>
      <c r="BK140" s="103">
        <v>6.2030000000000003</v>
      </c>
      <c r="BL140" s="103">
        <v>6.1980000000000004</v>
      </c>
      <c r="BM140" s="103">
        <v>6.2160000000000002</v>
      </c>
      <c r="BN140" s="103">
        <v>6.1950000000000003</v>
      </c>
      <c r="BO140" s="95">
        <v>6.2210000000000001</v>
      </c>
      <c r="BP140" s="95">
        <v>6.2080000000000002</v>
      </c>
      <c r="BQ140" s="95">
        <v>6.2110000000000003</v>
      </c>
      <c r="BR140" s="95">
        <v>6.2110000000000003</v>
      </c>
      <c r="BS140" s="95">
        <v>6.2130000000000001</v>
      </c>
      <c r="BT140" s="97"/>
      <c r="BU140" s="97"/>
      <c r="BV140" s="96"/>
      <c r="BW140" s="96"/>
      <c r="BX140" s="96"/>
      <c r="BY140" s="98"/>
      <c r="BZ140" s="99"/>
      <c r="CA140" s="99"/>
      <c r="CB140" s="99"/>
      <c r="CC140" s="99"/>
      <c r="CD140" s="100"/>
      <c r="CE140" s="101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</row>
    <row r="141" spans="1:139">
      <c r="A141" s="83" t="s">
        <v>221</v>
      </c>
      <c r="B141" s="66" t="s">
        <v>248</v>
      </c>
      <c r="C141" s="79" t="s">
        <v>181</v>
      </c>
      <c r="D141" s="67">
        <v>1</v>
      </c>
      <c r="E141" s="123" t="s">
        <v>123</v>
      </c>
      <c r="F141" s="123">
        <v>2</v>
      </c>
      <c r="G141" s="85" t="s">
        <v>125</v>
      </c>
      <c r="H141" s="86">
        <v>1.33</v>
      </c>
      <c r="I141" s="124" t="s">
        <v>43</v>
      </c>
      <c r="J141" s="88">
        <v>6.2</v>
      </c>
      <c r="K141" s="89">
        <v>0.05</v>
      </c>
      <c r="L141" s="89">
        <v>-0.05</v>
      </c>
      <c r="M141" s="90" t="s">
        <v>10</v>
      </c>
      <c r="N141" s="91" t="s">
        <v>67</v>
      </c>
      <c r="O141" s="92">
        <f t="shared" si="90"/>
        <v>6.25</v>
      </c>
      <c r="P141" s="93">
        <f t="shared" si="91"/>
        <v>6.15</v>
      </c>
      <c r="Q141" s="94"/>
      <c r="R141" s="3">
        <f t="shared" si="92"/>
        <v>6.218</v>
      </c>
      <c r="S141" s="3">
        <f t="shared" si="93"/>
        <v>6.2080000000000002</v>
      </c>
      <c r="T141" s="3">
        <f t="shared" si="94"/>
        <v>6.2141874999999995</v>
      </c>
      <c r="U141" s="4">
        <f t="shared" si="95"/>
        <v>2.3614853171734338E-3</v>
      </c>
      <c r="V141" s="5">
        <f t="shared" si="96"/>
        <v>7.0577049729937498</v>
      </c>
      <c r="W141" s="76">
        <f t="shared" si="105"/>
        <v>0.28374999999998807</v>
      </c>
      <c r="X141" s="76" t="str">
        <f t="shared" si="106"/>
        <v>Level C</v>
      </c>
      <c r="Y141" s="5">
        <f t="shared" si="97"/>
        <v>5.0550811869068397</v>
      </c>
      <c r="Z141" s="5">
        <f t="shared" si="98"/>
        <v>9.0603287590806101</v>
      </c>
      <c r="AA141" s="5">
        <f t="shared" si="99"/>
        <v>5.0550811869068397</v>
      </c>
      <c r="AB141" s="6">
        <f t="shared" si="100"/>
        <v>1</v>
      </c>
      <c r="AC141" s="29" t="str">
        <f t="shared" si="101"/>
        <v/>
      </c>
      <c r="AD141" s="29" t="str">
        <f t="shared" si="102"/>
        <v/>
      </c>
      <c r="AE141" s="29">
        <f t="shared" si="103"/>
        <v>-1.4187499999999353E-2</v>
      </c>
      <c r="AF141" s="29" t="str">
        <f t="shared" si="104"/>
        <v/>
      </c>
      <c r="AG141" s="100"/>
      <c r="AH141" s="101"/>
      <c r="AI141" s="102"/>
      <c r="AJ141" s="102"/>
      <c r="AK141" s="102"/>
      <c r="AL141" s="102"/>
      <c r="AM141" s="102"/>
      <c r="AN141" s="102">
        <v>6.2149999999999999</v>
      </c>
      <c r="AO141" s="102">
        <v>6.2140000000000004</v>
      </c>
      <c r="AP141" s="102">
        <v>6.2149999999999999</v>
      </c>
      <c r="AQ141" s="102">
        <v>6.2119999999999997</v>
      </c>
      <c r="AR141" s="102">
        <v>6.218</v>
      </c>
      <c r="AS141" s="103">
        <v>6.2130000000000001</v>
      </c>
      <c r="AT141" s="103">
        <v>6.2119999999999997</v>
      </c>
      <c r="AU141" s="103">
        <v>6.2140000000000004</v>
      </c>
      <c r="AV141" s="103">
        <v>6.2119999999999997</v>
      </c>
      <c r="AW141" s="103">
        <v>6.2140000000000004</v>
      </c>
      <c r="AX141" s="103">
        <v>6.2169999999999996</v>
      </c>
      <c r="AY141" s="103">
        <v>6.2119999999999997</v>
      </c>
      <c r="AZ141" s="103">
        <v>6.2130000000000001</v>
      </c>
      <c r="BA141" s="103">
        <v>6.2119999999999997</v>
      </c>
      <c r="BB141" s="103">
        <v>6.2080000000000002</v>
      </c>
      <c r="BC141" s="103">
        <v>6.2149999999999999</v>
      </c>
      <c r="BD141" s="103">
        <v>6.2149999999999999</v>
      </c>
      <c r="BE141" s="103">
        <v>6.2149999999999999</v>
      </c>
      <c r="BF141" s="103">
        <v>6.2130000000000001</v>
      </c>
      <c r="BG141" s="103">
        <v>6.2149999999999999</v>
      </c>
      <c r="BH141" s="103">
        <v>6.218</v>
      </c>
      <c r="BI141" s="103">
        <v>6.2119999999999997</v>
      </c>
      <c r="BJ141" s="103">
        <v>6.2160000000000002</v>
      </c>
      <c r="BK141" s="103">
        <v>6.2149999999999999</v>
      </c>
      <c r="BL141" s="103">
        <v>6.2119999999999997</v>
      </c>
      <c r="BM141" s="103">
        <v>6.2140000000000004</v>
      </c>
      <c r="BN141" s="103">
        <v>6.2130000000000001</v>
      </c>
      <c r="BO141" s="95">
        <v>6.2110000000000003</v>
      </c>
      <c r="BP141" s="95">
        <v>6.218</v>
      </c>
      <c r="BQ141" s="95">
        <v>6.2169999999999996</v>
      </c>
      <c r="BR141" s="95">
        <v>6.218</v>
      </c>
      <c r="BS141" s="95">
        <v>6.2160000000000002</v>
      </c>
      <c r="BT141" s="97"/>
      <c r="BU141" s="97"/>
      <c r="BV141" s="96"/>
      <c r="BW141" s="96"/>
      <c r="BX141" s="96"/>
      <c r="BY141" s="98"/>
      <c r="BZ141" s="99"/>
      <c r="CA141" s="99"/>
      <c r="CB141" s="99"/>
      <c r="CC141" s="99"/>
      <c r="CD141" s="100"/>
      <c r="CE141" s="101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3"/>
      <c r="CQ141" s="103"/>
      <c r="CR141" s="103"/>
      <c r="CS141" s="103"/>
      <c r="CT141" s="103"/>
      <c r="CU141" s="103"/>
      <c r="CV141" s="103"/>
      <c r="CW141" s="103"/>
      <c r="CX141" s="103"/>
      <c r="CY141" s="103"/>
      <c r="CZ141" s="103"/>
      <c r="DA141" s="103"/>
      <c r="DB141" s="103"/>
      <c r="DC141" s="103"/>
      <c r="DD141" s="103"/>
      <c r="DE141" s="103"/>
      <c r="DF141" s="103"/>
      <c r="DG141" s="103"/>
      <c r="DH141" s="103"/>
      <c r="DI141" s="103"/>
      <c r="DJ141" s="103"/>
      <c r="DK141" s="103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</row>
    <row r="142" spans="1:139">
      <c r="A142" s="83" t="s">
        <v>222</v>
      </c>
      <c r="B142" s="66" t="s">
        <v>248</v>
      </c>
      <c r="C142" s="79" t="s">
        <v>181</v>
      </c>
      <c r="D142" s="67">
        <v>1</v>
      </c>
      <c r="E142" s="123" t="s">
        <v>123</v>
      </c>
      <c r="F142" s="123">
        <v>2</v>
      </c>
      <c r="G142" s="85" t="s">
        <v>125</v>
      </c>
      <c r="H142" s="86">
        <v>1.33</v>
      </c>
      <c r="I142" s="124" t="s">
        <v>43</v>
      </c>
      <c r="J142" s="88">
        <v>3.67</v>
      </c>
      <c r="K142" s="89">
        <v>0.05</v>
      </c>
      <c r="L142" s="89">
        <v>-0.05</v>
      </c>
      <c r="M142" s="90" t="s">
        <v>10</v>
      </c>
      <c r="N142" s="91" t="s">
        <v>67</v>
      </c>
      <c r="O142" s="92">
        <f t="shared" si="90"/>
        <v>3.7199999999999998</v>
      </c>
      <c r="P142" s="93">
        <f t="shared" si="91"/>
        <v>3.62</v>
      </c>
      <c r="Q142" s="94"/>
      <c r="R142" s="3">
        <f t="shared" si="92"/>
        <v>3.698</v>
      </c>
      <c r="S142" s="3">
        <f t="shared" si="93"/>
        <v>3.6819999999999999</v>
      </c>
      <c r="T142" s="3">
        <f t="shared" si="94"/>
        <v>3.6913749999999985</v>
      </c>
      <c r="U142" s="4">
        <f t="shared" si="95"/>
        <v>4.1328737170751107E-3</v>
      </c>
      <c r="V142" s="5">
        <f t="shared" si="96"/>
        <v>4.0327064913229158</v>
      </c>
      <c r="W142" s="76">
        <f t="shared" si="105"/>
        <v>0.42749999999997329</v>
      </c>
      <c r="X142" s="76" t="str">
        <f t="shared" si="106"/>
        <v>Level C</v>
      </c>
      <c r="Y142" s="5">
        <f t="shared" si="97"/>
        <v>2.3087244662824684</v>
      </c>
      <c r="Z142" s="5">
        <f t="shared" si="98"/>
        <v>5.7566885163633339</v>
      </c>
      <c r="AA142" s="5">
        <f t="shared" si="99"/>
        <v>2.3087244662824684</v>
      </c>
      <c r="AB142" s="6">
        <f t="shared" si="100"/>
        <v>0.99999999999783817</v>
      </c>
      <c r="AC142" s="29" t="str">
        <f t="shared" si="101"/>
        <v/>
      </c>
      <c r="AD142" s="29" t="str">
        <f t="shared" si="102"/>
        <v/>
      </c>
      <c r="AE142" s="29">
        <f t="shared" si="103"/>
        <v>-2.137499999999859E-2</v>
      </c>
      <c r="AF142" s="29" t="str">
        <f t="shared" si="104"/>
        <v/>
      </c>
      <c r="AG142" s="100"/>
      <c r="AH142" s="101"/>
      <c r="AI142" s="102"/>
      <c r="AJ142" s="102"/>
      <c r="AK142" s="102"/>
      <c r="AL142" s="102"/>
      <c r="AM142" s="102"/>
      <c r="AN142" s="102">
        <v>3.694</v>
      </c>
      <c r="AO142" s="102">
        <v>3.6970000000000001</v>
      </c>
      <c r="AP142" s="102">
        <v>3.6920000000000002</v>
      </c>
      <c r="AQ142" s="102">
        <v>3.6869999999999998</v>
      </c>
      <c r="AR142" s="102">
        <v>3.6880000000000002</v>
      </c>
      <c r="AS142" s="103">
        <v>3.6890000000000001</v>
      </c>
      <c r="AT142" s="103">
        <v>3.6930000000000001</v>
      </c>
      <c r="AU142" s="103">
        <v>3.6909999999999998</v>
      </c>
      <c r="AV142" s="103">
        <v>3.698</v>
      </c>
      <c r="AW142" s="103">
        <v>3.69</v>
      </c>
      <c r="AX142" s="103">
        <v>3.6869999999999998</v>
      </c>
      <c r="AY142" s="103">
        <v>3.6880000000000002</v>
      </c>
      <c r="AZ142" s="103">
        <v>3.69</v>
      </c>
      <c r="BA142" s="103">
        <v>3.6949999999999998</v>
      </c>
      <c r="BB142" s="103">
        <v>3.6880000000000002</v>
      </c>
      <c r="BC142" s="103">
        <v>3.6949999999999998</v>
      </c>
      <c r="BD142" s="103">
        <v>3.6960000000000002</v>
      </c>
      <c r="BE142" s="103">
        <v>3.6880000000000002</v>
      </c>
      <c r="BF142" s="103">
        <v>3.6819999999999999</v>
      </c>
      <c r="BG142" s="103">
        <v>3.6930000000000001</v>
      </c>
      <c r="BH142" s="103">
        <v>3.6819999999999999</v>
      </c>
      <c r="BI142" s="103">
        <v>3.6949999999999998</v>
      </c>
      <c r="BJ142" s="103">
        <v>3.6949999999999998</v>
      </c>
      <c r="BK142" s="103">
        <v>3.6869999999999998</v>
      </c>
      <c r="BL142" s="103">
        <v>3.6949999999999998</v>
      </c>
      <c r="BM142" s="103">
        <v>3.6890000000000001</v>
      </c>
      <c r="BN142" s="103">
        <v>3.698</v>
      </c>
      <c r="BO142" s="95">
        <v>3.6920000000000002</v>
      </c>
      <c r="BP142" s="95">
        <v>3.69</v>
      </c>
      <c r="BQ142" s="95">
        <v>3.694</v>
      </c>
      <c r="BR142" s="95">
        <v>3.6920000000000002</v>
      </c>
      <c r="BS142" s="95">
        <v>3.694</v>
      </c>
      <c r="BT142" s="97"/>
      <c r="BU142" s="97"/>
      <c r="BV142" s="96"/>
      <c r="BW142" s="96"/>
      <c r="BX142" s="96"/>
      <c r="BY142" s="98"/>
      <c r="BZ142" s="99"/>
      <c r="CA142" s="99"/>
      <c r="CB142" s="99"/>
      <c r="CC142" s="99"/>
      <c r="CD142" s="100"/>
      <c r="CE142" s="101"/>
      <c r="CF142" s="102"/>
      <c r="CG142" s="102"/>
      <c r="CH142" s="102"/>
      <c r="CI142" s="102"/>
      <c r="CJ142" s="102"/>
      <c r="CK142" s="102"/>
      <c r="CL142" s="102"/>
      <c r="CM142" s="102"/>
      <c r="CN142" s="102"/>
      <c r="CO142" s="102"/>
      <c r="CP142" s="103"/>
      <c r="CQ142" s="103"/>
      <c r="CR142" s="103"/>
      <c r="CS142" s="103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</row>
    <row r="143" spans="1:139">
      <c r="A143" s="83" t="s">
        <v>223</v>
      </c>
      <c r="B143" s="66" t="s">
        <v>248</v>
      </c>
      <c r="C143" s="79" t="s">
        <v>181</v>
      </c>
      <c r="D143" s="67">
        <v>1</v>
      </c>
      <c r="E143" s="123" t="s">
        <v>123</v>
      </c>
      <c r="F143" s="123">
        <v>2</v>
      </c>
      <c r="G143" s="85" t="s">
        <v>125</v>
      </c>
      <c r="H143" s="86">
        <v>1.33</v>
      </c>
      <c r="I143" s="124" t="s">
        <v>43</v>
      </c>
      <c r="J143" s="88">
        <v>3.8</v>
      </c>
      <c r="K143" s="89">
        <v>0.05</v>
      </c>
      <c r="L143" s="89">
        <v>-0.05</v>
      </c>
      <c r="M143" s="90" t="s">
        <v>10</v>
      </c>
      <c r="N143" s="91" t="s">
        <v>67</v>
      </c>
      <c r="O143" s="92">
        <f t="shared" si="90"/>
        <v>3.8499999999999996</v>
      </c>
      <c r="P143" s="93">
        <f t="shared" si="91"/>
        <v>3.75</v>
      </c>
      <c r="Q143" s="94"/>
      <c r="R143" s="3">
        <f t="shared" si="92"/>
        <v>3.819</v>
      </c>
      <c r="S143" s="3">
        <f t="shared" si="93"/>
        <v>3.8039999999999998</v>
      </c>
      <c r="T143" s="3">
        <f t="shared" si="94"/>
        <v>3.80990625</v>
      </c>
      <c r="U143" s="4">
        <f t="shared" si="95"/>
        <v>3.5683137338560931E-3</v>
      </c>
      <c r="V143" s="5">
        <f t="shared" si="96"/>
        <v>4.6707402739096766</v>
      </c>
      <c r="W143" s="76">
        <f t="shared" si="105"/>
        <v>0.19812500000000524</v>
      </c>
      <c r="X143" s="76" t="str">
        <f t="shared" si="106"/>
        <v>Level B</v>
      </c>
      <c r="Y143" s="5">
        <f t="shared" si="97"/>
        <v>3.7453498571412838</v>
      </c>
      <c r="Z143" s="5">
        <f t="shared" si="98"/>
        <v>5.5961306906780353</v>
      </c>
      <c r="AA143" s="5">
        <f t="shared" si="99"/>
        <v>3.7453498571412838</v>
      </c>
      <c r="AB143" s="6">
        <f t="shared" si="100"/>
        <v>1</v>
      </c>
      <c r="AC143" s="29" t="str">
        <f t="shared" si="101"/>
        <v/>
      </c>
      <c r="AD143" s="29" t="str">
        <f t="shared" si="102"/>
        <v/>
      </c>
      <c r="AE143" s="29">
        <f t="shared" si="103"/>
        <v>-9.9062500000002274E-3</v>
      </c>
      <c r="AF143" s="29" t="str">
        <f t="shared" si="104"/>
        <v/>
      </c>
      <c r="AG143" s="100"/>
      <c r="AH143" s="101"/>
      <c r="AI143" s="102"/>
      <c r="AJ143" s="102"/>
      <c r="AK143" s="102"/>
      <c r="AL143" s="102"/>
      <c r="AM143" s="102"/>
      <c r="AN143" s="102">
        <v>3.8149999999999999</v>
      </c>
      <c r="AO143" s="102">
        <v>3.806</v>
      </c>
      <c r="AP143" s="102">
        <v>3.819</v>
      </c>
      <c r="AQ143" s="102">
        <v>3.8119999999999998</v>
      </c>
      <c r="AR143" s="102">
        <v>3.8090000000000002</v>
      </c>
      <c r="AS143" s="103">
        <v>3.8109999999999999</v>
      </c>
      <c r="AT143" s="103">
        <v>3.8079999999999998</v>
      </c>
      <c r="AU143" s="103">
        <v>3.8039999999999998</v>
      </c>
      <c r="AV143" s="103">
        <v>3.8109999999999999</v>
      </c>
      <c r="AW143" s="103">
        <v>3.8069999999999999</v>
      </c>
      <c r="AX143" s="103">
        <v>3.8069999999999999</v>
      </c>
      <c r="AY143" s="103">
        <v>3.8109999999999999</v>
      </c>
      <c r="AZ143" s="103">
        <v>3.8090000000000002</v>
      </c>
      <c r="BA143" s="103">
        <v>3.8069999999999999</v>
      </c>
      <c r="BB143" s="103">
        <v>3.8180000000000001</v>
      </c>
      <c r="BC143" s="103">
        <v>3.8079999999999998</v>
      </c>
      <c r="BD143" s="103">
        <v>3.8079999999999998</v>
      </c>
      <c r="BE143" s="103">
        <v>3.8119999999999998</v>
      </c>
      <c r="BF143" s="103">
        <v>3.8069999999999999</v>
      </c>
      <c r="BG143" s="103">
        <v>3.8130000000000002</v>
      </c>
      <c r="BH143" s="103">
        <v>3.81</v>
      </c>
      <c r="BI143" s="103">
        <v>3.8079999999999998</v>
      </c>
      <c r="BJ143" s="103">
        <v>3.8069999999999999</v>
      </c>
      <c r="BK143" s="103">
        <v>3.8090000000000002</v>
      </c>
      <c r="BL143" s="103">
        <v>3.8109999999999999</v>
      </c>
      <c r="BM143" s="103">
        <v>3.8079999999999998</v>
      </c>
      <c r="BN143" s="103">
        <v>3.8130000000000002</v>
      </c>
      <c r="BO143" s="95">
        <v>3.8039999999999998</v>
      </c>
      <c r="BP143" s="95">
        <v>3.8069999999999999</v>
      </c>
      <c r="BQ143" s="95">
        <v>3.8119999999999998</v>
      </c>
      <c r="BR143" s="95">
        <v>3.8109999999999999</v>
      </c>
      <c r="BS143" s="95">
        <v>3.8149999999999999</v>
      </c>
      <c r="BT143" s="97"/>
      <c r="BU143" s="97"/>
      <c r="BV143" s="96"/>
      <c r="BW143" s="96"/>
      <c r="BX143" s="96"/>
      <c r="BY143" s="98"/>
      <c r="BZ143" s="99"/>
      <c r="CA143" s="99"/>
      <c r="CB143" s="99"/>
      <c r="CC143" s="99"/>
      <c r="CD143" s="100"/>
      <c r="CE143" s="101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3"/>
      <c r="CQ143" s="103"/>
      <c r="CR143" s="103"/>
      <c r="CS143" s="103"/>
      <c r="CT143" s="103"/>
      <c r="CU143" s="103"/>
      <c r="CV143" s="103"/>
      <c r="CW143" s="103"/>
      <c r="CX143" s="103"/>
      <c r="CY143" s="103"/>
      <c r="CZ143" s="103"/>
      <c r="DA143" s="103"/>
      <c r="DB143" s="103"/>
      <c r="DC143" s="103"/>
      <c r="DD143" s="103"/>
      <c r="DE143" s="103"/>
      <c r="DF143" s="103"/>
      <c r="DG143" s="103"/>
      <c r="DH143" s="103"/>
      <c r="DI143" s="103"/>
      <c r="DJ143" s="103"/>
      <c r="DK143" s="103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</row>
    <row r="144" spans="1:139">
      <c r="A144" s="83" t="s">
        <v>158</v>
      </c>
      <c r="B144" s="66" t="s">
        <v>248</v>
      </c>
      <c r="C144" s="79" t="s">
        <v>181</v>
      </c>
      <c r="D144" s="67">
        <v>1</v>
      </c>
      <c r="E144" s="123" t="s">
        <v>123</v>
      </c>
      <c r="F144" s="123">
        <v>2</v>
      </c>
      <c r="G144" s="85" t="s">
        <v>125</v>
      </c>
      <c r="H144" s="86">
        <v>1.33</v>
      </c>
      <c r="I144" s="124" t="s">
        <v>43</v>
      </c>
      <c r="J144" s="88">
        <v>4</v>
      </c>
      <c r="K144" s="89">
        <v>0.05</v>
      </c>
      <c r="L144" s="89">
        <v>-0.05</v>
      </c>
      <c r="M144" s="90" t="s">
        <v>10</v>
      </c>
      <c r="N144" s="91" t="s">
        <v>67</v>
      </c>
      <c r="O144" s="92">
        <f t="shared" si="90"/>
        <v>4.05</v>
      </c>
      <c r="P144" s="93">
        <f t="shared" si="91"/>
        <v>3.95</v>
      </c>
      <c r="Q144" s="94"/>
      <c r="R144" s="3">
        <f t="shared" si="92"/>
        <v>4.0118</v>
      </c>
      <c r="S144" s="3">
        <f t="shared" si="93"/>
        <v>3.9992000000000001</v>
      </c>
      <c r="T144" s="3">
        <f t="shared" si="94"/>
        <v>4.0050375000000003</v>
      </c>
      <c r="U144" s="4">
        <f t="shared" si="95"/>
        <v>3.7873090285081563E-3</v>
      </c>
      <c r="V144" s="5">
        <f t="shared" si="96"/>
        <v>4.4006619320504106</v>
      </c>
      <c r="W144" s="76">
        <f t="shared" si="105"/>
        <v>0.10075000000000536</v>
      </c>
      <c r="X144" s="76" t="str">
        <f t="shared" si="106"/>
        <v>Level A</v>
      </c>
      <c r="Y144" s="5">
        <f t="shared" si="97"/>
        <v>3.9572952423962944</v>
      </c>
      <c r="Z144" s="5">
        <f t="shared" si="98"/>
        <v>4.8440286217044957</v>
      </c>
      <c r="AA144" s="5">
        <f t="shared" si="99"/>
        <v>3.9572952423962944</v>
      </c>
      <c r="AB144" s="6">
        <f t="shared" si="100"/>
        <v>1</v>
      </c>
      <c r="AC144" s="29" t="str">
        <f t="shared" si="101"/>
        <v/>
      </c>
      <c r="AD144" s="29" t="str">
        <f t="shared" si="102"/>
        <v/>
      </c>
      <c r="AE144" s="29">
        <f t="shared" si="103"/>
        <v>-5.0375000000002501E-3</v>
      </c>
      <c r="AF144" s="29" t="str">
        <f t="shared" si="104"/>
        <v/>
      </c>
      <c r="AG144" s="100"/>
      <c r="AH144" s="101"/>
      <c r="AI144" s="102"/>
      <c r="AJ144" s="102"/>
      <c r="AK144" s="102"/>
      <c r="AL144" s="102"/>
      <c r="AM144" s="102"/>
      <c r="AN144" s="102">
        <v>4.0110999999999999</v>
      </c>
      <c r="AO144" s="102">
        <v>3.9998</v>
      </c>
      <c r="AP144" s="102">
        <v>4.0094000000000003</v>
      </c>
      <c r="AQ144" s="102">
        <v>4.0042</v>
      </c>
      <c r="AR144" s="102">
        <v>4.0118</v>
      </c>
      <c r="AS144" s="103">
        <v>4.0046999999999997</v>
      </c>
      <c r="AT144" s="103">
        <v>3.9992000000000001</v>
      </c>
      <c r="AU144" s="103">
        <v>4.0065</v>
      </c>
      <c r="AV144" s="103">
        <v>4.0045000000000002</v>
      </c>
      <c r="AW144" s="103">
        <v>4.0018000000000002</v>
      </c>
      <c r="AX144" s="103">
        <v>4.0095999999999998</v>
      </c>
      <c r="AY144" s="103">
        <v>4.0071000000000003</v>
      </c>
      <c r="AZ144" s="103">
        <v>4.0087000000000002</v>
      </c>
      <c r="BA144" s="103">
        <v>4.0045999999999999</v>
      </c>
      <c r="BB144" s="103">
        <v>4.0022000000000002</v>
      </c>
      <c r="BC144" s="103">
        <v>4.0010000000000003</v>
      </c>
      <c r="BD144" s="103">
        <v>4.0064000000000002</v>
      </c>
      <c r="BE144" s="103">
        <v>4.0002000000000004</v>
      </c>
      <c r="BF144" s="103">
        <v>4.0038</v>
      </c>
      <c r="BG144" s="103">
        <v>4.0015000000000001</v>
      </c>
      <c r="BH144" s="103">
        <v>4.0021000000000004</v>
      </c>
      <c r="BI144" s="103">
        <v>4.0023999999999997</v>
      </c>
      <c r="BJ144" s="103">
        <v>4.0101000000000004</v>
      </c>
      <c r="BK144" s="103">
        <v>4.0083000000000002</v>
      </c>
      <c r="BL144" s="103">
        <v>4.0004</v>
      </c>
      <c r="BM144" s="103">
        <v>4.0007000000000001</v>
      </c>
      <c r="BN144" s="103">
        <v>4.0109000000000004</v>
      </c>
      <c r="BO144" s="95">
        <v>4.0110000000000001</v>
      </c>
      <c r="BP144" s="95">
        <v>4.0050999999999997</v>
      </c>
      <c r="BQ144" s="95">
        <v>4.0034999999999998</v>
      </c>
      <c r="BR144" s="95">
        <v>4.0042</v>
      </c>
      <c r="BS144" s="95">
        <v>4.0044000000000004</v>
      </c>
      <c r="BT144" s="97"/>
      <c r="BU144" s="97"/>
      <c r="BV144" s="96"/>
      <c r="BW144" s="96"/>
      <c r="BX144" s="96"/>
      <c r="BY144" s="98"/>
      <c r="BZ144" s="99"/>
      <c r="CA144" s="99"/>
      <c r="CB144" s="99"/>
      <c r="CC144" s="99"/>
      <c r="CD144" s="100"/>
      <c r="CE144" s="101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3"/>
      <c r="CQ144" s="103"/>
      <c r="CR144" s="103"/>
      <c r="CS144" s="103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</row>
    <row r="145" spans="1:139">
      <c r="A145" s="83" t="s">
        <v>159</v>
      </c>
      <c r="B145" s="66" t="s">
        <v>248</v>
      </c>
      <c r="C145" s="79" t="s">
        <v>181</v>
      </c>
      <c r="D145" s="67">
        <v>1</v>
      </c>
      <c r="E145" s="123" t="s">
        <v>123</v>
      </c>
      <c r="F145" s="123">
        <v>2</v>
      </c>
      <c r="G145" s="85" t="s">
        <v>125</v>
      </c>
      <c r="H145" s="86">
        <v>1.33</v>
      </c>
      <c r="I145" s="124" t="s">
        <v>43</v>
      </c>
      <c r="J145" s="88">
        <v>11</v>
      </c>
      <c r="K145" s="89">
        <v>0.05</v>
      </c>
      <c r="L145" s="89">
        <v>-0.05</v>
      </c>
      <c r="M145" s="90" t="s">
        <v>10</v>
      </c>
      <c r="N145" s="91" t="s">
        <v>67</v>
      </c>
      <c r="O145" s="92">
        <f t="shared" si="90"/>
        <v>11.05</v>
      </c>
      <c r="P145" s="93">
        <f t="shared" si="91"/>
        <v>10.95</v>
      </c>
      <c r="Q145" s="94"/>
      <c r="R145" s="3">
        <f t="shared" si="92"/>
        <v>11.022500000000001</v>
      </c>
      <c r="S145" s="3">
        <f t="shared" si="93"/>
        <v>10.9979</v>
      </c>
      <c r="T145" s="3">
        <f t="shared" si="94"/>
        <v>11.012900000000002</v>
      </c>
      <c r="U145" s="4">
        <f t="shared" si="95"/>
        <v>6.0843532802353842E-3</v>
      </c>
      <c r="V145" s="5">
        <f t="shared" si="96"/>
        <v>2.7392667550727574</v>
      </c>
      <c r="W145" s="76">
        <f t="shared" si="105"/>
        <v>0.25800000000003454</v>
      </c>
      <c r="X145" s="76" t="str">
        <f t="shared" si="106"/>
        <v>Level C</v>
      </c>
      <c r="Y145" s="5">
        <f t="shared" si="97"/>
        <v>2.03253593226392</v>
      </c>
      <c r="Z145" s="5">
        <f t="shared" si="98"/>
        <v>3.445997577881672</v>
      </c>
      <c r="AA145" s="5">
        <f t="shared" si="99"/>
        <v>2.03253593226392</v>
      </c>
      <c r="AB145" s="6">
        <f t="shared" si="100"/>
        <v>0.9999999994616624</v>
      </c>
      <c r="AC145" s="29" t="str">
        <f t="shared" si="101"/>
        <v/>
      </c>
      <c r="AD145" s="29" t="str">
        <f t="shared" si="102"/>
        <v/>
      </c>
      <c r="AE145" s="29">
        <f t="shared" si="103"/>
        <v>-1.290000000000191E-2</v>
      </c>
      <c r="AF145" s="29" t="str">
        <f t="shared" si="104"/>
        <v/>
      </c>
      <c r="AG145" s="100"/>
      <c r="AH145" s="101"/>
      <c r="AI145" s="102"/>
      <c r="AJ145" s="102"/>
      <c r="AK145" s="102"/>
      <c r="AL145" s="102"/>
      <c r="AM145" s="102"/>
      <c r="AN145" s="102">
        <v>11.0197</v>
      </c>
      <c r="AO145" s="102">
        <v>11.010300000000001</v>
      </c>
      <c r="AP145" s="102">
        <v>11.015700000000001</v>
      </c>
      <c r="AQ145" s="102">
        <v>11.0214</v>
      </c>
      <c r="AR145" s="102">
        <v>11.006500000000001</v>
      </c>
      <c r="AS145" s="103">
        <v>10.9979</v>
      </c>
      <c r="AT145" s="103">
        <v>11.007400000000001</v>
      </c>
      <c r="AU145" s="103">
        <v>11.0223</v>
      </c>
      <c r="AV145" s="103">
        <v>11.0128</v>
      </c>
      <c r="AW145" s="103">
        <v>11.016400000000001</v>
      </c>
      <c r="AX145" s="103">
        <v>11.0169</v>
      </c>
      <c r="AY145" s="103">
        <v>11.0121</v>
      </c>
      <c r="AZ145" s="103">
        <v>11.0139</v>
      </c>
      <c r="BA145" s="103">
        <v>11.010899999999999</v>
      </c>
      <c r="BB145" s="103">
        <v>11.007899999999999</v>
      </c>
      <c r="BC145" s="103">
        <v>11.0212</v>
      </c>
      <c r="BD145" s="103">
        <v>11.010400000000001</v>
      </c>
      <c r="BE145" s="103">
        <v>10.998799999999999</v>
      </c>
      <c r="BF145" s="103">
        <v>11.014900000000001</v>
      </c>
      <c r="BG145" s="103">
        <v>11.0116</v>
      </c>
      <c r="BH145" s="103">
        <v>11.007899999999999</v>
      </c>
      <c r="BI145" s="103">
        <v>11.022500000000001</v>
      </c>
      <c r="BJ145" s="103">
        <v>11.0124</v>
      </c>
      <c r="BK145" s="103">
        <v>11.0085</v>
      </c>
      <c r="BL145" s="103">
        <v>11.0077</v>
      </c>
      <c r="BM145" s="103">
        <v>11.010300000000001</v>
      </c>
      <c r="BN145" s="103">
        <v>11.008800000000001</v>
      </c>
      <c r="BO145" s="95">
        <v>11.018000000000001</v>
      </c>
      <c r="BP145" s="95">
        <v>11.014699999999999</v>
      </c>
      <c r="BQ145" s="95">
        <v>11.0197</v>
      </c>
      <c r="BR145" s="95">
        <v>11.017099999999999</v>
      </c>
      <c r="BS145" s="95">
        <v>11.0162</v>
      </c>
      <c r="BT145" s="97"/>
      <c r="BU145" s="97"/>
      <c r="BV145" s="96"/>
      <c r="BW145" s="96"/>
      <c r="BX145" s="96"/>
      <c r="BY145" s="98"/>
      <c r="BZ145" s="99"/>
      <c r="CA145" s="99"/>
      <c r="CB145" s="99"/>
      <c r="CC145" s="99"/>
      <c r="CD145" s="100"/>
      <c r="CE145" s="101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3"/>
      <c r="CQ145" s="103"/>
      <c r="CR145" s="103"/>
      <c r="CS145" s="103"/>
      <c r="CT145" s="103"/>
      <c r="CU145" s="103"/>
      <c r="CV145" s="103"/>
      <c r="CW145" s="103"/>
      <c r="CX145" s="103"/>
      <c r="CY145" s="103"/>
      <c r="CZ145" s="103"/>
      <c r="DA145" s="103"/>
      <c r="DB145" s="103"/>
      <c r="DC145" s="103"/>
      <c r="DD145" s="103"/>
      <c r="DE145" s="103"/>
      <c r="DF145" s="103"/>
      <c r="DG145" s="103"/>
      <c r="DH145" s="103"/>
      <c r="DI145" s="103"/>
      <c r="DJ145" s="103"/>
      <c r="DK145" s="103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</row>
    <row r="146" spans="1:139">
      <c r="A146" s="83" t="s">
        <v>160</v>
      </c>
      <c r="B146" s="66" t="s">
        <v>248</v>
      </c>
      <c r="C146" s="79" t="s">
        <v>181</v>
      </c>
      <c r="D146" s="67">
        <v>1</v>
      </c>
      <c r="E146" s="123" t="s">
        <v>123</v>
      </c>
      <c r="F146" s="123">
        <v>2</v>
      </c>
      <c r="G146" s="85" t="s">
        <v>125</v>
      </c>
      <c r="H146" s="86">
        <v>1.33</v>
      </c>
      <c r="I146" s="124" t="s">
        <v>43</v>
      </c>
      <c r="J146" s="88">
        <v>12.85</v>
      </c>
      <c r="K146" s="89">
        <v>0.05</v>
      </c>
      <c r="L146" s="89">
        <v>-0.05</v>
      </c>
      <c r="M146" s="90" t="s">
        <v>10</v>
      </c>
      <c r="N146" s="91" t="s">
        <v>67</v>
      </c>
      <c r="O146" s="92">
        <f t="shared" si="90"/>
        <v>12.9</v>
      </c>
      <c r="P146" s="93">
        <f t="shared" si="91"/>
        <v>12.799999999999999</v>
      </c>
      <c r="Q146" s="94"/>
      <c r="R146" s="3">
        <f t="shared" si="92"/>
        <v>12.89</v>
      </c>
      <c r="S146" s="3">
        <f t="shared" si="93"/>
        <v>12.87</v>
      </c>
      <c r="T146" s="3">
        <f t="shared" si="94"/>
        <v>12.878187499999999</v>
      </c>
      <c r="U146" s="4">
        <f t="shared" si="95"/>
        <v>5.2390438674591432E-3</v>
      </c>
      <c r="V146" s="5">
        <f t="shared" si="96"/>
        <v>3.1812420526170837</v>
      </c>
      <c r="W146" s="76">
        <f t="shared" si="105"/>
        <v>0.56374999999998376</v>
      </c>
      <c r="X146" s="76" t="str">
        <f t="shared" si="106"/>
        <v>Level D</v>
      </c>
      <c r="Y146" s="5">
        <f t="shared" si="97"/>
        <v>1.3878168454542741</v>
      </c>
      <c r="Z146" s="5">
        <f t="shared" si="98"/>
        <v>4.9746672597799835</v>
      </c>
      <c r="AA146" s="5">
        <f t="shared" si="99"/>
        <v>1.3878168454542741</v>
      </c>
      <c r="AB146" s="6">
        <f t="shared" si="100"/>
        <v>0.9999843263020618</v>
      </c>
      <c r="AC146" s="29" t="str">
        <f t="shared" si="101"/>
        <v/>
      </c>
      <c r="AD146" s="29" t="str">
        <f t="shared" si="102"/>
        <v/>
      </c>
      <c r="AE146" s="29">
        <f t="shared" si="103"/>
        <v>-2.8187499999999588E-2</v>
      </c>
      <c r="AF146" s="29" t="str">
        <f t="shared" si="104"/>
        <v/>
      </c>
      <c r="AG146" s="100"/>
      <c r="AH146" s="101"/>
      <c r="AI146" s="102"/>
      <c r="AJ146" s="102"/>
      <c r="AK146" s="102"/>
      <c r="AL146" s="102"/>
      <c r="AM146" s="102"/>
      <c r="AN146" s="102">
        <v>12.875999999999999</v>
      </c>
      <c r="AO146" s="102">
        <v>12.881</v>
      </c>
      <c r="AP146" s="102">
        <v>12.875</v>
      </c>
      <c r="AQ146" s="102">
        <v>12.881</v>
      </c>
      <c r="AR146" s="102">
        <v>12.877000000000001</v>
      </c>
      <c r="AS146" s="103">
        <v>12.872</v>
      </c>
      <c r="AT146" s="103">
        <v>12.871</v>
      </c>
      <c r="AU146" s="103">
        <v>12.87</v>
      </c>
      <c r="AV146" s="103">
        <v>12.875</v>
      </c>
      <c r="AW146" s="103">
        <v>12.879</v>
      </c>
      <c r="AX146" s="103">
        <v>12.875999999999999</v>
      </c>
      <c r="AY146" s="103">
        <v>12.88</v>
      </c>
      <c r="AZ146" s="103">
        <v>12.888</v>
      </c>
      <c r="BA146" s="103">
        <v>12.879</v>
      </c>
      <c r="BB146" s="103">
        <v>12.885</v>
      </c>
      <c r="BC146" s="103">
        <v>12.875999999999999</v>
      </c>
      <c r="BD146" s="103">
        <v>12.875999999999999</v>
      </c>
      <c r="BE146" s="103">
        <v>12.877000000000001</v>
      </c>
      <c r="BF146" s="103">
        <v>12.877000000000001</v>
      </c>
      <c r="BG146" s="103">
        <v>12.879</v>
      </c>
      <c r="BH146" s="103">
        <v>12.877000000000001</v>
      </c>
      <c r="BI146" s="103">
        <v>12.878</v>
      </c>
      <c r="BJ146" s="103">
        <v>12.882</v>
      </c>
      <c r="BK146" s="103">
        <v>12.875999999999999</v>
      </c>
      <c r="BL146" s="103">
        <v>12.879</v>
      </c>
      <c r="BM146" s="103">
        <v>12.888999999999999</v>
      </c>
      <c r="BN146" s="103">
        <v>12.89</v>
      </c>
      <c r="BO146" s="95">
        <v>12.871</v>
      </c>
      <c r="BP146" s="95">
        <v>12.875999999999999</v>
      </c>
      <c r="BQ146" s="95">
        <v>12.872</v>
      </c>
      <c r="BR146" s="95">
        <v>12.888</v>
      </c>
      <c r="BS146" s="95">
        <v>12.874000000000001</v>
      </c>
      <c r="BT146" s="97"/>
      <c r="BU146" s="97"/>
      <c r="BV146" s="96"/>
      <c r="BW146" s="96"/>
      <c r="BX146" s="96"/>
      <c r="BY146" s="98"/>
      <c r="BZ146" s="99"/>
      <c r="CA146" s="99"/>
      <c r="CB146" s="99"/>
      <c r="CC146" s="99"/>
      <c r="CD146" s="100"/>
      <c r="CE146" s="101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3"/>
      <c r="CQ146" s="103"/>
      <c r="CR146" s="103"/>
      <c r="CS146" s="103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</row>
    <row r="147" spans="1:139">
      <c r="A147" s="83" t="s">
        <v>161</v>
      </c>
      <c r="B147" s="66" t="s">
        <v>248</v>
      </c>
      <c r="C147" s="79" t="s">
        <v>181</v>
      </c>
      <c r="D147" s="67">
        <v>1</v>
      </c>
      <c r="E147" s="123" t="s">
        <v>123</v>
      </c>
      <c r="F147" s="123">
        <v>2</v>
      </c>
      <c r="G147" s="85" t="s">
        <v>125</v>
      </c>
      <c r="H147" s="86">
        <v>1.33</v>
      </c>
      <c r="I147" s="124" t="s">
        <v>43</v>
      </c>
      <c r="J147" s="88">
        <v>5.5</v>
      </c>
      <c r="K147" s="89">
        <v>0.05</v>
      </c>
      <c r="L147" s="89">
        <v>-0.05</v>
      </c>
      <c r="M147" s="90" t="s">
        <v>10</v>
      </c>
      <c r="N147" s="91" t="s">
        <v>67</v>
      </c>
      <c r="O147" s="92">
        <f t="shared" si="90"/>
        <v>5.55</v>
      </c>
      <c r="P147" s="93">
        <f t="shared" si="91"/>
        <v>5.45</v>
      </c>
      <c r="Q147" s="94"/>
      <c r="R147" s="3">
        <f t="shared" si="92"/>
        <v>5.53</v>
      </c>
      <c r="S147" s="3">
        <f t="shared" si="93"/>
        <v>5.5090000000000003</v>
      </c>
      <c r="T147" s="3">
        <f t="shared" si="94"/>
        <v>5.516</v>
      </c>
      <c r="U147" s="4">
        <f t="shared" si="95"/>
        <v>4.2426406871193109E-3</v>
      </c>
      <c r="V147" s="5">
        <f t="shared" si="96"/>
        <v>3.9283710065919073</v>
      </c>
      <c r="W147" s="76">
        <f t="shared" si="105"/>
        <v>0.32000000000000139</v>
      </c>
      <c r="X147" s="76" t="str">
        <f t="shared" si="106"/>
        <v>Level C</v>
      </c>
      <c r="Y147" s="5">
        <f t="shared" si="97"/>
        <v>2.6712922844824818</v>
      </c>
      <c r="Z147" s="5">
        <f t="shared" si="98"/>
        <v>5.1854497287013048</v>
      </c>
      <c r="AA147" s="5">
        <f t="shared" si="99"/>
        <v>2.6712922844824818</v>
      </c>
      <c r="AB147" s="6">
        <f t="shared" si="100"/>
        <v>0.99999999999999956</v>
      </c>
      <c r="AC147" s="29" t="str">
        <f t="shared" si="101"/>
        <v/>
      </c>
      <c r="AD147" s="29" t="str">
        <f t="shared" si="102"/>
        <v/>
      </c>
      <c r="AE147" s="29">
        <f t="shared" si="103"/>
        <v>-1.6000000000000014E-2</v>
      </c>
      <c r="AF147" s="29" t="str">
        <f t="shared" si="104"/>
        <v/>
      </c>
      <c r="AG147" s="100"/>
      <c r="AH147" s="101"/>
      <c r="AI147" s="102"/>
      <c r="AJ147" s="102"/>
      <c r="AK147" s="102"/>
      <c r="AL147" s="102"/>
      <c r="AM147" s="102"/>
      <c r="AN147" s="102">
        <v>5.516</v>
      </c>
      <c r="AO147" s="102">
        <v>5.5149999999999997</v>
      </c>
      <c r="AP147" s="102">
        <v>5.5170000000000003</v>
      </c>
      <c r="AQ147" s="102">
        <v>5.5209999999999999</v>
      </c>
      <c r="AR147" s="102">
        <v>5.5129999999999999</v>
      </c>
      <c r="AS147" s="103">
        <v>5.53</v>
      </c>
      <c r="AT147" s="103">
        <v>5.5190000000000001</v>
      </c>
      <c r="AU147" s="103">
        <v>5.5149999999999997</v>
      </c>
      <c r="AV147" s="103">
        <v>5.5170000000000003</v>
      </c>
      <c r="AW147" s="103">
        <v>5.5170000000000003</v>
      </c>
      <c r="AX147" s="103">
        <v>5.5190000000000001</v>
      </c>
      <c r="AY147" s="103">
        <v>5.5119999999999996</v>
      </c>
      <c r="AZ147" s="103">
        <v>5.51</v>
      </c>
      <c r="BA147" s="103">
        <v>5.516</v>
      </c>
      <c r="BB147" s="103">
        <v>5.5140000000000002</v>
      </c>
      <c r="BC147" s="103">
        <v>5.5140000000000002</v>
      </c>
      <c r="BD147" s="103">
        <v>5.51</v>
      </c>
      <c r="BE147" s="103">
        <v>5.51</v>
      </c>
      <c r="BF147" s="103">
        <v>5.5149999999999997</v>
      </c>
      <c r="BG147" s="103">
        <v>5.5179999999999998</v>
      </c>
      <c r="BH147" s="103">
        <v>5.52</v>
      </c>
      <c r="BI147" s="103">
        <v>5.5129999999999999</v>
      </c>
      <c r="BJ147" s="103">
        <v>5.5229999999999997</v>
      </c>
      <c r="BK147" s="103">
        <v>5.52</v>
      </c>
      <c r="BL147" s="103">
        <v>5.5170000000000003</v>
      </c>
      <c r="BM147" s="103">
        <v>5.5090000000000003</v>
      </c>
      <c r="BN147" s="103">
        <v>5.5129999999999999</v>
      </c>
      <c r="BO147" s="95">
        <v>5.5129999999999999</v>
      </c>
      <c r="BP147" s="95">
        <v>5.5149999999999997</v>
      </c>
      <c r="BQ147" s="95">
        <v>5.5179999999999998</v>
      </c>
      <c r="BR147" s="95">
        <v>5.5149999999999997</v>
      </c>
      <c r="BS147" s="95">
        <v>5.5179999999999998</v>
      </c>
      <c r="BT147" s="97"/>
      <c r="BU147" s="97"/>
      <c r="BV147" s="96"/>
      <c r="BW147" s="96"/>
      <c r="BX147" s="96"/>
      <c r="BY147" s="98"/>
      <c r="BZ147" s="99"/>
      <c r="CA147" s="99"/>
      <c r="CB147" s="99"/>
      <c r="CC147" s="99"/>
      <c r="CD147" s="100"/>
      <c r="CE147" s="101"/>
      <c r="CF147" s="102"/>
      <c r="CG147" s="102"/>
      <c r="CH147" s="102"/>
      <c r="CI147" s="102"/>
      <c r="CJ147" s="102"/>
      <c r="CK147" s="102"/>
      <c r="CL147" s="102"/>
      <c r="CM147" s="102"/>
      <c r="CN147" s="102"/>
      <c r="CO147" s="102"/>
      <c r="CP147" s="103"/>
      <c r="CQ147" s="103"/>
      <c r="CR147" s="103"/>
      <c r="CS147" s="103"/>
      <c r="CT147" s="103"/>
      <c r="CU147" s="103"/>
      <c r="CV147" s="103"/>
      <c r="CW147" s="103"/>
      <c r="CX147" s="103"/>
      <c r="CY147" s="103"/>
      <c r="CZ147" s="103"/>
      <c r="DA147" s="103"/>
      <c r="DB147" s="103"/>
      <c r="DC147" s="103"/>
      <c r="DD147" s="103"/>
      <c r="DE147" s="103"/>
      <c r="DF147" s="103"/>
      <c r="DG147" s="103"/>
      <c r="DH147" s="103"/>
      <c r="DI147" s="103"/>
      <c r="DJ147" s="103"/>
      <c r="DK147" s="103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</row>
    <row r="148" spans="1:139">
      <c r="A148" s="83" t="s">
        <v>246</v>
      </c>
      <c r="B148" s="66" t="s">
        <v>248</v>
      </c>
      <c r="C148" s="79" t="s">
        <v>181</v>
      </c>
      <c r="D148" s="67">
        <v>1</v>
      </c>
      <c r="E148" s="123" t="s">
        <v>123</v>
      </c>
      <c r="F148" s="123">
        <v>2</v>
      </c>
      <c r="G148" s="85" t="s">
        <v>125</v>
      </c>
      <c r="H148" s="86">
        <v>1.33</v>
      </c>
      <c r="I148" s="124" t="s">
        <v>43</v>
      </c>
      <c r="J148" s="88">
        <v>10.15</v>
      </c>
      <c r="K148" s="89">
        <v>0.05</v>
      </c>
      <c r="L148" s="89">
        <v>-0.05</v>
      </c>
      <c r="M148" s="90" t="s">
        <v>10</v>
      </c>
      <c r="N148" s="91" t="s">
        <v>67</v>
      </c>
      <c r="O148" s="92">
        <f t="shared" si="90"/>
        <v>10.200000000000001</v>
      </c>
      <c r="P148" s="93">
        <f t="shared" si="91"/>
        <v>10.1</v>
      </c>
      <c r="Q148" s="94"/>
      <c r="R148" s="3">
        <f t="shared" si="92"/>
        <v>10.181900000000001</v>
      </c>
      <c r="S148" s="3">
        <f t="shared" si="93"/>
        <v>10.1624</v>
      </c>
      <c r="T148" s="3">
        <f t="shared" si="94"/>
        <v>10.17236875</v>
      </c>
      <c r="U148" s="4">
        <f t="shared" si="95"/>
        <v>5.1271848214736616E-3</v>
      </c>
      <c r="V148" s="5">
        <f t="shared" si="96"/>
        <v>3.2506467480679415</v>
      </c>
      <c r="W148" s="76">
        <f t="shared" si="105"/>
        <v>0.44737499999999458</v>
      </c>
      <c r="X148" s="76" t="str">
        <f t="shared" si="106"/>
        <v>Level C</v>
      </c>
      <c r="Y148" s="5">
        <f t="shared" si="97"/>
        <v>1.7963886591510891</v>
      </c>
      <c r="Z148" s="5">
        <f t="shared" si="98"/>
        <v>4.7049048369848858</v>
      </c>
      <c r="AA148" s="5">
        <f t="shared" si="99"/>
        <v>1.7963886591510891</v>
      </c>
      <c r="AB148" s="6">
        <f t="shared" si="100"/>
        <v>0.99999996460729523</v>
      </c>
      <c r="AC148" s="29" t="str">
        <f t="shared" si="101"/>
        <v/>
      </c>
      <c r="AD148" s="29" t="str">
        <f t="shared" si="102"/>
        <v/>
      </c>
      <c r="AE148" s="29">
        <f t="shared" si="103"/>
        <v>-2.2368750000000048E-2</v>
      </c>
      <c r="AF148" s="29" t="str">
        <f t="shared" si="104"/>
        <v/>
      </c>
      <c r="AG148" s="100"/>
      <c r="AH148" s="101"/>
      <c r="AI148" s="102"/>
      <c r="AJ148" s="102"/>
      <c r="AK148" s="102"/>
      <c r="AL148" s="102"/>
      <c r="AM148" s="102"/>
      <c r="AN148" s="102">
        <v>10.162699999999999</v>
      </c>
      <c r="AO148" s="102">
        <v>10.181900000000001</v>
      </c>
      <c r="AP148" s="102">
        <v>10.1663</v>
      </c>
      <c r="AQ148" s="102">
        <v>10.172599999999999</v>
      </c>
      <c r="AR148" s="102">
        <v>10.175800000000001</v>
      </c>
      <c r="AS148" s="103">
        <v>10.1723</v>
      </c>
      <c r="AT148" s="103">
        <v>10.166499999999999</v>
      </c>
      <c r="AU148" s="103">
        <v>10.1684</v>
      </c>
      <c r="AV148" s="103">
        <v>10.173</v>
      </c>
      <c r="AW148" s="103">
        <v>10.1729</v>
      </c>
      <c r="AX148" s="103">
        <v>10.1717</v>
      </c>
      <c r="AY148" s="103">
        <v>10.1716</v>
      </c>
      <c r="AZ148" s="103">
        <v>10.166600000000001</v>
      </c>
      <c r="BA148" s="103">
        <v>10.170999999999999</v>
      </c>
      <c r="BB148" s="103">
        <v>10.166399999999999</v>
      </c>
      <c r="BC148" s="103">
        <v>10.1774</v>
      </c>
      <c r="BD148" s="103">
        <v>10.169700000000001</v>
      </c>
      <c r="BE148" s="103">
        <v>10.1751</v>
      </c>
      <c r="BF148" s="103">
        <v>10.1739</v>
      </c>
      <c r="BG148" s="103">
        <v>10.172499999999999</v>
      </c>
      <c r="BH148" s="103">
        <v>10.181699999999999</v>
      </c>
      <c r="BI148" s="103">
        <v>10.1774</v>
      </c>
      <c r="BJ148" s="103">
        <v>10.1782</v>
      </c>
      <c r="BK148" s="103">
        <v>10.178599999999999</v>
      </c>
      <c r="BL148" s="103">
        <v>10.1722</v>
      </c>
      <c r="BM148" s="103">
        <v>10.1777</v>
      </c>
      <c r="BN148" s="103">
        <v>10.1784</v>
      </c>
      <c r="BO148" s="95">
        <v>10.167199999999999</v>
      </c>
      <c r="BP148" s="95">
        <v>10.174899999999999</v>
      </c>
      <c r="BQ148" s="95">
        <v>10.166499999999999</v>
      </c>
      <c r="BR148" s="95">
        <v>10.1723</v>
      </c>
      <c r="BS148" s="95">
        <v>10.1624</v>
      </c>
      <c r="BT148" s="97"/>
      <c r="BU148" s="97"/>
      <c r="BV148" s="96"/>
      <c r="BW148" s="96"/>
      <c r="BX148" s="96"/>
      <c r="BY148" s="98"/>
      <c r="BZ148" s="99"/>
      <c r="CA148" s="99"/>
      <c r="CB148" s="99"/>
      <c r="CC148" s="99"/>
      <c r="CD148" s="100"/>
      <c r="CE148" s="101"/>
      <c r="CF148" s="102"/>
      <c r="CG148" s="102"/>
      <c r="CH148" s="102"/>
      <c r="CI148" s="102"/>
      <c r="CJ148" s="102"/>
      <c r="CK148" s="102"/>
      <c r="CL148" s="102"/>
      <c r="CM148" s="102"/>
      <c r="CN148" s="102"/>
      <c r="CO148" s="102"/>
      <c r="CP148" s="103"/>
      <c r="CQ148" s="103"/>
      <c r="CR148" s="103"/>
      <c r="CS148" s="103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</row>
    <row r="149" spans="1:139">
      <c r="A149" s="83" t="s">
        <v>247</v>
      </c>
      <c r="B149" s="66" t="s">
        <v>248</v>
      </c>
      <c r="C149" s="79" t="s">
        <v>181</v>
      </c>
      <c r="D149" s="67">
        <v>1</v>
      </c>
      <c r="E149" s="123" t="s">
        <v>123</v>
      </c>
      <c r="F149" s="123">
        <v>2</v>
      </c>
      <c r="G149" s="85" t="s">
        <v>125</v>
      </c>
      <c r="H149" s="86">
        <v>1.33</v>
      </c>
      <c r="I149" s="124" t="s">
        <v>43</v>
      </c>
      <c r="J149" s="88">
        <v>18.28</v>
      </c>
      <c r="K149" s="89">
        <v>0.05</v>
      </c>
      <c r="L149" s="89">
        <v>-0.05</v>
      </c>
      <c r="M149" s="90" t="s">
        <v>10</v>
      </c>
      <c r="N149" s="91" t="s">
        <v>67</v>
      </c>
      <c r="O149" s="92">
        <f t="shared" si="90"/>
        <v>18.330000000000002</v>
      </c>
      <c r="P149" s="93">
        <f t="shared" si="91"/>
        <v>18.23</v>
      </c>
      <c r="Q149" s="94"/>
      <c r="R149" s="3">
        <f t="shared" si="92"/>
        <v>18.307099999999998</v>
      </c>
      <c r="S149" s="3">
        <f t="shared" si="93"/>
        <v>18.274899999999999</v>
      </c>
      <c r="T149" s="3">
        <f t="shared" si="94"/>
        <v>18.291037499999998</v>
      </c>
      <c r="U149" s="4">
        <f t="shared" si="95"/>
        <v>8.9797891346748825E-3</v>
      </c>
      <c r="V149" s="5">
        <f t="shared" si="96"/>
        <v>1.8560198259343752</v>
      </c>
      <c r="W149" s="76">
        <f t="shared" si="105"/>
        <v>0.22074999999993536</v>
      </c>
      <c r="X149" s="76" t="str">
        <f t="shared" si="106"/>
        <v>Level B</v>
      </c>
      <c r="Y149" s="5">
        <f t="shared" si="97"/>
        <v>1.4463034493595022</v>
      </c>
      <c r="Z149" s="5">
        <f t="shared" si="98"/>
        <v>2.2657362025093004</v>
      </c>
      <c r="AA149" s="5">
        <f t="shared" si="99"/>
        <v>1.4463034493595022</v>
      </c>
      <c r="AB149" s="6">
        <f t="shared" si="100"/>
        <v>0.99999284044881764</v>
      </c>
      <c r="AC149" s="29" t="str">
        <f t="shared" si="101"/>
        <v/>
      </c>
      <c r="AD149" s="29" t="str">
        <f t="shared" si="102"/>
        <v/>
      </c>
      <c r="AE149" s="29">
        <f t="shared" si="103"/>
        <v>-1.1037499999996925E-2</v>
      </c>
      <c r="AF149" s="29" t="str">
        <f t="shared" si="104"/>
        <v/>
      </c>
      <c r="AG149" s="100"/>
      <c r="AH149" s="101"/>
      <c r="AI149" s="102"/>
      <c r="AJ149" s="102"/>
      <c r="AK149" s="102"/>
      <c r="AL149" s="102"/>
      <c r="AM149" s="102"/>
      <c r="AN149" s="102">
        <v>18.287800000000001</v>
      </c>
      <c r="AO149" s="102">
        <v>18.285900000000002</v>
      </c>
      <c r="AP149" s="102">
        <v>18.285799999999998</v>
      </c>
      <c r="AQ149" s="102">
        <v>18.284199999999998</v>
      </c>
      <c r="AR149" s="102">
        <v>18.283000000000001</v>
      </c>
      <c r="AS149" s="103">
        <v>18.305</v>
      </c>
      <c r="AT149" s="103">
        <v>18.307099999999998</v>
      </c>
      <c r="AU149" s="103">
        <v>18.29</v>
      </c>
      <c r="AV149" s="103">
        <v>18.292000000000002</v>
      </c>
      <c r="AW149" s="103">
        <v>18.306799999999999</v>
      </c>
      <c r="AX149" s="103">
        <v>18.2759</v>
      </c>
      <c r="AY149" s="103">
        <v>18.299199999999999</v>
      </c>
      <c r="AZ149" s="103">
        <v>18.300799999999999</v>
      </c>
      <c r="BA149" s="103">
        <v>18.2987</v>
      </c>
      <c r="BB149" s="103">
        <v>18.292000000000002</v>
      </c>
      <c r="BC149" s="103">
        <v>18.3032</v>
      </c>
      <c r="BD149" s="103">
        <v>18.279699999999998</v>
      </c>
      <c r="BE149" s="103">
        <v>18.274899999999999</v>
      </c>
      <c r="BF149" s="103">
        <v>18.2989</v>
      </c>
      <c r="BG149" s="103">
        <v>18.294599999999999</v>
      </c>
      <c r="BH149" s="103">
        <v>18.296600000000002</v>
      </c>
      <c r="BI149" s="103">
        <v>18.283100000000001</v>
      </c>
      <c r="BJ149" s="103">
        <v>18.289300000000001</v>
      </c>
      <c r="BK149" s="103">
        <v>18.278400000000001</v>
      </c>
      <c r="BL149" s="103">
        <v>18.283899999999999</v>
      </c>
      <c r="BM149" s="103">
        <v>18.290600000000001</v>
      </c>
      <c r="BN149" s="103">
        <v>18.2971</v>
      </c>
      <c r="BO149" s="95">
        <v>18.286899999999999</v>
      </c>
      <c r="BP149" s="95">
        <v>18.286899999999999</v>
      </c>
      <c r="BQ149" s="95">
        <v>18.280799999999999</v>
      </c>
      <c r="BR149" s="95">
        <v>18.2959</v>
      </c>
      <c r="BS149" s="95">
        <v>18.298200000000001</v>
      </c>
      <c r="BT149" s="97"/>
      <c r="BU149" s="97"/>
      <c r="BV149" s="96"/>
      <c r="BW149" s="96"/>
      <c r="BX149" s="96"/>
      <c r="BY149" s="98"/>
      <c r="BZ149" s="99"/>
      <c r="CA149" s="99"/>
      <c r="CB149" s="99"/>
      <c r="CC149" s="99"/>
      <c r="CD149" s="100"/>
      <c r="CE149" s="101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3"/>
      <c r="CQ149" s="103"/>
      <c r="CR149" s="103"/>
      <c r="CS149" s="103"/>
      <c r="CT149" s="103"/>
      <c r="CU149" s="103"/>
      <c r="CV149" s="103"/>
      <c r="CW149" s="103"/>
      <c r="CX149" s="103"/>
      <c r="CY149" s="103"/>
      <c r="CZ149" s="103"/>
      <c r="DA149" s="103"/>
      <c r="DB149" s="103"/>
      <c r="DC149" s="103"/>
      <c r="DD149" s="103"/>
      <c r="DE149" s="103"/>
      <c r="DF149" s="103"/>
      <c r="DG149" s="103"/>
      <c r="DH149" s="103"/>
      <c r="DI149" s="103"/>
      <c r="DJ149" s="103"/>
      <c r="DK149" s="103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</row>
    <row r="150" spans="1:139">
      <c r="A150" s="83" t="s">
        <v>228</v>
      </c>
      <c r="B150" s="66" t="s">
        <v>248</v>
      </c>
      <c r="C150" s="79" t="s">
        <v>181</v>
      </c>
      <c r="D150" s="67">
        <v>1</v>
      </c>
      <c r="E150" s="123" t="s">
        <v>123</v>
      </c>
      <c r="F150" s="123">
        <v>2</v>
      </c>
      <c r="G150" s="85" t="s">
        <v>125</v>
      </c>
      <c r="H150" s="86">
        <v>1.33</v>
      </c>
      <c r="I150" s="124" t="s">
        <v>43</v>
      </c>
      <c r="J150" s="88">
        <v>3.5</v>
      </c>
      <c r="K150" s="89">
        <v>0.05</v>
      </c>
      <c r="L150" s="89">
        <v>-0.05</v>
      </c>
      <c r="M150" s="90" t="s">
        <v>10</v>
      </c>
      <c r="N150" s="91" t="s">
        <v>67</v>
      </c>
      <c r="O150" s="92">
        <f t="shared" si="90"/>
        <v>3.55</v>
      </c>
      <c r="P150" s="93">
        <f t="shared" si="91"/>
        <v>3.45</v>
      </c>
      <c r="Q150" s="94"/>
      <c r="R150" s="3">
        <f t="shared" si="92"/>
        <v>3.5062000000000002</v>
      </c>
      <c r="S150" s="3">
        <f t="shared" si="93"/>
        <v>3.4908999999999999</v>
      </c>
      <c r="T150" s="3">
        <f t="shared" si="94"/>
        <v>3.4989250000000003</v>
      </c>
      <c r="U150" s="4">
        <f t="shared" si="95"/>
        <v>3.4516008441152282E-3</v>
      </c>
      <c r="V150" s="5">
        <f t="shared" si="96"/>
        <v>4.828677306381568</v>
      </c>
      <c r="W150" s="76">
        <f t="shared" si="105"/>
        <v>-2.1499999999994378E-2</v>
      </c>
      <c r="X150" s="76" t="str">
        <f t="shared" si="106"/>
        <v>Level A</v>
      </c>
      <c r="Y150" s="5">
        <f t="shared" si="97"/>
        <v>4.9324938684687272</v>
      </c>
      <c r="Z150" s="5">
        <f t="shared" si="98"/>
        <v>4.7248607442943751</v>
      </c>
      <c r="AA150" s="5">
        <f t="shared" si="99"/>
        <v>4.7248607442943751</v>
      </c>
      <c r="AB150" s="6">
        <f t="shared" si="100"/>
        <v>1</v>
      </c>
      <c r="AC150" s="29" t="str">
        <f t="shared" si="101"/>
        <v/>
      </c>
      <c r="AD150" s="29" t="str">
        <f t="shared" si="102"/>
        <v/>
      </c>
      <c r="AE150" s="29">
        <f t="shared" si="103"/>
        <v>1.0749999999997151E-3</v>
      </c>
      <c r="AF150" s="29" t="str">
        <f t="shared" si="104"/>
        <v/>
      </c>
      <c r="AG150" s="100"/>
      <c r="AH150" s="101"/>
      <c r="AI150" s="102"/>
      <c r="AJ150" s="102"/>
      <c r="AK150" s="102"/>
      <c r="AL150" s="102"/>
      <c r="AM150" s="102"/>
      <c r="AN150" s="102">
        <v>3.5062000000000002</v>
      </c>
      <c r="AO150" s="102">
        <v>3.4984999999999999</v>
      </c>
      <c r="AP150" s="102">
        <v>3.4977</v>
      </c>
      <c r="AQ150" s="102">
        <v>3.4925999999999999</v>
      </c>
      <c r="AR150" s="102">
        <v>3.4950999999999999</v>
      </c>
      <c r="AS150" s="103">
        <v>3.4946999999999999</v>
      </c>
      <c r="AT150" s="103">
        <v>3.5009000000000001</v>
      </c>
      <c r="AU150" s="103">
        <v>3.5013000000000001</v>
      </c>
      <c r="AV150" s="103">
        <v>3.4996</v>
      </c>
      <c r="AW150" s="103">
        <v>3.4964</v>
      </c>
      <c r="AX150" s="103">
        <v>3.4996999999999998</v>
      </c>
      <c r="AY150" s="103">
        <v>3.4969999999999999</v>
      </c>
      <c r="AZ150" s="103">
        <v>3.4994000000000001</v>
      </c>
      <c r="BA150" s="103">
        <v>3.4971999999999999</v>
      </c>
      <c r="BB150" s="103">
        <v>3.5001000000000002</v>
      </c>
      <c r="BC150" s="103">
        <v>3.5021</v>
      </c>
      <c r="BD150" s="103">
        <v>3.5015000000000001</v>
      </c>
      <c r="BE150" s="103">
        <v>3.5044</v>
      </c>
      <c r="BF150" s="103">
        <v>3.4979</v>
      </c>
      <c r="BG150" s="103">
        <v>3.5038999999999998</v>
      </c>
      <c r="BH150" s="103">
        <v>3.4988000000000001</v>
      </c>
      <c r="BI150" s="103">
        <v>3.4975999999999998</v>
      </c>
      <c r="BJ150" s="103">
        <v>3.5017999999999998</v>
      </c>
      <c r="BK150" s="103">
        <v>3.4983</v>
      </c>
      <c r="BL150" s="103">
        <v>3.4952999999999999</v>
      </c>
      <c r="BM150" s="103">
        <v>3.4996</v>
      </c>
      <c r="BN150" s="103">
        <v>3.4996999999999998</v>
      </c>
      <c r="BO150" s="95">
        <v>3.4946000000000002</v>
      </c>
      <c r="BP150" s="95">
        <v>3.4969000000000001</v>
      </c>
      <c r="BQ150" s="95">
        <v>3.4908999999999999</v>
      </c>
      <c r="BR150" s="95">
        <v>3.5032999999999999</v>
      </c>
      <c r="BS150" s="95">
        <v>3.5026000000000002</v>
      </c>
      <c r="BT150" s="97"/>
      <c r="BU150" s="97"/>
      <c r="BV150" s="96"/>
      <c r="BW150" s="96"/>
      <c r="BX150" s="96"/>
      <c r="BY150" s="98"/>
      <c r="BZ150" s="99"/>
      <c r="CA150" s="99"/>
      <c r="CB150" s="99"/>
      <c r="CC150" s="99"/>
      <c r="CD150" s="100"/>
      <c r="CE150" s="101"/>
      <c r="CF150" s="102"/>
      <c r="CG150" s="102"/>
      <c r="CH150" s="102"/>
      <c r="CI150" s="102"/>
      <c r="CJ150" s="102"/>
      <c r="CK150" s="102"/>
      <c r="CL150" s="102"/>
      <c r="CM150" s="102"/>
      <c r="CN150" s="102"/>
      <c r="CO150" s="102"/>
      <c r="CP150" s="103"/>
      <c r="CQ150" s="103"/>
      <c r="CR150" s="103"/>
      <c r="CS150" s="103"/>
      <c r="CT150" s="103"/>
      <c r="CU150" s="103"/>
      <c r="CV150" s="103"/>
      <c r="CW150" s="103"/>
      <c r="CX150" s="103"/>
      <c r="CY150" s="103"/>
      <c r="CZ150" s="103"/>
      <c r="DA150" s="103"/>
      <c r="DB150" s="103"/>
      <c r="DC150" s="103"/>
      <c r="DD150" s="103"/>
      <c r="DE150" s="103"/>
      <c r="DF150" s="103"/>
      <c r="DG150" s="103"/>
      <c r="DH150" s="103"/>
      <c r="DI150" s="103"/>
      <c r="DJ150" s="103"/>
      <c r="DK150" s="103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</row>
    <row r="151" spans="1:139">
      <c r="A151" s="83" t="s">
        <v>229</v>
      </c>
      <c r="B151" s="66" t="s">
        <v>248</v>
      </c>
      <c r="C151" s="79" t="s">
        <v>181</v>
      </c>
      <c r="D151" s="67">
        <v>1</v>
      </c>
      <c r="E151" s="123" t="s">
        <v>123</v>
      </c>
      <c r="F151" s="123">
        <v>2</v>
      </c>
      <c r="G151" s="85" t="s">
        <v>125</v>
      </c>
      <c r="H151" s="86">
        <v>1.33</v>
      </c>
      <c r="I151" s="124" t="s">
        <v>43</v>
      </c>
      <c r="J151" s="88">
        <v>3.5</v>
      </c>
      <c r="K151" s="89">
        <v>0.05</v>
      </c>
      <c r="L151" s="89">
        <v>-0.05</v>
      </c>
      <c r="M151" s="90" t="s">
        <v>10</v>
      </c>
      <c r="N151" s="91" t="s">
        <v>67</v>
      </c>
      <c r="O151" s="92">
        <f t="shared" si="90"/>
        <v>3.55</v>
      </c>
      <c r="P151" s="93">
        <f t="shared" si="91"/>
        <v>3.45</v>
      </c>
      <c r="Q151" s="94"/>
      <c r="R151" s="3">
        <f t="shared" si="92"/>
        <v>3.5196000000000001</v>
      </c>
      <c r="S151" s="3">
        <f t="shared" si="93"/>
        <v>3.4994999999999998</v>
      </c>
      <c r="T151" s="3">
        <f t="shared" si="94"/>
        <v>3.5089062499999994</v>
      </c>
      <c r="U151" s="4">
        <f t="shared" si="95"/>
        <v>4.3926579138816521E-3</v>
      </c>
      <c r="V151" s="5">
        <f t="shared" si="96"/>
        <v>3.7942100189492938</v>
      </c>
      <c r="W151" s="76">
        <f t="shared" si="105"/>
        <v>0.17812499999998962</v>
      </c>
      <c r="X151" s="76" t="str">
        <f t="shared" si="106"/>
        <v>Level B</v>
      </c>
      <c r="Y151" s="5">
        <f t="shared" si="97"/>
        <v>3.118366359323979</v>
      </c>
      <c r="Z151" s="5">
        <f t="shared" si="98"/>
        <v>4.4700536785745806</v>
      </c>
      <c r="AA151" s="5">
        <f t="shared" si="99"/>
        <v>3.118366359323979</v>
      </c>
      <c r="AB151" s="6">
        <f t="shared" si="100"/>
        <v>1</v>
      </c>
      <c r="AC151" s="29" t="str">
        <f t="shared" si="101"/>
        <v/>
      </c>
      <c r="AD151" s="29" t="str">
        <f t="shared" si="102"/>
        <v/>
      </c>
      <c r="AE151" s="29">
        <f t="shared" si="103"/>
        <v>-8.9062499999994493E-3</v>
      </c>
      <c r="AF151" s="29" t="str">
        <f t="shared" si="104"/>
        <v/>
      </c>
      <c r="AG151" s="100"/>
      <c r="AH151" s="101"/>
      <c r="AI151" s="102"/>
      <c r="AJ151" s="102"/>
      <c r="AK151" s="102"/>
      <c r="AL151" s="102"/>
      <c r="AM151" s="102"/>
      <c r="AN151" s="102">
        <v>3.5089000000000001</v>
      </c>
      <c r="AO151" s="102">
        <v>3.5097</v>
      </c>
      <c r="AP151" s="102">
        <v>3.5123000000000002</v>
      </c>
      <c r="AQ151" s="102">
        <v>3.5081000000000002</v>
      </c>
      <c r="AR151" s="102">
        <v>3.5062000000000002</v>
      </c>
      <c r="AS151" s="103">
        <v>3.5015999999999998</v>
      </c>
      <c r="AT151" s="103">
        <v>3.5133000000000001</v>
      </c>
      <c r="AU151" s="103">
        <v>3.5112000000000001</v>
      </c>
      <c r="AV151" s="103">
        <v>3.5108999999999999</v>
      </c>
      <c r="AW151" s="103">
        <v>3.5103</v>
      </c>
      <c r="AX151" s="103">
        <v>3.5021</v>
      </c>
      <c r="AY151" s="103">
        <v>3.5082</v>
      </c>
      <c r="AZ151" s="103">
        <v>3.4994999999999998</v>
      </c>
      <c r="BA151" s="103">
        <v>3.5139999999999998</v>
      </c>
      <c r="BB151" s="103">
        <v>3.5068000000000001</v>
      </c>
      <c r="BC151" s="103">
        <v>3.5068999999999999</v>
      </c>
      <c r="BD151" s="103">
        <v>3.5099</v>
      </c>
      <c r="BE151" s="103">
        <v>3.5133999999999999</v>
      </c>
      <c r="BF151" s="103">
        <v>3.5125999999999999</v>
      </c>
      <c r="BG151" s="103">
        <v>3.5068000000000001</v>
      </c>
      <c r="BH151" s="103">
        <v>3.51</v>
      </c>
      <c r="BI151" s="103">
        <v>3.5091999999999999</v>
      </c>
      <c r="BJ151" s="103">
        <v>3.5009000000000001</v>
      </c>
      <c r="BK151" s="103">
        <v>3.5085999999999999</v>
      </c>
      <c r="BL151" s="103">
        <v>3.5196000000000001</v>
      </c>
      <c r="BM151" s="103">
        <v>3.5110999999999999</v>
      </c>
      <c r="BN151" s="103">
        <v>3.5057999999999998</v>
      </c>
      <c r="BO151" s="95">
        <v>3.5152999999999999</v>
      </c>
      <c r="BP151" s="95">
        <v>3.5072000000000001</v>
      </c>
      <c r="BQ151" s="95">
        <v>3.5051000000000001</v>
      </c>
      <c r="BR151" s="95">
        <v>3.5057999999999998</v>
      </c>
      <c r="BS151" s="95">
        <v>3.5137</v>
      </c>
      <c r="BT151" s="97"/>
      <c r="BU151" s="97"/>
      <c r="BV151" s="96"/>
      <c r="BW151" s="96"/>
      <c r="BX151" s="96"/>
      <c r="BY151" s="98"/>
      <c r="BZ151" s="99"/>
      <c r="CA151" s="99"/>
      <c r="CB151" s="99"/>
      <c r="CC151" s="99"/>
      <c r="CD151" s="100"/>
      <c r="CE151" s="101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3"/>
      <c r="CQ151" s="103"/>
      <c r="CR151" s="103"/>
      <c r="CS151" s="103"/>
      <c r="CT151" s="103"/>
      <c r="CU151" s="103"/>
      <c r="CV151" s="103"/>
      <c r="CW151" s="103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</row>
    <row r="152" spans="1:139">
      <c r="A152" s="83" t="s">
        <v>230</v>
      </c>
      <c r="B152" s="66" t="s">
        <v>248</v>
      </c>
      <c r="C152" s="79" t="s">
        <v>181</v>
      </c>
      <c r="D152" s="67">
        <v>1</v>
      </c>
      <c r="E152" s="123" t="s">
        <v>123</v>
      </c>
      <c r="F152" s="123">
        <v>2</v>
      </c>
      <c r="G152" s="85" t="s">
        <v>125</v>
      </c>
      <c r="H152" s="86">
        <v>1.33</v>
      </c>
      <c r="I152" s="124" t="s">
        <v>43</v>
      </c>
      <c r="J152" s="88">
        <v>3.5</v>
      </c>
      <c r="K152" s="89">
        <v>0.05</v>
      </c>
      <c r="L152" s="89">
        <v>-0.05</v>
      </c>
      <c r="M152" s="90" t="s">
        <v>10</v>
      </c>
      <c r="N152" s="91" t="s">
        <v>67</v>
      </c>
      <c r="O152" s="92">
        <f t="shared" si="90"/>
        <v>3.55</v>
      </c>
      <c r="P152" s="93">
        <f t="shared" si="91"/>
        <v>3.45</v>
      </c>
      <c r="Q152" s="94"/>
      <c r="R152" s="3">
        <f t="shared" si="92"/>
        <v>3.5043000000000002</v>
      </c>
      <c r="S152" s="3">
        <f t="shared" si="93"/>
        <v>3.4882</v>
      </c>
      <c r="T152" s="3">
        <f t="shared" si="94"/>
        <v>3.497271875</v>
      </c>
      <c r="U152" s="4">
        <f t="shared" si="95"/>
        <v>3.5168932748168009E-3</v>
      </c>
      <c r="V152" s="5">
        <f t="shared" si="96"/>
        <v>4.7390311176090076</v>
      </c>
      <c r="W152" s="76">
        <f t="shared" si="105"/>
        <v>-5.4562499999999597E-2</v>
      </c>
      <c r="X152" s="76" t="str">
        <f t="shared" si="106"/>
        <v>Level A</v>
      </c>
      <c r="Y152" s="5">
        <f t="shared" si="97"/>
        <v>4.9976045029635294</v>
      </c>
      <c r="Z152" s="5">
        <f t="shared" si="98"/>
        <v>4.4804577322544521</v>
      </c>
      <c r="AA152" s="5">
        <f t="shared" si="99"/>
        <v>4.4804577322544521</v>
      </c>
      <c r="AB152" s="6">
        <f t="shared" si="100"/>
        <v>1</v>
      </c>
      <c r="AC152" s="29" t="str">
        <f t="shared" si="101"/>
        <v/>
      </c>
      <c r="AD152" s="29" t="str">
        <f t="shared" si="102"/>
        <v/>
      </c>
      <c r="AE152" s="29">
        <f t="shared" si="103"/>
        <v>2.7281249999999702E-3</v>
      </c>
      <c r="AF152" s="29" t="str">
        <f t="shared" si="104"/>
        <v/>
      </c>
      <c r="AG152" s="100"/>
      <c r="AH152" s="101"/>
      <c r="AI152" s="102"/>
      <c r="AJ152" s="102"/>
      <c r="AK152" s="102"/>
      <c r="AL152" s="102"/>
      <c r="AM152" s="102"/>
      <c r="AN152" s="102">
        <v>3.4988999999999999</v>
      </c>
      <c r="AO152" s="102">
        <v>3.4986999999999999</v>
      </c>
      <c r="AP152" s="102">
        <v>3.4961000000000002</v>
      </c>
      <c r="AQ152" s="102">
        <v>3.4964</v>
      </c>
      <c r="AR152" s="102">
        <v>3.5034999999999998</v>
      </c>
      <c r="AS152" s="103">
        <v>3.4973999999999998</v>
      </c>
      <c r="AT152" s="103">
        <v>3.4964</v>
      </c>
      <c r="AU152" s="103">
        <v>3.4944999999999999</v>
      </c>
      <c r="AV152" s="103">
        <v>3.4939</v>
      </c>
      <c r="AW152" s="103">
        <v>3.4969999999999999</v>
      </c>
      <c r="AX152" s="103">
        <v>3.4914999999999998</v>
      </c>
      <c r="AY152" s="103">
        <v>3.4958</v>
      </c>
      <c r="AZ152" s="103">
        <v>3.4942000000000002</v>
      </c>
      <c r="BA152" s="103">
        <v>3.4996</v>
      </c>
      <c r="BB152" s="103">
        <v>3.4969999999999999</v>
      </c>
      <c r="BC152" s="103">
        <v>3.4990000000000001</v>
      </c>
      <c r="BD152" s="103">
        <v>3.4954999999999998</v>
      </c>
      <c r="BE152" s="103">
        <v>3.5004</v>
      </c>
      <c r="BF152" s="103">
        <v>3.5009000000000001</v>
      </c>
      <c r="BG152" s="103">
        <v>3.5017</v>
      </c>
      <c r="BH152" s="103">
        <v>3.5003000000000002</v>
      </c>
      <c r="BI152" s="103">
        <v>3.4921000000000002</v>
      </c>
      <c r="BJ152" s="103">
        <v>3.4977</v>
      </c>
      <c r="BK152" s="103">
        <v>3.4996</v>
      </c>
      <c r="BL152" s="103">
        <v>3.4882</v>
      </c>
      <c r="BM152" s="103">
        <v>3.4975999999999998</v>
      </c>
      <c r="BN152" s="103">
        <v>3.4946000000000002</v>
      </c>
      <c r="BO152" s="95">
        <v>3.5043000000000002</v>
      </c>
      <c r="BP152" s="95">
        <v>3.4937999999999998</v>
      </c>
      <c r="BQ152" s="95">
        <v>3.4994999999999998</v>
      </c>
      <c r="BR152" s="95">
        <v>3.4952000000000001</v>
      </c>
      <c r="BS152" s="95">
        <v>3.5013999999999998</v>
      </c>
      <c r="BT152" s="97"/>
      <c r="BU152" s="97"/>
      <c r="BV152" s="96"/>
      <c r="BW152" s="96"/>
      <c r="BX152" s="96"/>
      <c r="BY152" s="98"/>
      <c r="BZ152" s="99"/>
      <c r="CA152" s="99"/>
      <c r="CB152" s="99"/>
      <c r="CC152" s="99"/>
      <c r="CD152" s="100"/>
      <c r="CE152" s="101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3"/>
      <c r="CQ152" s="103"/>
      <c r="CR152" s="103"/>
      <c r="CS152" s="103"/>
      <c r="CT152" s="103"/>
      <c r="CU152" s="103"/>
      <c r="CV152" s="103"/>
      <c r="CW152" s="103"/>
      <c r="CX152" s="103"/>
      <c r="CY152" s="103"/>
      <c r="CZ152" s="103"/>
      <c r="DA152" s="103"/>
      <c r="DB152" s="103"/>
      <c r="DC152" s="103"/>
      <c r="DD152" s="103"/>
      <c r="DE152" s="103"/>
      <c r="DF152" s="103"/>
      <c r="DG152" s="103"/>
      <c r="DH152" s="103"/>
      <c r="DI152" s="103"/>
      <c r="DJ152" s="103"/>
      <c r="DK152" s="103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</row>
    <row r="153" spans="1:139">
      <c r="A153" s="83" t="s">
        <v>231</v>
      </c>
      <c r="B153" s="66" t="s">
        <v>248</v>
      </c>
      <c r="C153" s="79" t="s">
        <v>181</v>
      </c>
      <c r="D153" s="67">
        <v>1</v>
      </c>
      <c r="E153" s="123" t="s">
        <v>123</v>
      </c>
      <c r="F153" s="123">
        <v>2</v>
      </c>
      <c r="G153" s="85" t="s">
        <v>125</v>
      </c>
      <c r="H153" s="86">
        <v>1.33</v>
      </c>
      <c r="I153" s="124" t="s">
        <v>43</v>
      </c>
      <c r="J153" s="88">
        <v>3.5</v>
      </c>
      <c r="K153" s="89">
        <v>0.05</v>
      </c>
      <c r="L153" s="89">
        <v>-0.05</v>
      </c>
      <c r="M153" s="90" t="s">
        <v>10</v>
      </c>
      <c r="N153" s="91" t="s">
        <v>67</v>
      </c>
      <c r="O153" s="92">
        <f t="shared" si="90"/>
        <v>3.55</v>
      </c>
      <c r="P153" s="93">
        <f t="shared" si="91"/>
        <v>3.45</v>
      </c>
      <c r="Q153" s="94"/>
      <c r="R153" s="3">
        <f t="shared" si="92"/>
        <v>3.5108999999999999</v>
      </c>
      <c r="S153" s="3">
        <f t="shared" si="93"/>
        <v>3.4821</v>
      </c>
      <c r="T153" s="3">
        <f t="shared" si="94"/>
        <v>3.4948843750000003</v>
      </c>
      <c r="U153" s="4">
        <f t="shared" si="95"/>
        <v>7.3424575904625974E-3</v>
      </c>
      <c r="V153" s="5">
        <f t="shared" si="96"/>
        <v>2.2699030210696276</v>
      </c>
      <c r="W153" s="76">
        <f t="shared" si="105"/>
        <v>-0.10231249999999506</v>
      </c>
      <c r="X153" s="76" t="str">
        <f t="shared" si="106"/>
        <v>Level A</v>
      </c>
      <c r="Y153" s="5">
        <f t="shared" si="97"/>
        <v>2.5021424739127935</v>
      </c>
      <c r="Z153" s="5">
        <f t="shared" si="98"/>
        <v>2.0376635682264452</v>
      </c>
      <c r="AA153" s="5">
        <f t="shared" si="99"/>
        <v>2.0376635682264452</v>
      </c>
      <c r="AB153" s="6">
        <f t="shared" si="100"/>
        <v>0.99999999951106422</v>
      </c>
      <c r="AC153" s="29" t="str">
        <f t="shared" si="101"/>
        <v/>
      </c>
      <c r="AD153" s="29" t="str">
        <f t="shared" si="102"/>
        <v/>
      </c>
      <c r="AE153" s="29">
        <f t="shared" si="103"/>
        <v>5.115624999999735E-3</v>
      </c>
      <c r="AF153" s="29" t="str">
        <f t="shared" si="104"/>
        <v/>
      </c>
      <c r="AG153" s="100"/>
      <c r="AH153" s="101"/>
      <c r="AI153" s="102"/>
      <c r="AJ153" s="102"/>
      <c r="AK153" s="102"/>
      <c r="AL153" s="102"/>
      <c r="AM153" s="102"/>
      <c r="AN153" s="102">
        <v>3.5009000000000001</v>
      </c>
      <c r="AO153" s="102">
        <v>3.4821</v>
      </c>
      <c r="AP153" s="102">
        <v>3.5007999999999999</v>
      </c>
      <c r="AQ153" s="102">
        <v>3.4990999999999999</v>
      </c>
      <c r="AR153" s="102">
        <v>3.5017</v>
      </c>
      <c r="AS153" s="103">
        <v>3.4956999999999998</v>
      </c>
      <c r="AT153" s="103">
        <v>3.4977999999999998</v>
      </c>
      <c r="AU153" s="103">
        <v>3.5108999999999999</v>
      </c>
      <c r="AV153" s="103">
        <v>3.4883999999999999</v>
      </c>
      <c r="AW153" s="103">
        <v>3.4874999999999998</v>
      </c>
      <c r="AX153" s="103">
        <v>3.4998</v>
      </c>
      <c r="AY153" s="103">
        <v>3.4925000000000002</v>
      </c>
      <c r="AZ153" s="103">
        <v>3.4897999999999998</v>
      </c>
      <c r="BA153" s="103">
        <v>3.4958999999999998</v>
      </c>
      <c r="BB153" s="103">
        <v>3.4899</v>
      </c>
      <c r="BC153" s="103">
        <v>3.4950000000000001</v>
      </c>
      <c r="BD153" s="103">
        <v>3.4910999999999999</v>
      </c>
      <c r="BE153" s="103">
        <v>3.5078999999999998</v>
      </c>
      <c r="BF153" s="103">
        <v>3.4935</v>
      </c>
      <c r="BG153" s="103">
        <v>3.5005999999999999</v>
      </c>
      <c r="BH153" s="103">
        <v>3.5002</v>
      </c>
      <c r="BI153" s="103">
        <v>3.4895999999999998</v>
      </c>
      <c r="BJ153" s="103">
        <v>3.4897999999999998</v>
      </c>
      <c r="BK153" s="103">
        <v>3.5036999999999998</v>
      </c>
      <c r="BL153" s="103">
        <v>3.4824000000000002</v>
      </c>
      <c r="BM153" s="103">
        <v>3.4912000000000001</v>
      </c>
      <c r="BN153" s="103">
        <v>3.4977999999999998</v>
      </c>
      <c r="BO153" s="95">
        <v>3.4878</v>
      </c>
      <c r="BP153" s="95">
        <v>3.4876999999999998</v>
      </c>
      <c r="BQ153" s="95">
        <v>3.4883000000000002</v>
      </c>
      <c r="BR153" s="95">
        <v>3.5085000000000002</v>
      </c>
      <c r="BS153" s="95">
        <v>3.4883999999999999</v>
      </c>
      <c r="BT153" s="97"/>
      <c r="BU153" s="97"/>
      <c r="BV153" s="96"/>
      <c r="BW153" s="96"/>
      <c r="BX153" s="96"/>
      <c r="BY153" s="98"/>
      <c r="BZ153" s="99"/>
      <c r="CA153" s="99"/>
      <c r="CB153" s="99"/>
      <c r="CC153" s="99"/>
      <c r="CD153" s="100"/>
      <c r="CE153" s="101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</row>
    <row r="154" spans="1:139">
      <c r="A154" s="83" t="s">
        <v>232</v>
      </c>
      <c r="B154" s="66" t="s">
        <v>248</v>
      </c>
      <c r="C154" s="79" t="s">
        <v>181</v>
      </c>
      <c r="D154" s="67">
        <v>1</v>
      </c>
      <c r="E154" s="123" t="s">
        <v>123</v>
      </c>
      <c r="F154" s="123">
        <v>2</v>
      </c>
      <c r="G154" s="85" t="s">
        <v>125</v>
      </c>
      <c r="H154" s="86">
        <v>1.33</v>
      </c>
      <c r="I154" s="124" t="s">
        <v>43</v>
      </c>
      <c r="J154" s="88">
        <v>3.5</v>
      </c>
      <c r="K154" s="89">
        <v>0.05</v>
      </c>
      <c r="L154" s="89">
        <v>-0.05</v>
      </c>
      <c r="M154" s="90" t="s">
        <v>10</v>
      </c>
      <c r="N154" s="91" t="s">
        <v>67</v>
      </c>
      <c r="O154" s="92">
        <f t="shared" si="90"/>
        <v>3.55</v>
      </c>
      <c r="P154" s="93">
        <f t="shared" si="91"/>
        <v>3.45</v>
      </c>
      <c r="Q154" s="94"/>
      <c r="R154" s="3">
        <f t="shared" si="92"/>
        <v>3.5198999999999998</v>
      </c>
      <c r="S154" s="3">
        <f t="shared" si="93"/>
        <v>3.4944999999999999</v>
      </c>
      <c r="T154" s="3">
        <f t="shared" si="94"/>
        <v>3.5062593749999986</v>
      </c>
      <c r="U154" s="4">
        <f t="shared" si="95"/>
        <v>5.6552493099830898E-3</v>
      </c>
      <c r="V154" s="5">
        <f t="shared" si="96"/>
        <v>2.9471143981654988</v>
      </c>
      <c r="W154" s="76">
        <f t="shared" si="105"/>
        <v>0.12518749999997292</v>
      </c>
      <c r="X154" s="76" t="str">
        <f t="shared" si="106"/>
        <v>Level B</v>
      </c>
      <c r="Y154" s="5">
        <f t="shared" si="97"/>
        <v>2.5781725144452259</v>
      </c>
      <c r="Z154" s="5">
        <f t="shared" si="98"/>
        <v>3.3160562818857504</v>
      </c>
      <c r="AA154" s="5">
        <f t="shared" si="99"/>
        <v>2.5781725144452259</v>
      </c>
      <c r="AB154" s="6">
        <f t="shared" si="100"/>
        <v>0.99999999999999467</v>
      </c>
      <c r="AC154" s="29" t="str">
        <f t="shared" si="101"/>
        <v/>
      </c>
      <c r="AD154" s="29" t="str">
        <f t="shared" si="102"/>
        <v/>
      </c>
      <c r="AE154" s="29">
        <f t="shared" si="103"/>
        <v>-6.2593749999986237E-3</v>
      </c>
      <c r="AF154" s="29" t="str">
        <f t="shared" si="104"/>
        <v/>
      </c>
      <c r="AG154" s="100"/>
      <c r="AH154" s="101"/>
      <c r="AI154" s="102"/>
      <c r="AJ154" s="102"/>
      <c r="AK154" s="102"/>
      <c r="AL154" s="102"/>
      <c r="AM154" s="102"/>
      <c r="AN154" s="102">
        <v>3.5074000000000001</v>
      </c>
      <c r="AO154" s="102">
        <v>3.5074999999999998</v>
      </c>
      <c r="AP154" s="102">
        <v>3.5068999999999999</v>
      </c>
      <c r="AQ154" s="102">
        <v>3.4983</v>
      </c>
      <c r="AR154" s="102">
        <v>3.5095999999999998</v>
      </c>
      <c r="AS154" s="103">
        <v>3.5066999999999999</v>
      </c>
      <c r="AT154" s="103">
        <v>3.5106000000000002</v>
      </c>
      <c r="AU154" s="103">
        <v>3.5122</v>
      </c>
      <c r="AV154" s="103">
        <v>3.5078</v>
      </c>
      <c r="AW154" s="103">
        <v>3.5078</v>
      </c>
      <c r="AX154" s="103">
        <v>3.5085000000000002</v>
      </c>
      <c r="AY154" s="103">
        <v>3.5042</v>
      </c>
      <c r="AZ154" s="103">
        <v>3.5198999999999998</v>
      </c>
      <c r="BA154" s="103">
        <v>3.5005999999999999</v>
      </c>
      <c r="BB154" s="103">
        <v>3.4950000000000001</v>
      </c>
      <c r="BC154" s="103">
        <v>3.5089000000000001</v>
      </c>
      <c r="BD154" s="103">
        <v>3.5093000000000001</v>
      </c>
      <c r="BE154" s="103">
        <v>3.5034000000000001</v>
      </c>
      <c r="BF154" s="103">
        <v>3.5015000000000001</v>
      </c>
      <c r="BG154" s="103">
        <v>3.5059999999999998</v>
      </c>
      <c r="BH154" s="103">
        <v>3.4990000000000001</v>
      </c>
      <c r="BI154" s="103">
        <v>3.5076999999999998</v>
      </c>
      <c r="BJ154" s="103">
        <v>3.4944999999999999</v>
      </c>
      <c r="BK154" s="103">
        <v>3.5066999999999999</v>
      </c>
      <c r="BL154" s="103">
        <v>3.5114000000000001</v>
      </c>
      <c r="BM154" s="103">
        <v>3.5011000000000001</v>
      </c>
      <c r="BN154" s="103">
        <v>3.5110000000000001</v>
      </c>
      <c r="BO154" s="95">
        <v>3.5024000000000002</v>
      </c>
      <c r="BP154" s="95">
        <v>3.5137999999999998</v>
      </c>
      <c r="BQ154" s="95">
        <v>3.5150000000000001</v>
      </c>
      <c r="BR154" s="95">
        <v>3.5053000000000001</v>
      </c>
      <c r="BS154" s="95">
        <v>3.5003000000000002</v>
      </c>
      <c r="BT154" s="97"/>
      <c r="BU154" s="97"/>
      <c r="BV154" s="96"/>
      <c r="BW154" s="96"/>
      <c r="BX154" s="96"/>
      <c r="BY154" s="98"/>
      <c r="BZ154" s="99"/>
      <c r="CA154" s="99"/>
      <c r="CB154" s="99"/>
      <c r="CC154" s="99"/>
      <c r="CD154" s="100"/>
      <c r="CE154" s="101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3"/>
      <c r="CQ154" s="103"/>
      <c r="CR154" s="103"/>
      <c r="CS154" s="103"/>
      <c r="CT154" s="103"/>
      <c r="CU154" s="103"/>
      <c r="CV154" s="103"/>
      <c r="CW154" s="103"/>
      <c r="CX154" s="103"/>
      <c r="CY154" s="103"/>
      <c r="CZ154" s="103"/>
      <c r="DA154" s="103"/>
      <c r="DB154" s="103"/>
      <c r="DC154" s="103"/>
      <c r="DD154" s="103"/>
      <c r="DE154" s="103"/>
      <c r="DF154" s="103"/>
      <c r="DG154" s="103"/>
      <c r="DH154" s="103"/>
      <c r="DI154" s="103"/>
      <c r="DJ154" s="103"/>
      <c r="DK154" s="103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</row>
    <row r="155" spans="1:139">
      <c r="A155" s="83" t="s">
        <v>233</v>
      </c>
      <c r="B155" s="66" t="s">
        <v>248</v>
      </c>
      <c r="C155" s="79" t="s">
        <v>181</v>
      </c>
      <c r="D155" s="67">
        <v>1</v>
      </c>
      <c r="E155" s="123" t="s">
        <v>123</v>
      </c>
      <c r="F155" s="123">
        <v>2</v>
      </c>
      <c r="G155" s="85" t="s">
        <v>125</v>
      </c>
      <c r="H155" s="86">
        <v>1.33</v>
      </c>
      <c r="I155" s="124" t="s">
        <v>43</v>
      </c>
      <c r="J155" s="88">
        <v>5.8</v>
      </c>
      <c r="K155" s="89">
        <v>0.05</v>
      </c>
      <c r="L155" s="89">
        <v>-0.05</v>
      </c>
      <c r="M155" s="90" t="s">
        <v>10</v>
      </c>
      <c r="N155" s="91" t="s">
        <v>67</v>
      </c>
      <c r="O155" s="92">
        <f t="shared" si="90"/>
        <v>5.85</v>
      </c>
      <c r="P155" s="93">
        <f t="shared" si="91"/>
        <v>5.75</v>
      </c>
      <c r="Q155" s="94"/>
      <c r="R155" s="3">
        <f t="shared" si="92"/>
        <v>5.8129999999999997</v>
      </c>
      <c r="S155" s="3">
        <f t="shared" si="93"/>
        <v>5.7927</v>
      </c>
      <c r="T155" s="3">
        <f t="shared" si="94"/>
        <v>5.8033187499999981</v>
      </c>
      <c r="U155" s="4">
        <f t="shared" si="95"/>
        <v>4.5193089323265576E-3</v>
      </c>
      <c r="V155" s="5">
        <f t="shared" si="96"/>
        <v>3.687879478087948</v>
      </c>
      <c r="W155" s="76">
        <f t="shared" si="105"/>
        <v>6.6374999999965448E-2</v>
      </c>
      <c r="X155" s="76" t="str">
        <f t="shared" si="106"/>
        <v>Level A</v>
      </c>
      <c r="Y155" s="5">
        <f t="shared" si="97"/>
        <v>3.4430964777299757</v>
      </c>
      <c r="Z155" s="5">
        <f t="shared" si="98"/>
        <v>3.9326624784458941</v>
      </c>
      <c r="AA155" s="5">
        <f t="shared" si="99"/>
        <v>3.4430964777299757</v>
      </c>
      <c r="AB155" s="6">
        <f t="shared" si="100"/>
        <v>1</v>
      </c>
      <c r="AC155" s="29" t="str">
        <f t="shared" si="101"/>
        <v/>
      </c>
      <c r="AD155" s="29" t="str">
        <f t="shared" si="102"/>
        <v/>
      </c>
      <c r="AE155" s="29">
        <f t="shared" si="103"/>
        <v>-3.3187499999982606E-3</v>
      </c>
      <c r="AF155" s="29" t="str">
        <f t="shared" si="104"/>
        <v/>
      </c>
      <c r="AG155" s="100"/>
      <c r="AH155" s="101"/>
      <c r="AI155" s="102"/>
      <c r="AJ155" s="102"/>
      <c r="AK155" s="102"/>
      <c r="AL155" s="102"/>
      <c r="AM155" s="102"/>
      <c r="AN155" s="102">
        <v>5.8082000000000003</v>
      </c>
      <c r="AO155" s="102">
        <v>5.8045999999999998</v>
      </c>
      <c r="AP155" s="102">
        <v>5.8030999999999997</v>
      </c>
      <c r="AQ155" s="102">
        <v>5.8055000000000003</v>
      </c>
      <c r="AR155" s="102">
        <v>5.8066000000000004</v>
      </c>
      <c r="AS155" s="103">
        <v>5.798</v>
      </c>
      <c r="AT155" s="103">
        <v>5.8093000000000004</v>
      </c>
      <c r="AU155" s="103">
        <v>5.8129999999999997</v>
      </c>
      <c r="AV155" s="103">
        <v>5.8103999999999996</v>
      </c>
      <c r="AW155" s="103">
        <v>5.8018000000000001</v>
      </c>
      <c r="AX155" s="103">
        <v>5.8007999999999997</v>
      </c>
      <c r="AY155" s="103">
        <v>5.8074000000000003</v>
      </c>
      <c r="AZ155" s="103">
        <v>5.8015999999999996</v>
      </c>
      <c r="BA155" s="103">
        <v>5.8037000000000001</v>
      </c>
      <c r="BB155" s="103">
        <v>5.8015999999999996</v>
      </c>
      <c r="BC155" s="103">
        <v>5.8045999999999998</v>
      </c>
      <c r="BD155" s="103">
        <v>5.8033000000000001</v>
      </c>
      <c r="BE155" s="103">
        <v>5.8106</v>
      </c>
      <c r="BF155" s="103">
        <v>5.8086000000000002</v>
      </c>
      <c r="BG155" s="103">
        <v>5.7927</v>
      </c>
      <c r="BH155" s="103">
        <v>5.8009000000000004</v>
      </c>
      <c r="BI155" s="103">
        <v>5.8017000000000003</v>
      </c>
      <c r="BJ155" s="103">
        <v>5.8022999999999998</v>
      </c>
      <c r="BK155" s="103">
        <v>5.8010000000000002</v>
      </c>
      <c r="BL155" s="103">
        <v>5.8022999999999998</v>
      </c>
      <c r="BM155" s="103">
        <v>5.8010999999999999</v>
      </c>
      <c r="BN155" s="103">
        <v>5.7957000000000001</v>
      </c>
      <c r="BO155" s="95">
        <v>5.8023999999999996</v>
      </c>
      <c r="BP155" s="95">
        <v>5.8022</v>
      </c>
      <c r="BQ155" s="95">
        <v>5.8061999999999996</v>
      </c>
      <c r="BR155" s="95">
        <v>5.798</v>
      </c>
      <c r="BS155" s="95">
        <v>5.7969999999999997</v>
      </c>
      <c r="BT155" s="97"/>
      <c r="BU155" s="97"/>
      <c r="BV155" s="96"/>
      <c r="BW155" s="96"/>
      <c r="BX155" s="96"/>
      <c r="BY155" s="98"/>
      <c r="BZ155" s="99"/>
      <c r="CA155" s="99"/>
      <c r="CB155" s="99"/>
      <c r="CC155" s="99"/>
      <c r="CD155" s="100"/>
      <c r="CE155" s="101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3"/>
      <c r="CQ155" s="103"/>
      <c r="CR155" s="103"/>
      <c r="CS155" s="103"/>
      <c r="CT155" s="103"/>
      <c r="CU155" s="103"/>
      <c r="CV155" s="103"/>
      <c r="CW155" s="103"/>
      <c r="CX155" s="103"/>
      <c r="CY155" s="103"/>
      <c r="CZ155" s="103"/>
      <c r="DA155" s="103"/>
      <c r="DB155" s="103"/>
      <c r="DC155" s="103"/>
      <c r="DD155" s="103"/>
      <c r="DE155" s="103"/>
      <c r="DF155" s="103"/>
      <c r="DG155" s="103"/>
      <c r="DH155" s="103"/>
      <c r="DI155" s="103"/>
      <c r="DJ155" s="103"/>
      <c r="DK155" s="103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</row>
    <row r="156" spans="1:139">
      <c r="A156" s="83" t="s">
        <v>234</v>
      </c>
      <c r="B156" s="66" t="s">
        <v>248</v>
      </c>
      <c r="C156" s="79" t="s">
        <v>181</v>
      </c>
      <c r="D156" s="67">
        <v>1</v>
      </c>
      <c r="E156" s="123" t="s">
        <v>123</v>
      </c>
      <c r="F156" s="123">
        <v>2</v>
      </c>
      <c r="G156" s="85" t="s">
        <v>125</v>
      </c>
      <c r="H156" s="86">
        <v>1.33</v>
      </c>
      <c r="I156" s="124" t="s">
        <v>43</v>
      </c>
      <c r="J156" s="88">
        <v>5.8</v>
      </c>
      <c r="K156" s="89">
        <v>0.05</v>
      </c>
      <c r="L156" s="89">
        <v>-0.05</v>
      </c>
      <c r="M156" s="90" t="s">
        <v>10</v>
      </c>
      <c r="N156" s="91" t="s">
        <v>67</v>
      </c>
      <c r="O156" s="92">
        <f t="shared" si="90"/>
        <v>5.85</v>
      </c>
      <c r="P156" s="93">
        <f t="shared" si="91"/>
        <v>5.75</v>
      </c>
      <c r="Q156" s="94"/>
      <c r="R156" s="3">
        <f t="shared" si="92"/>
        <v>5.8124000000000002</v>
      </c>
      <c r="S156" s="3">
        <f t="shared" si="93"/>
        <v>5.7816000000000001</v>
      </c>
      <c r="T156" s="3">
        <f t="shared" si="94"/>
        <v>5.7993374999999991</v>
      </c>
      <c r="U156" s="4">
        <f t="shared" si="95"/>
        <v>5.8921900194924357E-3</v>
      </c>
      <c r="V156" s="5">
        <f t="shared" si="96"/>
        <v>2.8286030510778342</v>
      </c>
      <c r="W156" s="76">
        <f t="shared" si="105"/>
        <v>-1.3250000000013576E-2</v>
      </c>
      <c r="X156" s="76" t="str">
        <f t="shared" si="106"/>
        <v>Level A</v>
      </c>
      <c r="Y156" s="5">
        <f t="shared" si="97"/>
        <v>2.8660820415046433</v>
      </c>
      <c r="Z156" s="5">
        <f t="shared" si="98"/>
        <v>2.7911240606510042</v>
      </c>
      <c r="AA156" s="5">
        <f t="shared" si="99"/>
        <v>2.7911240606510042</v>
      </c>
      <c r="AB156" s="6">
        <f t="shared" si="100"/>
        <v>1</v>
      </c>
      <c r="AC156" s="29" t="str">
        <f t="shared" si="101"/>
        <v/>
      </c>
      <c r="AD156" s="29" t="str">
        <f t="shared" si="102"/>
        <v/>
      </c>
      <c r="AE156" s="29">
        <f t="shared" si="103"/>
        <v>6.6250000000067644E-4</v>
      </c>
      <c r="AF156" s="29" t="str">
        <f t="shared" si="104"/>
        <v/>
      </c>
      <c r="AG156" s="100"/>
      <c r="AH156" s="101"/>
      <c r="AI156" s="102"/>
      <c r="AJ156" s="102"/>
      <c r="AK156" s="102"/>
      <c r="AL156" s="102"/>
      <c r="AM156" s="102"/>
      <c r="AN156" s="102">
        <v>5.7996999999999996</v>
      </c>
      <c r="AO156" s="102">
        <v>5.7948000000000004</v>
      </c>
      <c r="AP156" s="102">
        <v>5.7979000000000003</v>
      </c>
      <c r="AQ156" s="102">
        <v>5.7816000000000001</v>
      </c>
      <c r="AR156" s="102">
        <v>5.8052999999999999</v>
      </c>
      <c r="AS156" s="103">
        <v>5.7969999999999997</v>
      </c>
      <c r="AT156" s="103">
        <v>5.8071000000000002</v>
      </c>
      <c r="AU156" s="103">
        <v>5.8029999999999999</v>
      </c>
      <c r="AV156" s="103">
        <v>5.7944000000000004</v>
      </c>
      <c r="AW156" s="103">
        <v>5.7944000000000004</v>
      </c>
      <c r="AX156" s="103">
        <v>5.7949000000000002</v>
      </c>
      <c r="AY156" s="103">
        <v>5.8044000000000002</v>
      </c>
      <c r="AZ156" s="103">
        <v>5.8047000000000004</v>
      </c>
      <c r="BA156" s="103">
        <v>5.7991999999999999</v>
      </c>
      <c r="BB156" s="103">
        <v>5.8052999999999999</v>
      </c>
      <c r="BC156" s="103">
        <v>5.8048000000000002</v>
      </c>
      <c r="BD156" s="103">
        <v>5.7957000000000001</v>
      </c>
      <c r="BE156" s="103">
        <v>5.7938999999999998</v>
      </c>
      <c r="BF156" s="103">
        <v>5.7941000000000003</v>
      </c>
      <c r="BG156" s="103">
        <v>5.7972999999999999</v>
      </c>
      <c r="BH156" s="103">
        <v>5.7949000000000002</v>
      </c>
      <c r="BI156" s="103">
        <v>5.8011999999999997</v>
      </c>
      <c r="BJ156" s="103">
        <v>5.7980999999999998</v>
      </c>
      <c r="BK156" s="103">
        <v>5.7991999999999999</v>
      </c>
      <c r="BL156" s="103">
        <v>5.7981999999999996</v>
      </c>
      <c r="BM156" s="103">
        <v>5.806</v>
      </c>
      <c r="BN156" s="103">
        <v>5.7956000000000003</v>
      </c>
      <c r="BO156" s="95">
        <v>5.7995999999999999</v>
      </c>
      <c r="BP156" s="95">
        <v>5.8124000000000002</v>
      </c>
      <c r="BQ156" s="95">
        <v>5.8079999999999998</v>
      </c>
      <c r="BR156" s="95">
        <v>5.8018000000000001</v>
      </c>
      <c r="BS156" s="95">
        <v>5.7942999999999998</v>
      </c>
      <c r="BT156" s="97"/>
      <c r="BU156" s="97"/>
      <c r="BV156" s="96"/>
      <c r="BW156" s="96"/>
      <c r="BX156" s="96"/>
      <c r="BY156" s="98"/>
      <c r="BZ156" s="99"/>
      <c r="CA156" s="99"/>
      <c r="CB156" s="99"/>
      <c r="CC156" s="99"/>
      <c r="CD156" s="100"/>
      <c r="CE156" s="101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3"/>
      <c r="CQ156" s="103"/>
      <c r="CR156" s="103"/>
      <c r="CS156" s="103"/>
      <c r="CT156" s="103"/>
      <c r="CU156" s="103"/>
      <c r="CV156" s="103"/>
      <c r="CW156" s="103"/>
      <c r="CX156" s="103"/>
      <c r="CY156" s="103"/>
      <c r="CZ156" s="103"/>
      <c r="DA156" s="103"/>
      <c r="DB156" s="103"/>
      <c r="DC156" s="103"/>
      <c r="DD156" s="103"/>
      <c r="DE156" s="103"/>
      <c r="DF156" s="103"/>
      <c r="DG156" s="103"/>
      <c r="DH156" s="103"/>
      <c r="DI156" s="103"/>
      <c r="DJ156" s="103"/>
      <c r="DK156" s="103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</row>
    <row r="157" spans="1:139">
      <c r="A157" s="83" t="s">
        <v>235</v>
      </c>
      <c r="B157" s="66" t="s">
        <v>248</v>
      </c>
      <c r="C157" s="79" t="s">
        <v>181</v>
      </c>
      <c r="D157" s="67">
        <v>1</v>
      </c>
      <c r="E157" s="123" t="s">
        <v>123</v>
      </c>
      <c r="F157" s="123">
        <v>2</v>
      </c>
      <c r="G157" s="85" t="s">
        <v>125</v>
      </c>
      <c r="H157" s="86">
        <v>1.33</v>
      </c>
      <c r="I157" s="124" t="s">
        <v>43</v>
      </c>
      <c r="J157" s="88">
        <v>5.8</v>
      </c>
      <c r="K157" s="89">
        <v>0.05</v>
      </c>
      <c r="L157" s="89">
        <v>-0.05</v>
      </c>
      <c r="M157" s="90" t="s">
        <v>10</v>
      </c>
      <c r="N157" s="91" t="s">
        <v>67</v>
      </c>
      <c r="O157" s="92">
        <f t="shared" si="90"/>
        <v>5.85</v>
      </c>
      <c r="P157" s="93">
        <f t="shared" si="91"/>
        <v>5.75</v>
      </c>
      <c r="Q157" s="94"/>
      <c r="R157" s="3">
        <f t="shared" si="92"/>
        <v>5.8164999999999996</v>
      </c>
      <c r="S157" s="3">
        <f t="shared" si="93"/>
        <v>5.8003999999999998</v>
      </c>
      <c r="T157" s="3">
        <f t="shared" si="94"/>
        <v>5.8087875000000002</v>
      </c>
      <c r="U157" s="4">
        <f t="shared" si="95"/>
        <v>5.1439754928427608E-3</v>
      </c>
      <c r="V157" s="5">
        <f t="shared" si="96"/>
        <v>3.2400361723838658</v>
      </c>
      <c r="W157" s="76">
        <f t="shared" si="105"/>
        <v>0.17575000000000846</v>
      </c>
      <c r="X157" s="76" t="str">
        <f t="shared" si="106"/>
        <v>Level B</v>
      </c>
      <c r="Y157" s="5">
        <f t="shared" si="97"/>
        <v>2.6705998150873644</v>
      </c>
      <c r="Z157" s="5">
        <f t="shared" si="98"/>
        <v>3.809472529680344</v>
      </c>
      <c r="AA157" s="5">
        <f t="shared" si="99"/>
        <v>2.6705998150873644</v>
      </c>
      <c r="AB157" s="6">
        <f t="shared" si="100"/>
        <v>0.99999999999999956</v>
      </c>
      <c r="AC157" s="29" t="str">
        <f t="shared" si="101"/>
        <v/>
      </c>
      <c r="AD157" s="29" t="str">
        <f t="shared" si="102"/>
        <v/>
      </c>
      <c r="AE157" s="29">
        <f t="shared" si="103"/>
        <v>-8.7875000000003922E-3</v>
      </c>
      <c r="AF157" s="29" t="str">
        <f t="shared" si="104"/>
        <v/>
      </c>
      <c r="AG157" s="100"/>
      <c r="AH157" s="101"/>
      <c r="AI157" s="102"/>
      <c r="AJ157" s="102"/>
      <c r="AK157" s="102"/>
      <c r="AL157" s="102"/>
      <c r="AM157" s="102"/>
      <c r="AN157" s="102">
        <v>5.8133999999999997</v>
      </c>
      <c r="AO157" s="102">
        <v>5.8061999999999996</v>
      </c>
      <c r="AP157" s="102">
        <v>5.8095999999999997</v>
      </c>
      <c r="AQ157" s="102">
        <v>5.8064</v>
      </c>
      <c r="AR157" s="102">
        <v>5.8083</v>
      </c>
      <c r="AS157" s="103">
        <v>5.8087</v>
      </c>
      <c r="AT157" s="103">
        <v>5.8003999999999998</v>
      </c>
      <c r="AU157" s="103">
        <v>5.8113999999999999</v>
      </c>
      <c r="AV157" s="103">
        <v>5.8056999999999999</v>
      </c>
      <c r="AW157" s="103">
        <v>5.8164999999999996</v>
      </c>
      <c r="AX157" s="103">
        <v>5.8109000000000002</v>
      </c>
      <c r="AY157" s="103">
        <v>5.8059000000000003</v>
      </c>
      <c r="AZ157" s="103">
        <v>5.8109999999999999</v>
      </c>
      <c r="BA157" s="103">
        <v>5.8022</v>
      </c>
      <c r="BB157" s="103">
        <v>5.8010999999999999</v>
      </c>
      <c r="BC157" s="103">
        <v>5.8056000000000001</v>
      </c>
      <c r="BD157" s="103">
        <v>5.8156999999999996</v>
      </c>
      <c r="BE157" s="103">
        <v>5.8110999999999997</v>
      </c>
      <c r="BF157" s="103">
        <v>5.8036000000000003</v>
      </c>
      <c r="BG157" s="103">
        <v>5.8151000000000002</v>
      </c>
      <c r="BH157" s="103">
        <v>5.8067000000000002</v>
      </c>
      <c r="BI157" s="103">
        <v>5.8148999999999997</v>
      </c>
      <c r="BJ157" s="103">
        <v>5.8164999999999996</v>
      </c>
      <c r="BK157" s="103">
        <v>5.8140999999999998</v>
      </c>
      <c r="BL157" s="103">
        <v>5.8152999999999997</v>
      </c>
      <c r="BM157" s="103">
        <v>5.8030999999999997</v>
      </c>
      <c r="BN157" s="103">
        <v>5.8009000000000004</v>
      </c>
      <c r="BO157" s="95">
        <v>5.8122999999999996</v>
      </c>
      <c r="BP157" s="95">
        <v>5.8079000000000001</v>
      </c>
      <c r="BQ157" s="95">
        <v>5.8146000000000004</v>
      </c>
      <c r="BR157" s="95">
        <v>5.8007999999999997</v>
      </c>
      <c r="BS157" s="95">
        <v>5.8052999999999999</v>
      </c>
      <c r="BT157" s="97"/>
      <c r="BU157" s="97"/>
      <c r="BV157" s="96"/>
      <c r="BW157" s="96"/>
      <c r="BX157" s="96"/>
      <c r="BY157" s="98"/>
      <c r="BZ157" s="99"/>
      <c r="CA157" s="99"/>
      <c r="CB157" s="99"/>
      <c r="CC157" s="99"/>
      <c r="CD157" s="100"/>
      <c r="CE157" s="101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3"/>
      <c r="CQ157" s="103"/>
      <c r="CR157" s="103"/>
      <c r="CS157" s="103"/>
      <c r="CT157" s="103"/>
      <c r="CU157" s="103"/>
      <c r="CV157" s="103"/>
      <c r="CW157" s="103"/>
      <c r="CX157" s="103"/>
      <c r="CY157" s="103"/>
      <c r="CZ157" s="103"/>
      <c r="DA157" s="103"/>
      <c r="DB157" s="103"/>
      <c r="DC157" s="103"/>
      <c r="DD157" s="103"/>
      <c r="DE157" s="103"/>
      <c r="DF157" s="103"/>
      <c r="DG157" s="103"/>
      <c r="DH157" s="103"/>
      <c r="DI157" s="103"/>
      <c r="DJ157" s="103"/>
      <c r="DK157" s="103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</row>
    <row r="158" spans="1:139">
      <c r="A158" s="83" t="s">
        <v>236</v>
      </c>
      <c r="B158" s="66" t="s">
        <v>248</v>
      </c>
      <c r="C158" s="79" t="s">
        <v>181</v>
      </c>
      <c r="D158" s="67">
        <v>1</v>
      </c>
      <c r="E158" s="123" t="s">
        <v>123</v>
      </c>
      <c r="F158" s="123">
        <v>2</v>
      </c>
      <c r="G158" s="85" t="s">
        <v>125</v>
      </c>
      <c r="H158" s="86">
        <v>1.33</v>
      </c>
      <c r="I158" s="124" t="s">
        <v>43</v>
      </c>
      <c r="J158" s="88">
        <v>5.8</v>
      </c>
      <c r="K158" s="89">
        <v>0.05</v>
      </c>
      <c r="L158" s="89">
        <v>-0.05</v>
      </c>
      <c r="M158" s="90" t="s">
        <v>10</v>
      </c>
      <c r="N158" s="91" t="s">
        <v>67</v>
      </c>
      <c r="O158" s="92">
        <f t="shared" si="90"/>
        <v>5.85</v>
      </c>
      <c r="P158" s="93">
        <f t="shared" si="91"/>
        <v>5.75</v>
      </c>
      <c r="Q158" s="94"/>
      <c r="R158" s="3">
        <f t="shared" si="92"/>
        <v>5.7960000000000003</v>
      </c>
      <c r="S158" s="3">
        <f t="shared" si="93"/>
        <v>5.7759</v>
      </c>
      <c r="T158" s="3">
        <f t="shared" si="94"/>
        <v>5.7873937500000006</v>
      </c>
      <c r="U158" s="4">
        <f t="shared" si="95"/>
        <v>4.8239280942055096E-3</v>
      </c>
      <c r="V158" s="5">
        <f t="shared" si="96"/>
        <v>3.4549989844762874</v>
      </c>
      <c r="W158" s="76">
        <f t="shared" si="105"/>
        <v>-0.25212499999998617</v>
      </c>
      <c r="X158" s="76" t="str">
        <f t="shared" si="106"/>
        <v>Level C</v>
      </c>
      <c r="Y158" s="5">
        <f t="shared" si="97"/>
        <v>4.3260906034373079</v>
      </c>
      <c r="Z158" s="5">
        <f t="shared" si="98"/>
        <v>2.5839073655152416</v>
      </c>
      <c r="AA158" s="5">
        <f t="shared" si="99"/>
        <v>2.5839073655152416</v>
      </c>
      <c r="AB158" s="6">
        <f t="shared" si="100"/>
        <v>0.99999999999999556</v>
      </c>
      <c r="AC158" s="29" t="str">
        <f t="shared" si="101"/>
        <v/>
      </c>
      <c r="AD158" s="29" t="str">
        <f t="shared" si="102"/>
        <v/>
      </c>
      <c r="AE158" s="29">
        <f t="shared" si="103"/>
        <v>1.2606249999999264E-2</v>
      </c>
      <c r="AF158" s="29" t="str">
        <f t="shared" si="104"/>
        <v/>
      </c>
      <c r="AG158" s="100"/>
      <c r="AH158" s="101"/>
      <c r="AI158" s="102"/>
      <c r="AJ158" s="102"/>
      <c r="AK158" s="102"/>
      <c r="AL158" s="102"/>
      <c r="AM158" s="102"/>
      <c r="AN158" s="102">
        <v>5.7839</v>
      </c>
      <c r="AO158" s="102">
        <v>5.7908999999999997</v>
      </c>
      <c r="AP158" s="102">
        <v>5.7872000000000003</v>
      </c>
      <c r="AQ158" s="102">
        <v>5.7916999999999996</v>
      </c>
      <c r="AR158" s="102">
        <v>5.7889999999999997</v>
      </c>
      <c r="AS158" s="103">
        <v>5.7864000000000004</v>
      </c>
      <c r="AT158" s="103">
        <v>5.7824999999999998</v>
      </c>
      <c r="AU158" s="103">
        <v>5.7759</v>
      </c>
      <c r="AV158" s="103">
        <v>5.7821999999999996</v>
      </c>
      <c r="AW158" s="103">
        <v>5.7900999999999998</v>
      </c>
      <c r="AX158" s="103">
        <v>5.7826000000000004</v>
      </c>
      <c r="AY158" s="103">
        <v>5.7906000000000004</v>
      </c>
      <c r="AZ158" s="103">
        <v>5.7817999999999996</v>
      </c>
      <c r="BA158" s="103">
        <v>5.7929000000000004</v>
      </c>
      <c r="BB158" s="103">
        <v>5.7831000000000001</v>
      </c>
      <c r="BC158" s="103">
        <v>5.7854999999999999</v>
      </c>
      <c r="BD158" s="103">
        <v>5.7878999999999996</v>
      </c>
      <c r="BE158" s="103">
        <v>5.7960000000000003</v>
      </c>
      <c r="BF158" s="103">
        <v>5.7911999999999999</v>
      </c>
      <c r="BG158" s="103">
        <v>5.7942</v>
      </c>
      <c r="BH158" s="103">
        <v>5.7944000000000004</v>
      </c>
      <c r="BI158" s="103">
        <v>5.7813999999999997</v>
      </c>
      <c r="BJ158" s="103">
        <v>5.7931999999999997</v>
      </c>
      <c r="BK158" s="103">
        <v>5.7930000000000001</v>
      </c>
      <c r="BL158" s="103">
        <v>5.7855999999999996</v>
      </c>
      <c r="BM158" s="103">
        <v>5.7935999999999996</v>
      </c>
      <c r="BN158" s="103">
        <v>5.7854999999999999</v>
      </c>
      <c r="BO158" s="95">
        <v>5.7858999999999998</v>
      </c>
      <c r="BP158" s="95">
        <v>5.7840999999999996</v>
      </c>
      <c r="BQ158" s="95">
        <v>5.7862</v>
      </c>
      <c r="BR158" s="95">
        <v>5.7839999999999998</v>
      </c>
      <c r="BS158" s="95">
        <v>5.7840999999999996</v>
      </c>
      <c r="BT158" s="97"/>
      <c r="BU158" s="97"/>
      <c r="BV158" s="96"/>
      <c r="BW158" s="96"/>
      <c r="BX158" s="96"/>
      <c r="BY158" s="98"/>
      <c r="BZ158" s="99"/>
      <c r="CA158" s="99"/>
      <c r="CB158" s="99"/>
      <c r="CC158" s="99"/>
      <c r="CD158" s="100"/>
      <c r="CE158" s="101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3"/>
      <c r="CQ158" s="103"/>
      <c r="CR158" s="103"/>
      <c r="CS158" s="103"/>
      <c r="CT158" s="103"/>
      <c r="CU158" s="103"/>
      <c r="CV158" s="103"/>
      <c r="CW158" s="103"/>
      <c r="CX158" s="103"/>
      <c r="CY158" s="103"/>
      <c r="CZ158" s="103"/>
      <c r="DA158" s="103"/>
      <c r="DB158" s="103"/>
      <c r="DC158" s="103"/>
      <c r="DD158" s="103"/>
      <c r="DE158" s="103"/>
      <c r="DF158" s="103"/>
      <c r="DG158" s="103"/>
      <c r="DH158" s="103"/>
      <c r="DI158" s="103"/>
      <c r="DJ158" s="103"/>
      <c r="DK158" s="103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</row>
    <row r="159" spans="1:139">
      <c r="A159" s="83" t="s">
        <v>237</v>
      </c>
      <c r="B159" s="66" t="s">
        <v>248</v>
      </c>
      <c r="C159" s="79" t="s">
        <v>181</v>
      </c>
      <c r="D159" s="67">
        <v>1</v>
      </c>
      <c r="E159" s="123" t="s">
        <v>123</v>
      </c>
      <c r="F159" s="123">
        <v>2</v>
      </c>
      <c r="G159" s="85" t="s">
        <v>125</v>
      </c>
      <c r="H159" s="86">
        <v>1.33</v>
      </c>
      <c r="I159" s="124" t="s">
        <v>43</v>
      </c>
      <c r="J159" s="88">
        <v>5.8</v>
      </c>
      <c r="K159" s="89">
        <v>0.05</v>
      </c>
      <c r="L159" s="89">
        <v>-0.05</v>
      </c>
      <c r="M159" s="90" t="s">
        <v>10</v>
      </c>
      <c r="N159" s="91" t="s">
        <v>67</v>
      </c>
      <c r="O159" s="92">
        <f t="shared" si="90"/>
        <v>5.85</v>
      </c>
      <c r="P159" s="93">
        <f t="shared" si="91"/>
        <v>5.75</v>
      </c>
      <c r="Q159" s="94"/>
      <c r="R159" s="3">
        <f t="shared" si="92"/>
        <v>5.8219000000000003</v>
      </c>
      <c r="S159" s="3">
        <f t="shared" si="93"/>
        <v>5.8045999999999998</v>
      </c>
      <c r="T159" s="3">
        <f t="shared" si="94"/>
        <v>5.8140343750000012</v>
      </c>
      <c r="U159" s="4">
        <f t="shared" si="95"/>
        <v>4.0952852021680893E-3</v>
      </c>
      <c r="V159" s="5">
        <f t="shared" si="96"/>
        <v>4.0697206284541911</v>
      </c>
      <c r="W159" s="76">
        <f t="shared" si="105"/>
        <v>0.28068750000002851</v>
      </c>
      <c r="X159" s="76" t="str">
        <f t="shared" si="106"/>
        <v>Level C</v>
      </c>
      <c r="Y159" s="5">
        <f t="shared" si="97"/>
        <v>2.9274009195548287</v>
      </c>
      <c r="Z159" s="5">
        <f t="shared" si="98"/>
        <v>5.2120403373535247</v>
      </c>
      <c r="AA159" s="5">
        <f t="shared" si="99"/>
        <v>2.9274009195548287</v>
      </c>
      <c r="AB159" s="6">
        <f t="shared" si="100"/>
        <v>1</v>
      </c>
      <c r="AC159" s="29" t="str">
        <f t="shared" si="101"/>
        <v/>
      </c>
      <c r="AD159" s="29" t="str">
        <f t="shared" si="102"/>
        <v/>
      </c>
      <c r="AE159" s="29">
        <f t="shared" si="103"/>
        <v>-1.4034375000001376E-2</v>
      </c>
      <c r="AF159" s="29" t="str">
        <f t="shared" si="104"/>
        <v/>
      </c>
      <c r="AG159" s="100"/>
      <c r="AH159" s="101"/>
      <c r="AI159" s="102"/>
      <c r="AJ159" s="102"/>
      <c r="AK159" s="102"/>
      <c r="AL159" s="102"/>
      <c r="AM159" s="102"/>
      <c r="AN159" s="102">
        <v>5.8108000000000004</v>
      </c>
      <c r="AO159" s="102">
        <v>5.8135000000000003</v>
      </c>
      <c r="AP159" s="102">
        <v>5.8155999999999999</v>
      </c>
      <c r="AQ159" s="102">
        <v>5.8097000000000003</v>
      </c>
      <c r="AR159" s="102">
        <v>5.8159999999999998</v>
      </c>
      <c r="AS159" s="103">
        <v>5.8175999999999997</v>
      </c>
      <c r="AT159" s="103">
        <v>5.8094999999999999</v>
      </c>
      <c r="AU159" s="103">
        <v>5.8148</v>
      </c>
      <c r="AV159" s="103">
        <v>5.8127000000000004</v>
      </c>
      <c r="AW159" s="103">
        <v>5.8183999999999996</v>
      </c>
      <c r="AX159" s="103">
        <v>5.8143000000000002</v>
      </c>
      <c r="AY159" s="103">
        <v>5.8216999999999999</v>
      </c>
      <c r="AZ159" s="103">
        <v>5.8147000000000002</v>
      </c>
      <c r="BA159" s="103">
        <v>5.8083999999999998</v>
      </c>
      <c r="BB159" s="103">
        <v>5.8160999999999996</v>
      </c>
      <c r="BC159" s="103">
        <v>5.8129999999999997</v>
      </c>
      <c r="BD159" s="103">
        <v>5.8113000000000001</v>
      </c>
      <c r="BE159" s="103">
        <v>5.8147000000000002</v>
      </c>
      <c r="BF159" s="103">
        <v>5.8068999999999997</v>
      </c>
      <c r="BG159" s="103">
        <v>5.8137999999999996</v>
      </c>
      <c r="BH159" s="103">
        <v>5.8211000000000004</v>
      </c>
      <c r="BI159" s="103">
        <v>5.8135000000000003</v>
      </c>
      <c r="BJ159" s="103">
        <v>5.8125</v>
      </c>
      <c r="BK159" s="103">
        <v>5.8194999999999997</v>
      </c>
      <c r="BL159" s="103">
        <v>5.8150000000000004</v>
      </c>
      <c r="BM159" s="103">
        <v>5.8152999999999997</v>
      </c>
      <c r="BN159" s="103">
        <v>5.8177000000000003</v>
      </c>
      <c r="BO159" s="95">
        <v>5.8132999999999999</v>
      </c>
      <c r="BP159" s="95">
        <v>5.8112000000000004</v>
      </c>
      <c r="BQ159" s="95">
        <v>5.8219000000000003</v>
      </c>
      <c r="BR159" s="95">
        <v>5.8045999999999998</v>
      </c>
      <c r="BS159" s="95">
        <v>5.81</v>
      </c>
      <c r="BT159" s="97"/>
      <c r="BU159" s="97"/>
      <c r="BV159" s="96"/>
      <c r="BW159" s="96"/>
      <c r="BX159" s="96"/>
      <c r="BY159" s="98"/>
      <c r="BZ159" s="99"/>
      <c r="CA159" s="99"/>
      <c r="CB159" s="99"/>
      <c r="CC159" s="99"/>
      <c r="CD159" s="100"/>
      <c r="CE159" s="101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3"/>
      <c r="CQ159" s="103"/>
      <c r="CR159" s="103"/>
      <c r="CS159" s="103"/>
      <c r="CT159" s="103"/>
      <c r="CU159" s="103"/>
      <c r="CV159" s="103"/>
      <c r="CW159" s="103"/>
      <c r="CX159" s="103"/>
      <c r="CY159" s="103"/>
      <c r="CZ159" s="103"/>
      <c r="DA159" s="103"/>
      <c r="DB159" s="103"/>
      <c r="DC159" s="103"/>
      <c r="DD159" s="103"/>
      <c r="DE159" s="103"/>
      <c r="DF159" s="103"/>
      <c r="DG159" s="103"/>
      <c r="DH159" s="103"/>
      <c r="DI159" s="103"/>
      <c r="DJ159" s="103"/>
      <c r="DK159" s="103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</row>
    <row r="160" spans="1:139">
      <c r="A160" s="83" t="s">
        <v>238</v>
      </c>
      <c r="B160" s="66" t="s">
        <v>248</v>
      </c>
      <c r="C160" s="79" t="s">
        <v>181</v>
      </c>
      <c r="D160" s="67">
        <v>1</v>
      </c>
      <c r="E160" s="123" t="s">
        <v>123</v>
      </c>
      <c r="F160" s="123">
        <v>2</v>
      </c>
      <c r="G160" s="85" t="s">
        <v>125</v>
      </c>
      <c r="H160" s="86">
        <v>1.33</v>
      </c>
      <c r="I160" s="124" t="s">
        <v>43</v>
      </c>
      <c r="J160" s="88">
        <v>5.8</v>
      </c>
      <c r="K160" s="89">
        <v>0.05</v>
      </c>
      <c r="L160" s="89">
        <v>-0.05</v>
      </c>
      <c r="M160" s="90" t="s">
        <v>10</v>
      </c>
      <c r="N160" s="91" t="s">
        <v>67</v>
      </c>
      <c r="O160" s="92">
        <f t="shared" si="90"/>
        <v>5.85</v>
      </c>
      <c r="P160" s="93">
        <f t="shared" si="91"/>
        <v>5.75</v>
      </c>
      <c r="Q160" s="94"/>
      <c r="R160" s="3">
        <f t="shared" si="92"/>
        <v>5.8230000000000004</v>
      </c>
      <c r="S160" s="3">
        <f t="shared" si="93"/>
        <v>5.7949999999999999</v>
      </c>
      <c r="T160" s="3">
        <f t="shared" si="94"/>
        <v>5.8054687499999993</v>
      </c>
      <c r="U160" s="4">
        <f t="shared" si="95"/>
        <v>7.3571750144705112E-3</v>
      </c>
      <c r="V160" s="5">
        <f t="shared" si="96"/>
        <v>2.2653622666153406</v>
      </c>
      <c r="W160" s="76">
        <f t="shared" si="105"/>
        <v>0.10937499999998973</v>
      </c>
      <c r="X160" s="76" t="str">
        <f t="shared" si="106"/>
        <v>Level A</v>
      </c>
      <c r="Y160" s="5">
        <f t="shared" si="97"/>
        <v>2.0175882687043036</v>
      </c>
      <c r="Z160" s="5">
        <f t="shared" si="98"/>
        <v>2.5131362645263611</v>
      </c>
      <c r="AA160" s="5">
        <f t="shared" si="99"/>
        <v>2.0175882687043036</v>
      </c>
      <c r="AB160" s="6">
        <f t="shared" si="100"/>
        <v>0.99999999928807304</v>
      </c>
      <c r="AC160" s="29" t="str">
        <f t="shared" si="101"/>
        <v/>
      </c>
      <c r="AD160" s="29" t="str">
        <f t="shared" si="102"/>
        <v/>
      </c>
      <c r="AE160" s="29">
        <f t="shared" si="103"/>
        <v>-5.4687499999994671E-3</v>
      </c>
      <c r="AF160" s="29" t="str">
        <f t="shared" si="104"/>
        <v/>
      </c>
      <c r="AG160" s="100"/>
      <c r="AH160" s="101"/>
      <c r="AI160" s="102"/>
      <c r="AJ160" s="102"/>
      <c r="AK160" s="102"/>
      <c r="AL160" s="102"/>
      <c r="AM160" s="102"/>
      <c r="AN160" s="102">
        <v>5.8010000000000002</v>
      </c>
      <c r="AO160" s="102">
        <v>5.8090000000000002</v>
      </c>
      <c r="AP160" s="102">
        <v>5.8010000000000002</v>
      </c>
      <c r="AQ160" s="102">
        <v>5.8040000000000003</v>
      </c>
      <c r="AR160" s="102">
        <v>5.798</v>
      </c>
      <c r="AS160" s="103">
        <v>5.7960000000000003</v>
      </c>
      <c r="AT160" s="103">
        <v>5.8129999999999997</v>
      </c>
      <c r="AU160" s="103">
        <v>5.8010000000000002</v>
      </c>
      <c r="AV160" s="103">
        <v>5.8230000000000004</v>
      </c>
      <c r="AW160" s="103">
        <v>5.819</v>
      </c>
      <c r="AX160" s="103">
        <v>5.82</v>
      </c>
      <c r="AY160" s="103">
        <v>5.8090000000000002</v>
      </c>
      <c r="AZ160" s="103">
        <v>5.8019999999999996</v>
      </c>
      <c r="BA160" s="103">
        <v>5.8070000000000004</v>
      </c>
      <c r="BB160" s="103">
        <v>5.8129999999999997</v>
      </c>
      <c r="BC160" s="103">
        <v>5.8049999999999997</v>
      </c>
      <c r="BD160" s="103">
        <v>5.8090000000000002</v>
      </c>
      <c r="BE160" s="103">
        <v>5.8120000000000003</v>
      </c>
      <c r="BF160" s="103">
        <v>5.8090000000000002</v>
      </c>
      <c r="BG160" s="103">
        <v>5.7949999999999999</v>
      </c>
      <c r="BH160" s="103">
        <v>5.7969999999999997</v>
      </c>
      <c r="BI160" s="103">
        <v>5.8070000000000004</v>
      </c>
      <c r="BJ160" s="103">
        <v>5.7949999999999999</v>
      </c>
      <c r="BK160" s="103">
        <v>5.7949999999999999</v>
      </c>
      <c r="BL160" s="103">
        <v>5.8070000000000004</v>
      </c>
      <c r="BM160" s="103">
        <v>5.8079999999999998</v>
      </c>
      <c r="BN160" s="103">
        <v>5.7990000000000004</v>
      </c>
      <c r="BO160" s="95">
        <v>5.8</v>
      </c>
      <c r="BP160" s="95">
        <v>5.8070000000000004</v>
      </c>
      <c r="BQ160" s="95">
        <v>5.8010000000000002</v>
      </c>
      <c r="BR160" s="95">
        <v>5.8109999999999999</v>
      </c>
      <c r="BS160" s="95">
        <v>5.8019999999999996</v>
      </c>
      <c r="BT160" s="97"/>
      <c r="BU160" s="97"/>
      <c r="BV160" s="96"/>
      <c r="BW160" s="96"/>
      <c r="BX160" s="96"/>
      <c r="BY160" s="98"/>
      <c r="BZ160" s="99"/>
      <c r="CA160" s="99"/>
      <c r="CB160" s="99"/>
      <c r="CC160" s="99"/>
      <c r="CD160" s="100"/>
      <c r="CE160" s="101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3"/>
      <c r="CQ160" s="103"/>
      <c r="CR160" s="103"/>
      <c r="CS160" s="103"/>
      <c r="CT160" s="103"/>
      <c r="CU160" s="103"/>
      <c r="CV160" s="103"/>
      <c r="CW160" s="103"/>
      <c r="CX160" s="103"/>
      <c r="CY160" s="103"/>
      <c r="CZ160" s="103"/>
      <c r="DA160" s="103"/>
      <c r="DB160" s="103"/>
      <c r="DC160" s="103"/>
      <c r="DD160" s="103"/>
      <c r="DE160" s="103"/>
      <c r="DF160" s="103"/>
      <c r="DG160" s="103"/>
      <c r="DH160" s="103"/>
      <c r="DI160" s="103"/>
      <c r="DJ160" s="103"/>
      <c r="DK160" s="103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</row>
    <row r="161" spans="1:139">
      <c r="A161" s="83" t="s">
        <v>239</v>
      </c>
      <c r="B161" s="66" t="s">
        <v>248</v>
      </c>
      <c r="C161" s="79" t="s">
        <v>181</v>
      </c>
      <c r="D161" s="67">
        <v>1</v>
      </c>
      <c r="E161" s="123" t="s">
        <v>123</v>
      </c>
      <c r="F161" s="123">
        <v>2</v>
      </c>
      <c r="G161" s="85" t="s">
        <v>125</v>
      </c>
      <c r="H161" s="86">
        <v>1.33</v>
      </c>
      <c r="I161" s="124" t="s">
        <v>43</v>
      </c>
      <c r="J161" s="88">
        <v>3.5</v>
      </c>
      <c r="K161" s="89">
        <v>0.05</v>
      </c>
      <c r="L161" s="89">
        <v>-0.05</v>
      </c>
      <c r="M161" s="90" t="s">
        <v>10</v>
      </c>
      <c r="N161" s="91" t="s">
        <v>67</v>
      </c>
      <c r="O161" s="92">
        <f t="shared" si="90"/>
        <v>3.55</v>
      </c>
      <c r="P161" s="93">
        <f t="shared" si="91"/>
        <v>3.45</v>
      </c>
      <c r="Q161" s="94"/>
      <c r="R161" s="3">
        <f t="shared" si="92"/>
        <v>3.5042</v>
      </c>
      <c r="S161" s="3">
        <f t="shared" si="93"/>
        <v>3.4941</v>
      </c>
      <c r="T161" s="3">
        <f t="shared" si="94"/>
        <v>3.4987468750000001</v>
      </c>
      <c r="U161" s="4">
        <f t="shared" si="95"/>
        <v>3.0319784209590253E-3</v>
      </c>
      <c r="V161" s="5">
        <f t="shared" si="96"/>
        <v>5.4969608462434056</v>
      </c>
      <c r="W161" s="76">
        <f t="shared" si="105"/>
        <v>-2.5062499999997191E-2</v>
      </c>
      <c r="X161" s="76" t="str">
        <f t="shared" si="106"/>
        <v>Level A</v>
      </c>
      <c r="Y161" s="5">
        <f t="shared" si="97"/>
        <v>5.6347284274523455</v>
      </c>
      <c r="Z161" s="5">
        <f t="shared" si="98"/>
        <v>5.3591932650344267</v>
      </c>
      <c r="AA161" s="5">
        <f t="shared" si="99"/>
        <v>5.3591932650344267</v>
      </c>
      <c r="AB161" s="6">
        <f t="shared" si="100"/>
        <v>1</v>
      </c>
      <c r="AC161" s="29" t="str">
        <f t="shared" si="101"/>
        <v/>
      </c>
      <c r="AD161" s="29" t="str">
        <f t="shared" si="102"/>
        <v/>
      </c>
      <c r="AE161" s="29">
        <f t="shared" si="103"/>
        <v>1.253124999999855E-3</v>
      </c>
      <c r="AF161" s="29" t="str">
        <f t="shared" si="104"/>
        <v/>
      </c>
      <c r="AG161" s="100"/>
      <c r="AH161" s="101"/>
      <c r="AI161" s="102"/>
      <c r="AJ161" s="102"/>
      <c r="AK161" s="102"/>
      <c r="AL161" s="102"/>
      <c r="AM161" s="102"/>
      <c r="AN161" s="102">
        <v>3.4984000000000002</v>
      </c>
      <c r="AO161" s="102">
        <v>3.5024999999999999</v>
      </c>
      <c r="AP161" s="102">
        <v>3.4996999999999998</v>
      </c>
      <c r="AQ161" s="102">
        <v>3.4964</v>
      </c>
      <c r="AR161" s="102">
        <v>3.4971000000000001</v>
      </c>
      <c r="AS161" s="103">
        <v>3.5034999999999998</v>
      </c>
      <c r="AT161" s="103">
        <v>3.4952000000000001</v>
      </c>
      <c r="AU161" s="103">
        <v>3.4956999999999998</v>
      </c>
      <c r="AV161" s="103">
        <v>3.4980000000000002</v>
      </c>
      <c r="AW161" s="103">
        <v>3.4948999999999999</v>
      </c>
      <c r="AX161" s="103">
        <v>3.5017</v>
      </c>
      <c r="AY161" s="103">
        <v>3.4971999999999999</v>
      </c>
      <c r="AZ161" s="103">
        <v>3.5009999999999999</v>
      </c>
      <c r="BA161" s="103">
        <v>3.4977999999999998</v>
      </c>
      <c r="BB161" s="103">
        <v>3.4994999999999998</v>
      </c>
      <c r="BC161" s="103">
        <v>3.4944999999999999</v>
      </c>
      <c r="BD161" s="103">
        <v>3.4973999999999998</v>
      </c>
      <c r="BE161" s="103">
        <v>3.4986999999999999</v>
      </c>
      <c r="BF161" s="103">
        <v>3.5005999999999999</v>
      </c>
      <c r="BG161" s="103">
        <v>3.4941</v>
      </c>
      <c r="BH161" s="103">
        <v>3.4986999999999999</v>
      </c>
      <c r="BI161" s="103">
        <v>3.5034999999999998</v>
      </c>
      <c r="BJ161" s="103">
        <v>3.5017999999999998</v>
      </c>
      <c r="BK161" s="103">
        <v>3.4948000000000001</v>
      </c>
      <c r="BL161" s="103">
        <v>3.5007999999999999</v>
      </c>
      <c r="BM161" s="103">
        <v>3.4956999999999998</v>
      </c>
      <c r="BN161" s="103">
        <v>3.5032000000000001</v>
      </c>
      <c r="BO161" s="95">
        <v>3.4946000000000002</v>
      </c>
      <c r="BP161" s="95">
        <v>3.4971999999999999</v>
      </c>
      <c r="BQ161" s="95">
        <v>3.5</v>
      </c>
      <c r="BR161" s="95">
        <v>3.5042</v>
      </c>
      <c r="BS161" s="95">
        <v>3.5015000000000001</v>
      </c>
      <c r="BT161" s="97"/>
      <c r="BU161" s="97"/>
      <c r="BV161" s="96"/>
      <c r="BW161" s="96"/>
      <c r="BX161" s="96"/>
      <c r="BY161" s="98"/>
      <c r="BZ161" s="99"/>
      <c r="CA161" s="99"/>
      <c r="CB161" s="99"/>
      <c r="CC161" s="99"/>
      <c r="CD161" s="100"/>
      <c r="CE161" s="101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3"/>
      <c r="CQ161" s="103"/>
      <c r="CR161" s="103"/>
      <c r="CS161" s="103"/>
      <c r="CT161" s="103"/>
      <c r="CU161" s="103"/>
      <c r="CV161" s="103"/>
      <c r="CW161" s="103"/>
      <c r="CX161" s="103"/>
      <c r="CY161" s="103"/>
      <c r="CZ161" s="103"/>
      <c r="DA161" s="103"/>
      <c r="DB161" s="103"/>
      <c r="DC161" s="103"/>
      <c r="DD161" s="103"/>
      <c r="DE161" s="103"/>
      <c r="DF161" s="103"/>
      <c r="DG161" s="103"/>
      <c r="DH161" s="103"/>
      <c r="DI161" s="103"/>
      <c r="DJ161" s="103"/>
      <c r="DK161" s="103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</row>
    <row r="162" spans="1:139">
      <c r="A162" s="83" t="s">
        <v>240</v>
      </c>
      <c r="B162" s="66" t="s">
        <v>248</v>
      </c>
      <c r="C162" s="79" t="s">
        <v>181</v>
      </c>
      <c r="D162" s="67">
        <v>1</v>
      </c>
      <c r="E162" s="123" t="s">
        <v>123</v>
      </c>
      <c r="F162" s="123">
        <v>2</v>
      </c>
      <c r="G162" s="85" t="s">
        <v>125</v>
      </c>
      <c r="H162" s="86">
        <v>1.33</v>
      </c>
      <c r="I162" s="124" t="s">
        <v>43</v>
      </c>
      <c r="J162" s="88">
        <v>12.85</v>
      </c>
      <c r="K162" s="89">
        <v>0.05</v>
      </c>
      <c r="L162" s="89">
        <v>-0.05</v>
      </c>
      <c r="M162" s="90" t="s">
        <v>10</v>
      </c>
      <c r="N162" s="91" t="s">
        <v>67</v>
      </c>
      <c r="O162" s="92">
        <f t="shared" si="90"/>
        <v>12.9</v>
      </c>
      <c r="P162" s="93">
        <f t="shared" si="91"/>
        <v>12.799999999999999</v>
      </c>
      <c r="Q162" s="94"/>
      <c r="R162" s="3">
        <f t="shared" si="92"/>
        <v>12.888999999999999</v>
      </c>
      <c r="S162" s="3">
        <f t="shared" si="93"/>
        <v>12.861000000000001</v>
      </c>
      <c r="T162" s="3">
        <f t="shared" si="94"/>
        <v>12.872093749999999</v>
      </c>
      <c r="U162" s="4">
        <f t="shared" si="95"/>
        <v>5.3119425703754171E-3</v>
      </c>
      <c r="V162" s="5">
        <f t="shared" si="96"/>
        <v>3.137584122165832</v>
      </c>
      <c r="W162" s="76">
        <f t="shared" si="105"/>
        <v>0.44187499999998975</v>
      </c>
      <c r="X162" s="76" t="str">
        <f t="shared" si="106"/>
        <v>Level C</v>
      </c>
      <c r="Y162" s="5">
        <f t="shared" si="97"/>
        <v>1.7511641381838621</v>
      </c>
      <c r="Z162" s="5">
        <f t="shared" si="98"/>
        <v>4.5240041061478911</v>
      </c>
      <c r="AA162" s="5">
        <f t="shared" si="99"/>
        <v>1.7511641381838621</v>
      </c>
      <c r="AB162" s="6">
        <f t="shared" si="100"/>
        <v>0.99999992537908744</v>
      </c>
      <c r="AC162" s="29" t="str">
        <f t="shared" si="101"/>
        <v/>
      </c>
      <c r="AD162" s="29" t="str">
        <f t="shared" si="102"/>
        <v/>
      </c>
      <c r="AE162" s="29">
        <f t="shared" si="103"/>
        <v>-2.2093749999999801E-2</v>
      </c>
      <c r="AF162" s="29" t="str">
        <f t="shared" si="104"/>
        <v/>
      </c>
      <c r="AG162" s="100"/>
      <c r="AH162" s="101"/>
      <c r="AI162" s="102"/>
      <c r="AJ162" s="102"/>
      <c r="AK162" s="102"/>
      <c r="AL162" s="102"/>
      <c r="AM162" s="102"/>
      <c r="AN162" s="102">
        <v>12.871</v>
      </c>
      <c r="AO162" s="102">
        <v>12.877000000000001</v>
      </c>
      <c r="AP162" s="102">
        <v>12.875999999999999</v>
      </c>
      <c r="AQ162" s="102">
        <v>12.877000000000001</v>
      </c>
      <c r="AR162" s="102">
        <v>12.872999999999999</v>
      </c>
      <c r="AS162" s="103">
        <v>12.879</v>
      </c>
      <c r="AT162" s="103">
        <v>12.872</v>
      </c>
      <c r="AU162" s="103">
        <v>12.879</v>
      </c>
      <c r="AV162" s="103">
        <v>12.867000000000001</v>
      </c>
      <c r="AW162" s="103">
        <v>12.874000000000001</v>
      </c>
      <c r="AX162" s="103">
        <v>12.861000000000001</v>
      </c>
      <c r="AY162" s="103">
        <v>12.87</v>
      </c>
      <c r="AZ162" s="103">
        <v>12.888999999999999</v>
      </c>
      <c r="BA162" s="103">
        <v>12.872999999999999</v>
      </c>
      <c r="BB162" s="103">
        <v>12.87</v>
      </c>
      <c r="BC162" s="103">
        <v>12.87</v>
      </c>
      <c r="BD162" s="103">
        <v>12.875</v>
      </c>
      <c r="BE162" s="103">
        <v>12.867000000000001</v>
      </c>
      <c r="BF162" s="103">
        <v>12.866</v>
      </c>
      <c r="BG162" s="103">
        <v>12.868</v>
      </c>
      <c r="BH162" s="103">
        <v>12.871</v>
      </c>
      <c r="BI162" s="103">
        <v>12.869</v>
      </c>
      <c r="BJ162" s="103">
        <v>12.872999999999999</v>
      </c>
      <c r="BK162" s="103">
        <v>12.866</v>
      </c>
      <c r="BL162" s="103">
        <v>12.878</v>
      </c>
      <c r="BM162" s="103">
        <v>12.869</v>
      </c>
      <c r="BN162" s="103">
        <v>12.865</v>
      </c>
      <c r="BO162" s="95">
        <v>12.877000000000001</v>
      </c>
      <c r="BP162" s="95">
        <v>12.87</v>
      </c>
      <c r="BQ162" s="95">
        <v>12.872</v>
      </c>
      <c r="BR162" s="95">
        <v>12.871</v>
      </c>
      <c r="BS162" s="95">
        <v>12.872</v>
      </c>
      <c r="BT162" s="97"/>
      <c r="BU162" s="97"/>
      <c r="BV162" s="96"/>
      <c r="BW162" s="96"/>
      <c r="BX162" s="96"/>
      <c r="BY162" s="98"/>
      <c r="BZ162" s="99"/>
      <c r="CA162" s="99"/>
      <c r="CB162" s="99"/>
      <c r="CC162" s="99"/>
      <c r="CD162" s="100"/>
      <c r="CE162" s="101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3"/>
      <c r="CQ162" s="103"/>
      <c r="CR162" s="103"/>
      <c r="CS162" s="103"/>
      <c r="CT162" s="103"/>
      <c r="CU162" s="103"/>
      <c r="CV162" s="103"/>
      <c r="CW162" s="103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</row>
    <row r="163" spans="1:139">
      <c r="A163" s="83" t="s">
        <v>241</v>
      </c>
      <c r="B163" s="66" t="s">
        <v>248</v>
      </c>
      <c r="C163" s="79" t="s">
        <v>181</v>
      </c>
      <c r="D163" s="67">
        <v>1</v>
      </c>
      <c r="E163" s="123" t="s">
        <v>123</v>
      </c>
      <c r="F163" s="123">
        <v>2</v>
      </c>
      <c r="G163" s="85" t="s">
        <v>125</v>
      </c>
      <c r="H163" s="86">
        <v>1.33</v>
      </c>
      <c r="I163" s="124" t="s">
        <v>43</v>
      </c>
      <c r="J163" s="88">
        <v>5.5</v>
      </c>
      <c r="K163" s="89">
        <v>0.05</v>
      </c>
      <c r="L163" s="89">
        <v>-0.05</v>
      </c>
      <c r="M163" s="90" t="s">
        <v>10</v>
      </c>
      <c r="N163" s="91" t="s">
        <v>67</v>
      </c>
      <c r="O163" s="92">
        <f t="shared" si="90"/>
        <v>5.55</v>
      </c>
      <c r="P163" s="93">
        <f t="shared" si="91"/>
        <v>5.45</v>
      </c>
      <c r="Q163" s="94"/>
      <c r="R163" s="3">
        <f t="shared" si="92"/>
        <v>5.524</v>
      </c>
      <c r="S163" s="3">
        <f t="shared" si="93"/>
        <v>5.5090000000000003</v>
      </c>
      <c r="T163" s="3">
        <f t="shared" si="94"/>
        <v>5.5170937499999999</v>
      </c>
      <c r="U163" s="4">
        <f t="shared" si="95"/>
        <v>4.0826886697607635E-3</v>
      </c>
      <c r="V163" s="5">
        <f t="shared" si="96"/>
        <v>4.0822771498869388</v>
      </c>
      <c r="W163" s="76">
        <f t="shared" si="105"/>
        <v>0.34187499999999937</v>
      </c>
      <c r="X163" s="76" t="str">
        <f t="shared" si="106"/>
        <v>Level C</v>
      </c>
      <c r="Y163" s="5">
        <f t="shared" si="97"/>
        <v>2.6866486492693347</v>
      </c>
      <c r="Z163" s="5">
        <f t="shared" si="98"/>
        <v>5.4779056505045141</v>
      </c>
      <c r="AA163" s="5">
        <f t="shared" si="99"/>
        <v>2.6866486492693347</v>
      </c>
      <c r="AB163" s="6">
        <f t="shared" si="100"/>
        <v>0.99999999999999956</v>
      </c>
      <c r="AC163" s="29" t="str">
        <f t="shared" si="101"/>
        <v/>
      </c>
      <c r="AD163" s="29" t="str">
        <f t="shared" si="102"/>
        <v/>
      </c>
      <c r="AE163" s="29">
        <f t="shared" si="103"/>
        <v>-1.7093749999999908E-2</v>
      </c>
      <c r="AF163" s="29" t="str">
        <f t="shared" si="104"/>
        <v/>
      </c>
      <c r="AG163" s="100"/>
      <c r="AH163" s="101"/>
      <c r="AI163" s="102"/>
      <c r="AJ163" s="102"/>
      <c r="AK163" s="102"/>
      <c r="AL163" s="102"/>
      <c r="AM163" s="102"/>
      <c r="AN163" s="102">
        <v>5.5140000000000002</v>
      </c>
      <c r="AO163" s="102">
        <v>5.5229999999999997</v>
      </c>
      <c r="AP163" s="102">
        <v>5.5149999999999997</v>
      </c>
      <c r="AQ163" s="102">
        <v>5.5090000000000003</v>
      </c>
      <c r="AR163" s="102">
        <v>5.524</v>
      </c>
      <c r="AS163" s="103">
        <v>5.5090000000000003</v>
      </c>
      <c r="AT163" s="103">
        <v>5.5149999999999997</v>
      </c>
      <c r="AU163" s="103">
        <v>5.5220000000000002</v>
      </c>
      <c r="AV163" s="103">
        <v>5.5179999999999998</v>
      </c>
      <c r="AW163" s="103">
        <v>5.516</v>
      </c>
      <c r="AX163" s="103">
        <v>5.5110000000000001</v>
      </c>
      <c r="AY163" s="103">
        <v>5.5190000000000001</v>
      </c>
      <c r="AZ163" s="103">
        <v>5.5229999999999997</v>
      </c>
      <c r="BA163" s="103">
        <v>5.5229999999999997</v>
      </c>
      <c r="BB163" s="103">
        <v>5.5149999999999997</v>
      </c>
      <c r="BC163" s="103">
        <v>5.5149999999999997</v>
      </c>
      <c r="BD163" s="103">
        <v>5.5209999999999999</v>
      </c>
      <c r="BE163" s="103">
        <v>5.5190000000000001</v>
      </c>
      <c r="BF163" s="103">
        <v>5.516</v>
      </c>
      <c r="BG163" s="103">
        <v>5.5190000000000001</v>
      </c>
      <c r="BH163" s="103">
        <v>5.52</v>
      </c>
      <c r="BI163" s="103">
        <v>5.5149999999999997</v>
      </c>
      <c r="BJ163" s="103">
        <v>5.5119999999999996</v>
      </c>
      <c r="BK163" s="103">
        <v>5.5129999999999999</v>
      </c>
      <c r="BL163" s="103">
        <v>5.5170000000000003</v>
      </c>
      <c r="BM163" s="103">
        <v>5.5229999999999997</v>
      </c>
      <c r="BN163" s="103">
        <v>5.5149999999999997</v>
      </c>
      <c r="BO163" s="95">
        <v>5.5179999999999998</v>
      </c>
      <c r="BP163" s="95">
        <v>5.5179999999999998</v>
      </c>
      <c r="BQ163" s="95">
        <v>5.52</v>
      </c>
      <c r="BR163" s="95">
        <v>5.516</v>
      </c>
      <c r="BS163" s="95">
        <v>5.5140000000000002</v>
      </c>
      <c r="BT163" s="97"/>
      <c r="BU163" s="97"/>
      <c r="BV163" s="96"/>
      <c r="BW163" s="96"/>
      <c r="BX163" s="96"/>
      <c r="BY163" s="98"/>
      <c r="BZ163" s="99"/>
      <c r="CA163" s="99"/>
      <c r="CB163" s="99"/>
      <c r="CC163" s="99"/>
      <c r="CD163" s="100"/>
      <c r="CE163" s="101"/>
      <c r="CF163" s="102"/>
      <c r="CG163" s="102"/>
      <c r="CH163" s="102"/>
      <c r="CI163" s="102"/>
      <c r="CJ163" s="102"/>
      <c r="CK163" s="102"/>
      <c r="CL163" s="102"/>
      <c r="CM163" s="102"/>
      <c r="CN163" s="102"/>
      <c r="CO163" s="102"/>
      <c r="CP163" s="103"/>
      <c r="CQ163" s="103"/>
      <c r="CR163" s="103"/>
      <c r="CS163" s="103"/>
      <c r="CT163" s="103"/>
      <c r="CU163" s="103"/>
      <c r="CV163" s="103"/>
      <c r="CW163" s="103"/>
      <c r="CX163" s="103"/>
      <c r="CY163" s="103"/>
      <c r="CZ163" s="103"/>
      <c r="DA163" s="103"/>
      <c r="DB163" s="103"/>
      <c r="DC163" s="103"/>
      <c r="DD163" s="103"/>
      <c r="DE163" s="103"/>
      <c r="DF163" s="103"/>
      <c r="DG163" s="103"/>
      <c r="DH163" s="103"/>
      <c r="DI163" s="103"/>
      <c r="DJ163" s="103"/>
      <c r="DK163" s="103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</row>
    <row r="164" spans="1:139">
      <c r="A164" s="83"/>
      <c r="B164" s="66"/>
      <c r="C164" s="79"/>
      <c r="D164" s="67"/>
      <c r="E164" s="83"/>
      <c r="F164" s="84"/>
      <c r="G164" s="85"/>
      <c r="H164" s="86"/>
      <c r="I164" s="87"/>
      <c r="J164" s="88"/>
      <c r="K164" s="89"/>
      <c r="L164" s="89"/>
      <c r="M164" s="90"/>
      <c r="N164" s="91"/>
      <c r="O164" s="92"/>
      <c r="P164" s="93"/>
      <c r="Q164" s="94"/>
      <c r="R164" s="3" t="str">
        <f t="shared" si="92"/>
        <v/>
      </c>
      <c r="S164" s="3" t="str">
        <f t="shared" si="93"/>
        <v/>
      </c>
      <c r="T164" s="3" t="str">
        <f t="shared" si="94"/>
        <v/>
      </c>
      <c r="U164" s="4" t="str">
        <f t="shared" si="95"/>
        <v/>
      </c>
      <c r="V164" s="5" t="str">
        <f t="shared" si="96"/>
        <v/>
      </c>
      <c r="W164" s="76" t="str">
        <f t="shared" si="105"/>
        <v/>
      </c>
      <c r="X164" s="76" t="str">
        <f t="shared" si="106"/>
        <v/>
      </c>
      <c r="Y164" s="5" t="str">
        <f t="shared" si="97"/>
        <v/>
      </c>
      <c r="Z164" s="5" t="str">
        <f t="shared" si="98"/>
        <v/>
      </c>
      <c r="AA164" s="5" t="str">
        <f t="shared" si="99"/>
        <v/>
      </c>
      <c r="AB164" s="6" t="str">
        <f t="shared" si="100"/>
        <v/>
      </c>
      <c r="AC164" s="29" t="str">
        <f t="shared" si="101"/>
        <v/>
      </c>
      <c r="AD164" s="29" t="str">
        <f t="shared" si="102"/>
        <v/>
      </c>
      <c r="AE164" s="29" t="str">
        <f t="shared" si="103"/>
        <v/>
      </c>
      <c r="AF164" s="29" t="str">
        <f t="shared" si="104"/>
        <v/>
      </c>
      <c r="AG164" s="100"/>
      <c r="AH164" s="101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95"/>
      <c r="BP164" s="95"/>
      <c r="BQ164" s="95"/>
      <c r="BR164" s="95"/>
      <c r="BS164" s="95"/>
      <c r="BT164" s="97"/>
      <c r="BU164" s="97"/>
      <c r="BV164" s="96"/>
      <c r="BW164" s="96"/>
      <c r="BX164" s="96"/>
      <c r="BY164" s="98"/>
      <c r="BZ164" s="99"/>
      <c r="CA164" s="99"/>
      <c r="CB164" s="99"/>
      <c r="CC164" s="99"/>
      <c r="CD164" s="100"/>
      <c r="CE164" s="101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3"/>
      <c r="CQ164" s="103"/>
      <c r="CR164" s="103"/>
      <c r="CS164" s="103"/>
      <c r="CT164" s="103"/>
      <c r="CU164" s="103"/>
      <c r="CV164" s="103"/>
      <c r="CW164" s="103"/>
      <c r="CX164" s="103"/>
      <c r="CY164" s="103"/>
      <c r="CZ164" s="103"/>
      <c r="DA164" s="103"/>
      <c r="DB164" s="103"/>
      <c r="DC164" s="103"/>
      <c r="DD164" s="103"/>
      <c r="DE164" s="103"/>
      <c r="DF164" s="103"/>
      <c r="DG164" s="103"/>
      <c r="DH164" s="103"/>
      <c r="DI164" s="103"/>
      <c r="DJ164" s="103"/>
      <c r="DK164" s="103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</row>
    <row r="165" spans="1:139">
      <c r="A165" s="83"/>
      <c r="B165" s="66"/>
      <c r="C165" s="79"/>
      <c r="D165" s="67"/>
      <c r="E165" s="83"/>
      <c r="F165" s="84"/>
      <c r="G165" s="85"/>
      <c r="H165" s="86"/>
      <c r="I165" s="87"/>
      <c r="J165" s="88"/>
      <c r="K165" s="89"/>
      <c r="L165" s="89"/>
      <c r="M165" s="90"/>
      <c r="N165" s="91"/>
      <c r="O165" s="92"/>
      <c r="P165" s="93"/>
      <c r="Q165" s="94"/>
      <c r="R165" s="3" t="str">
        <f t="shared" si="92"/>
        <v/>
      </c>
      <c r="S165" s="3" t="str">
        <f t="shared" si="93"/>
        <v/>
      </c>
      <c r="T165" s="3" t="str">
        <f t="shared" si="94"/>
        <v/>
      </c>
      <c r="U165" s="4" t="str">
        <f t="shared" si="95"/>
        <v/>
      </c>
      <c r="V165" s="5" t="str">
        <f t="shared" si="96"/>
        <v/>
      </c>
      <c r="W165" s="76" t="str">
        <f t="shared" si="105"/>
        <v/>
      </c>
      <c r="X165" s="76" t="str">
        <f t="shared" si="106"/>
        <v/>
      </c>
      <c r="Y165" s="5" t="str">
        <f t="shared" si="97"/>
        <v/>
      </c>
      <c r="Z165" s="5" t="str">
        <f t="shared" si="98"/>
        <v/>
      </c>
      <c r="AA165" s="5" t="str">
        <f t="shared" si="99"/>
        <v/>
      </c>
      <c r="AB165" s="6" t="str">
        <f t="shared" si="100"/>
        <v/>
      </c>
      <c r="AC165" s="29" t="str">
        <f t="shared" si="101"/>
        <v/>
      </c>
      <c r="AD165" s="29" t="str">
        <f t="shared" si="102"/>
        <v/>
      </c>
      <c r="AE165" s="29" t="str">
        <f t="shared" si="103"/>
        <v/>
      </c>
      <c r="AF165" s="29" t="str">
        <f t="shared" si="104"/>
        <v/>
      </c>
      <c r="AG165" s="100"/>
      <c r="AH165" s="101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103"/>
      <c r="BD165" s="103"/>
      <c r="BE165" s="103"/>
      <c r="BF165" s="103"/>
      <c r="BG165" s="103"/>
      <c r="BH165" s="103"/>
      <c r="BI165" s="103"/>
      <c r="BJ165" s="103"/>
      <c r="BK165" s="103"/>
      <c r="BL165" s="103"/>
      <c r="BM165" s="103"/>
      <c r="BN165" s="103"/>
      <c r="BO165" s="95"/>
      <c r="BP165" s="95"/>
      <c r="BQ165" s="95"/>
      <c r="BR165" s="95"/>
      <c r="BS165" s="95"/>
      <c r="BT165" s="97"/>
      <c r="BU165" s="97"/>
      <c r="BV165" s="96"/>
      <c r="BW165" s="96"/>
      <c r="BX165" s="96"/>
      <c r="BY165" s="98"/>
      <c r="BZ165" s="99"/>
      <c r="CA165" s="99"/>
      <c r="CB165" s="99"/>
      <c r="CC165" s="99"/>
      <c r="CD165" s="100"/>
      <c r="CE165" s="101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3"/>
      <c r="CQ165" s="103"/>
      <c r="CR165" s="103"/>
      <c r="CS165" s="103"/>
      <c r="CT165" s="103"/>
      <c r="CU165" s="103"/>
      <c r="CV165" s="103"/>
      <c r="CW165" s="103"/>
      <c r="CX165" s="103"/>
      <c r="CY165" s="103"/>
      <c r="CZ165" s="103"/>
      <c r="DA165" s="103"/>
      <c r="DB165" s="103"/>
      <c r="DC165" s="103"/>
      <c r="DD165" s="103"/>
      <c r="DE165" s="103"/>
      <c r="DF165" s="103"/>
      <c r="DG165" s="103"/>
      <c r="DH165" s="103"/>
      <c r="DI165" s="103"/>
      <c r="DJ165" s="103"/>
      <c r="DK165" s="103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</row>
    <row r="166" spans="1:139">
      <c r="A166" s="83"/>
      <c r="B166" s="66"/>
      <c r="C166" s="79"/>
      <c r="D166" s="67"/>
      <c r="E166" s="83"/>
      <c r="F166" s="84"/>
      <c r="G166" s="85"/>
      <c r="H166" s="86"/>
      <c r="I166" s="87"/>
      <c r="J166" s="88"/>
      <c r="K166" s="89"/>
      <c r="L166" s="89"/>
      <c r="M166" s="90"/>
      <c r="N166" s="91"/>
      <c r="O166" s="92"/>
      <c r="P166" s="93"/>
      <c r="Q166" s="94"/>
      <c r="R166" s="3" t="str">
        <f t="shared" si="92"/>
        <v/>
      </c>
      <c r="S166" s="3" t="str">
        <f t="shared" si="93"/>
        <v/>
      </c>
      <c r="T166" s="3" t="str">
        <f t="shared" si="94"/>
        <v/>
      </c>
      <c r="U166" s="4" t="str">
        <f t="shared" si="95"/>
        <v/>
      </c>
      <c r="V166" s="5" t="str">
        <f t="shared" si="96"/>
        <v/>
      </c>
      <c r="W166" s="76" t="str">
        <f t="shared" si="105"/>
        <v/>
      </c>
      <c r="X166" s="76" t="str">
        <f t="shared" si="106"/>
        <v/>
      </c>
      <c r="Y166" s="5" t="str">
        <f t="shared" si="97"/>
        <v/>
      </c>
      <c r="Z166" s="5" t="str">
        <f t="shared" si="98"/>
        <v/>
      </c>
      <c r="AA166" s="5" t="str">
        <f t="shared" si="99"/>
        <v/>
      </c>
      <c r="AB166" s="6" t="str">
        <f t="shared" si="100"/>
        <v/>
      </c>
      <c r="AC166" s="29" t="str">
        <f t="shared" si="101"/>
        <v/>
      </c>
      <c r="AD166" s="29" t="str">
        <f t="shared" si="102"/>
        <v/>
      </c>
      <c r="AE166" s="29" t="str">
        <f t="shared" si="103"/>
        <v/>
      </c>
      <c r="AF166" s="29" t="str">
        <f t="shared" si="104"/>
        <v/>
      </c>
      <c r="AG166" s="100"/>
      <c r="AH166" s="101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103"/>
      <c r="BD166" s="103"/>
      <c r="BE166" s="103"/>
      <c r="BF166" s="103"/>
      <c r="BG166" s="103"/>
      <c r="BH166" s="103"/>
      <c r="BI166" s="103"/>
      <c r="BJ166" s="103"/>
      <c r="BK166" s="103"/>
      <c r="BL166" s="103"/>
      <c r="BM166" s="103"/>
      <c r="BN166" s="103"/>
      <c r="BO166" s="95"/>
      <c r="BP166" s="95"/>
      <c r="BQ166" s="95"/>
      <c r="BR166" s="95"/>
      <c r="BS166" s="95"/>
      <c r="BT166" s="97"/>
      <c r="BU166" s="97"/>
      <c r="BV166" s="96"/>
      <c r="BW166" s="96"/>
      <c r="BX166" s="96"/>
      <c r="BY166" s="98"/>
      <c r="BZ166" s="99"/>
      <c r="CA166" s="99"/>
      <c r="CB166" s="99"/>
      <c r="CC166" s="99"/>
      <c r="CD166" s="100"/>
      <c r="CE166" s="101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3"/>
      <c r="CQ166" s="103"/>
      <c r="CR166" s="103"/>
      <c r="CS166" s="103"/>
      <c r="CT166" s="103"/>
      <c r="CU166" s="103"/>
      <c r="CV166" s="103"/>
      <c r="CW166" s="103"/>
      <c r="CX166" s="103"/>
      <c r="CY166" s="103"/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103"/>
      <c r="DJ166" s="103"/>
      <c r="DK166" s="103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</row>
    <row r="167" spans="1:139">
      <c r="A167" s="83"/>
      <c r="B167" s="66"/>
      <c r="C167" s="79"/>
      <c r="D167" s="67"/>
      <c r="E167" s="83"/>
      <c r="F167" s="84"/>
      <c r="G167" s="85"/>
      <c r="H167" s="86"/>
      <c r="I167" s="87"/>
      <c r="J167" s="88"/>
      <c r="K167" s="89"/>
      <c r="L167" s="89"/>
      <c r="M167" s="90"/>
      <c r="N167" s="91"/>
      <c r="O167" s="92"/>
      <c r="P167" s="93"/>
      <c r="Q167" s="94"/>
      <c r="R167" s="3" t="str">
        <f t="shared" si="92"/>
        <v/>
      </c>
      <c r="S167" s="3" t="str">
        <f t="shared" si="93"/>
        <v/>
      </c>
      <c r="T167" s="3" t="str">
        <f t="shared" si="94"/>
        <v/>
      </c>
      <c r="U167" s="4" t="str">
        <f t="shared" si="95"/>
        <v/>
      </c>
      <c r="V167" s="5" t="str">
        <f t="shared" si="96"/>
        <v/>
      </c>
      <c r="W167" s="76" t="str">
        <f t="shared" si="105"/>
        <v/>
      </c>
      <c r="X167" s="76" t="str">
        <f t="shared" si="106"/>
        <v/>
      </c>
      <c r="Y167" s="5" t="str">
        <f t="shared" si="97"/>
        <v/>
      </c>
      <c r="Z167" s="5" t="str">
        <f t="shared" si="98"/>
        <v/>
      </c>
      <c r="AA167" s="5" t="str">
        <f t="shared" si="99"/>
        <v/>
      </c>
      <c r="AB167" s="6" t="str">
        <f t="shared" si="100"/>
        <v/>
      </c>
      <c r="AC167" s="29" t="str">
        <f t="shared" si="101"/>
        <v/>
      </c>
      <c r="AD167" s="29" t="str">
        <f t="shared" si="102"/>
        <v/>
      </c>
      <c r="AE167" s="29" t="str">
        <f t="shared" si="103"/>
        <v/>
      </c>
      <c r="AF167" s="29" t="str">
        <f t="shared" si="104"/>
        <v/>
      </c>
      <c r="AG167" s="100"/>
      <c r="AH167" s="101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103"/>
      <c r="BD167" s="103"/>
      <c r="BE167" s="103"/>
      <c r="BF167" s="103"/>
      <c r="BG167" s="103"/>
      <c r="BH167" s="103"/>
      <c r="BI167" s="103"/>
      <c r="BJ167" s="103"/>
      <c r="BK167" s="103"/>
      <c r="BL167" s="103"/>
      <c r="BM167" s="103"/>
      <c r="BN167" s="103"/>
      <c r="BO167" s="95"/>
      <c r="BP167" s="95"/>
      <c r="BQ167" s="95"/>
      <c r="BR167" s="95"/>
      <c r="BS167" s="95"/>
      <c r="BT167" s="97"/>
      <c r="BU167" s="97"/>
      <c r="BV167" s="96"/>
      <c r="BW167" s="96"/>
      <c r="BX167" s="96"/>
      <c r="BY167" s="98"/>
      <c r="BZ167" s="99"/>
      <c r="CA167" s="99"/>
      <c r="CB167" s="99"/>
      <c r="CC167" s="99"/>
      <c r="CD167" s="100"/>
      <c r="CE167" s="101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3"/>
      <c r="CQ167" s="103"/>
      <c r="CR167" s="103"/>
      <c r="CS167" s="103"/>
      <c r="CT167" s="103"/>
      <c r="CU167" s="103"/>
      <c r="CV167" s="103"/>
      <c r="CW167" s="103"/>
      <c r="CX167" s="103"/>
      <c r="CY167" s="103"/>
      <c r="CZ167" s="103"/>
      <c r="DA167" s="103"/>
      <c r="DB167" s="103"/>
      <c r="DC167" s="103"/>
      <c r="DD167" s="103"/>
      <c r="DE167" s="103"/>
      <c r="DF167" s="103"/>
      <c r="DG167" s="103"/>
      <c r="DH167" s="103"/>
      <c r="DI167" s="103"/>
      <c r="DJ167" s="103"/>
      <c r="DK167" s="103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</row>
    <row r="168" spans="1:139">
      <c r="A168" s="83"/>
      <c r="B168" s="66"/>
      <c r="C168" s="79"/>
      <c r="D168" s="67"/>
      <c r="E168" s="83"/>
      <c r="F168" s="84"/>
      <c r="G168" s="85"/>
      <c r="H168" s="86"/>
      <c r="I168" s="87"/>
      <c r="J168" s="88"/>
      <c r="K168" s="89"/>
      <c r="L168" s="89"/>
      <c r="M168" s="90"/>
      <c r="N168" s="91"/>
      <c r="O168" s="92"/>
      <c r="P168" s="93"/>
      <c r="Q168" s="94"/>
      <c r="R168" s="3" t="str">
        <f t="shared" si="92"/>
        <v/>
      </c>
      <c r="S168" s="3" t="str">
        <f t="shared" si="93"/>
        <v/>
      </c>
      <c r="T168" s="3" t="str">
        <f t="shared" si="94"/>
        <v/>
      </c>
      <c r="U168" s="4" t="str">
        <f t="shared" si="95"/>
        <v/>
      </c>
      <c r="V168" s="5" t="str">
        <f t="shared" si="96"/>
        <v/>
      </c>
      <c r="W168" s="76" t="str">
        <f t="shared" si="105"/>
        <v/>
      </c>
      <c r="X168" s="76" t="str">
        <f t="shared" si="106"/>
        <v/>
      </c>
      <c r="Y168" s="5" t="str">
        <f t="shared" si="97"/>
        <v/>
      </c>
      <c r="Z168" s="5" t="str">
        <f t="shared" si="98"/>
        <v/>
      </c>
      <c r="AA168" s="5" t="str">
        <f t="shared" si="99"/>
        <v/>
      </c>
      <c r="AB168" s="6" t="str">
        <f t="shared" si="100"/>
        <v/>
      </c>
      <c r="AC168" s="29" t="str">
        <f t="shared" si="101"/>
        <v/>
      </c>
      <c r="AD168" s="29" t="str">
        <f t="shared" si="102"/>
        <v/>
      </c>
      <c r="AE168" s="29" t="str">
        <f t="shared" si="103"/>
        <v/>
      </c>
      <c r="AF168" s="29" t="str">
        <f t="shared" si="104"/>
        <v/>
      </c>
      <c r="AG168" s="100"/>
      <c r="AH168" s="101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103"/>
      <c r="BD168" s="103"/>
      <c r="BE168" s="103"/>
      <c r="BF168" s="103"/>
      <c r="BG168" s="103"/>
      <c r="BH168" s="103"/>
      <c r="BI168" s="103"/>
      <c r="BJ168" s="103"/>
      <c r="BK168" s="103"/>
      <c r="BL168" s="103"/>
      <c r="BM168" s="103"/>
      <c r="BN168" s="103"/>
      <c r="BO168" s="95"/>
      <c r="BP168" s="95"/>
      <c r="BQ168" s="95"/>
      <c r="BR168" s="95"/>
      <c r="BS168" s="95"/>
      <c r="BT168" s="97"/>
      <c r="BU168" s="97"/>
      <c r="BV168" s="96"/>
      <c r="BW168" s="96"/>
      <c r="BX168" s="96"/>
      <c r="BY168" s="98"/>
      <c r="BZ168" s="99"/>
      <c r="CA168" s="99"/>
      <c r="CB168" s="99"/>
      <c r="CC168" s="99"/>
      <c r="CD168" s="100"/>
      <c r="CE168" s="101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3"/>
      <c r="CQ168" s="103"/>
      <c r="CR168" s="103"/>
      <c r="CS168" s="103"/>
      <c r="CT168" s="103"/>
      <c r="CU168" s="103"/>
      <c r="CV168" s="103"/>
      <c r="CW168" s="103"/>
      <c r="CX168" s="103"/>
      <c r="CY168" s="103"/>
      <c r="CZ168" s="103"/>
      <c r="DA168" s="103"/>
      <c r="DB168" s="103"/>
      <c r="DC168" s="103"/>
      <c r="DD168" s="103"/>
      <c r="DE168" s="103"/>
      <c r="DF168" s="103"/>
      <c r="DG168" s="103"/>
      <c r="DH168" s="103"/>
      <c r="DI168" s="103"/>
      <c r="DJ168" s="103"/>
      <c r="DK168" s="103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</row>
    <row r="169" spans="1:139">
      <c r="A169" s="83"/>
      <c r="B169" s="66"/>
      <c r="C169" s="79"/>
      <c r="D169" s="67"/>
      <c r="E169" s="83"/>
      <c r="F169" s="84"/>
      <c r="G169" s="85"/>
      <c r="H169" s="86"/>
      <c r="I169" s="87"/>
      <c r="J169" s="88"/>
      <c r="K169" s="89"/>
      <c r="L169" s="89"/>
      <c r="M169" s="90"/>
      <c r="N169" s="91"/>
      <c r="O169" s="92"/>
      <c r="P169" s="93"/>
      <c r="Q169" s="94"/>
      <c r="R169" s="3" t="str">
        <f t="shared" si="92"/>
        <v/>
      </c>
      <c r="S169" s="3" t="str">
        <f t="shared" si="93"/>
        <v/>
      </c>
      <c r="T169" s="3" t="str">
        <f t="shared" si="94"/>
        <v/>
      </c>
      <c r="U169" s="4" t="str">
        <f t="shared" si="95"/>
        <v/>
      </c>
      <c r="V169" s="5" t="str">
        <f t="shared" si="96"/>
        <v/>
      </c>
      <c r="W169" s="76" t="str">
        <f t="shared" si="105"/>
        <v/>
      </c>
      <c r="X169" s="76" t="str">
        <f t="shared" si="106"/>
        <v/>
      </c>
      <c r="Y169" s="5" t="str">
        <f t="shared" si="97"/>
        <v/>
      </c>
      <c r="Z169" s="5" t="str">
        <f t="shared" si="98"/>
        <v/>
      </c>
      <c r="AA169" s="5" t="str">
        <f t="shared" si="99"/>
        <v/>
      </c>
      <c r="AB169" s="6" t="str">
        <f t="shared" si="100"/>
        <v/>
      </c>
      <c r="AC169" s="29" t="str">
        <f t="shared" si="101"/>
        <v/>
      </c>
      <c r="AD169" s="29" t="str">
        <f t="shared" si="102"/>
        <v/>
      </c>
      <c r="AE169" s="29" t="str">
        <f t="shared" si="103"/>
        <v/>
      </c>
      <c r="AF169" s="29" t="str">
        <f t="shared" si="104"/>
        <v/>
      </c>
      <c r="AG169" s="100"/>
      <c r="AH169" s="101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2"/>
      <c r="AS169" s="103"/>
      <c r="AT169" s="103"/>
      <c r="AU169" s="103"/>
      <c r="AV169" s="103"/>
      <c r="AW169" s="103"/>
      <c r="AX169" s="103"/>
      <c r="AY169" s="103"/>
      <c r="AZ169" s="103"/>
      <c r="BA169" s="103"/>
      <c r="BB169" s="103"/>
      <c r="BC169" s="103"/>
      <c r="BD169" s="103"/>
      <c r="BE169" s="103"/>
      <c r="BF169" s="103"/>
      <c r="BG169" s="103"/>
      <c r="BH169" s="103"/>
      <c r="BI169" s="103"/>
      <c r="BJ169" s="103"/>
      <c r="BK169" s="103"/>
      <c r="BL169" s="103"/>
      <c r="BM169" s="103"/>
      <c r="BN169" s="103"/>
      <c r="BO169" s="95"/>
      <c r="BP169" s="95"/>
      <c r="BQ169" s="95"/>
      <c r="BR169" s="95"/>
      <c r="BS169" s="95"/>
      <c r="BT169" s="97"/>
      <c r="BU169" s="97"/>
      <c r="BV169" s="96"/>
      <c r="BW169" s="96"/>
      <c r="BX169" s="96"/>
      <c r="BY169" s="98"/>
      <c r="BZ169" s="99"/>
      <c r="CA169" s="99"/>
      <c r="CB169" s="99"/>
      <c r="CC169" s="99"/>
      <c r="CD169" s="100"/>
      <c r="CE169" s="101"/>
      <c r="CF169" s="102"/>
      <c r="CG169" s="102"/>
      <c r="CH169" s="102"/>
      <c r="CI169" s="102"/>
      <c r="CJ169" s="102"/>
      <c r="CK169" s="102"/>
      <c r="CL169" s="102"/>
      <c r="CM169" s="102"/>
      <c r="CN169" s="102"/>
      <c r="CO169" s="102"/>
      <c r="CP169" s="103"/>
      <c r="CQ169" s="103"/>
      <c r="CR169" s="103"/>
      <c r="CS169" s="103"/>
      <c r="CT169" s="103"/>
      <c r="CU169" s="103"/>
      <c r="CV169" s="103"/>
      <c r="CW169" s="103"/>
      <c r="CX169" s="103"/>
      <c r="CY169" s="103"/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103"/>
      <c r="DJ169" s="103"/>
      <c r="DK169" s="103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</row>
    <row r="170" spans="1:139">
      <c r="A170" s="83"/>
      <c r="B170" s="66"/>
      <c r="C170" s="79"/>
      <c r="D170" s="67"/>
      <c r="E170" s="83"/>
      <c r="F170" s="84"/>
      <c r="G170" s="85"/>
      <c r="H170" s="86"/>
      <c r="I170" s="87"/>
      <c r="J170" s="88"/>
      <c r="K170" s="89"/>
      <c r="L170" s="89"/>
      <c r="M170" s="90"/>
      <c r="N170" s="91"/>
      <c r="O170" s="92"/>
      <c r="P170" s="93"/>
      <c r="Q170" s="94"/>
      <c r="R170" s="3" t="str">
        <f t="shared" si="92"/>
        <v/>
      </c>
      <c r="S170" s="3" t="str">
        <f t="shared" si="93"/>
        <v/>
      </c>
      <c r="T170" s="3" t="str">
        <f t="shared" si="94"/>
        <v/>
      </c>
      <c r="U170" s="4" t="str">
        <f t="shared" si="95"/>
        <v/>
      </c>
      <c r="V170" s="5" t="str">
        <f t="shared" si="96"/>
        <v/>
      </c>
      <c r="W170" s="76" t="str">
        <f t="shared" si="105"/>
        <v/>
      </c>
      <c r="X170" s="76" t="str">
        <f t="shared" si="106"/>
        <v/>
      </c>
      <c r="Y170" s="5" t="str">
        <f t="shared" si="97"/>
        <v/>
      </c>
      <c r="Z170" s="5" t="str">
        <f t="shared" si="98"/>
        <v/>
      </c>
      <c r="AA170" s="5" t="str">
        <f t="shared" si="99"/>
        <v/>
      </c>
      <c r="AB170" s="6" t="str">
        <f t="shared" si="100"/>
        <v/>
      </c>
      <c r="AC170" s="29" t="str">
        <f t="shared" si="101"/>
        <v/>
      </c>
      <c r="AD170" s="29" t="str">
        <f t="shared" si="102"/>
        <v/>
      </c>
      <c r="AE170" s="29" t="str">
        <f t="shared" si="103"/>
        <v/>
      </c>
      <c r="AF170" s="29" t="str">
        <f t="shared" si="104"/>
        <v/>
      </c>
      <c r="AG170" s="100"/>
      <c r="AH170" s="101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3"/>
      <c r="AT170" s="103"/>
      <c r="AU170" s="103"/>
      <c r="AV170" s="103"/>
      <c r="AW170" s="103"/>
      <c r="AX170" s="103"/>
      <c r="AY170" s="103"/>
      <c r="AZ170" s="103"/>
      <c r="BA170" s="103"/>
      <c r="BB170" s="103"/>
      <c r="BC170" s="103"/>
      <c r="BD170" s="103"/>
      <c r="BE170" s="103"/>
      <c r="BF170" s="103"/>
      <c r="BG170" s="103"/>
      <c r="BH170" s="103"/>
      <c r="BI170" s="103"/>
      <c r="BJ170" s="103"/>
      <c r="BK170" s="103"/>
      <c r="BL170" s="103"/>
      <c r="BM170" s="103"/>
      <c r="BN170" s="103"/>
      <c r="BO170" s="95"/>
      <c r="BP170" s="95"/>
      <c r="BQ170" s="95"/>
      <c r="BR170" s="95"/>
      <c r="BS170" s="95"/>
      <c r="BT170" s="97"/>
      <c r="BU170" s="97"/>
      <c r="BV170" s="96"/>
      <c r="BW170" s="96"/>
      <c r="BX170" s="96"/>
      <c r="BY170" s="98"/>
      <c r="BZ170" s="99"/>
      <c r="CA170" s="99"/>
      <c r="CB170" s="99"/>
      <c r="CC170" s="99"/>
      <c r="CD170" s="100"/>
      <c r="CE170" s="101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3"/>
      <c r="CQ170" s="103"/>
      <c r="CR170" s="103"/>
      <c r="CS170" s="103"/>
      <c r="CT170" s="103"/>
      <c r="CU170" s="103"/>
      <c r="CV170" s="103"/>
      <c r="CW170" s="103"/>
      <c r="CX170" s="103"/>
      <c r="CY170" s="103"/>
      <c r="CZ170" s="103"/>
      <c r="DA170" s="103"/>
      <c r="DB170" s="103"/>
      <c r="DC170" s="103"/>
      <c r="DD170" s="103"/>
      <c r="DE170" s="103"/>
      <c r="DF170" s="103"/>
      <c r="DG170" s="103"/>
      <c r="DH170" s="103"/>
      <c r="DI170" s="103"/>
      <c r="DJ170" s="103"/>
      <c r="DK170" s="103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</row>
    <row r="171" spans="1:139">
      <c r="A171" s="83"/>
      <c r="B171" s="66"/>
      <c r="C171" s="79"/>
      <c r="D171" s="67"/>
      <c r="E171" s="83"/>
      <c r="F171" s="84"/>
      <c r="G171" s="85"/>
      <c r="H171" s="86"/>
      <c r="I171" s="87"/>
      <c r="J171" s="88"/>
      <c r="K171" s="89"/>
      <c r="L171" s="89"/>
      <c r="M171" s="90"/>
      <c r="N171" s="91"/>
      <c r="O171" s="92"/>
      <c r="P171" s="93"/>
      <c r="Q171" s="94"/>
      <c r="R171" s="3" t="str">
        <f t="shared" si="92"/>
        <v/>
      </c>
      <c r="S171" s="3" t="str">
        <f t="shared" si="93"/>
        <v/>
      </c>
      <c r="T171" s="3" t="str">
        <f t="shared" si="94"/>
        <v/>
      </c>
      <c r="U171" s="4" t="str">
        <f t="shared" si="95"/>
        <v/>
      </c>
      <c r="V171" s="5" t="str">
        <f t="shared" si="96"/>
        <v/>
      </c>
      <c r="W171" s="76" t="str">
        <f t="shared" si="105"/>
        <v/>
      </c>
      <c r="X171" s="76" t="str">
        <f t="shared" si="106"/>
        <v/>
      </c>
      <c r="Y171" s="5" t="str">
        <f t="shared" si="97"/>
        <v/>
      </c>
      <c r="Z171" s="5" t="str">
        <f t="shared" si="98"/>
        <v/>
      </c>
      <c r="AA171" s="5" t="str">
        <f t="shared" si="99"/>
        <v/>
      </c>
      <c r="AB171" s="6" t="str">
        <f t="shared" si="100"/>
        <v/>
      </c>
      <c r="AC171" s="29" t="str">
        <f t="shared" si="101"/>
        <v/>
      </c>
      <c r="AD171" s="29" t="str">
        <f t="shared" si="102"/>
        <v/>
      </c>
      <c r="AE171" s="29" t="str">
        <f t="shared" si="103"/>
        <v/>
      </c>
      <c r="AF171" s="29" t="str">
        <f t="shared" si="104"/>
        <v/>
      </c>
      <c r="AG171" s="100"/>
      <c r="AH171" s="101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3"/>
      <c r="AT171" s="103"/>
      <c r="AU171" s="103"/>
      <c r="AV171" s="103"/>
      <c r="AW171" s="103"/>
      <c r="AX171" s="103"/>
      <c r="AY171" s="103"/>
      <c r="AZ171" s="103"/>
      <c r="BA171" s="103"/>
      <c r="BB171" s="103"/>
      <c r="BC171" s="103"/>
      <c r="BD171" s="103"/>
      <c r="BE171" s="103"/>
      <c r="BF171" s="103"/>
      <c r="BG171" s="103"/>
      <c r="BH171" s="103"/>
      <c r="BI171" s="103"/>
      <c r="BJ171" s="103"/>
      <c r="BK171" s="103"/>
      <c r="BL171" s="103"/>
      <c r="BM171" s="103"/>
      <c r="BN171" s="103"/>
      <c r="BO171" s="95"/>
      <c r="BP171" s="95"/>
      <c r="BQ171" s="95"/>
      <c r="BR171" s="95"/>
      <c r="BS171" s="95"/>
      <c r="BT171" s="97"/>
      <c r="BU171" s="97"/>
      <c r="BV171" s="96"/>
      <c r="BW171" s="96"/>
      <c r="BX171" s="96"/>
      <c r="BY171" s="98"/>
      <c r="BZ171" s="99"/>
      <c r="CA171" s="99"/>
      <c r="CB171" s="99"/>
      <c r="CC171" s="99"/>
      <c r="CD171" s="100"/>
      <c r="CE171" s="101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3"/>
      <c r="CQ171" s="103"/>
      <c r="CR171" s="103"/>
      <c r="CS171" s="103"/>
      <c r="CT171" s="103"/>
      <c r="CU171" s="103"/>
      <c r="CV171" s="103"/>
      <c r="CW171" s="103"/>
      <c r="CX171" s="103"/>
      <c r="CY171" s="103"/>
      <c r="CZ171" s="103"/>
      <c r="DA171" s="103"/>
      <c r="DB171" s="103"/>
      <c r="DC171" s="103"/>
      <c r="DD171" s="103"/>
      <c r="DE171" s="103"/>
      <c r="DF171" s="103"/>
      <c r="DG171" s="103"/>
      <c r="DH171" s="103"/>
      <c r="DI171" s="103"/>
      <c r="DJ171" s="103"/>
      <c r="DK171" s="103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</row>
    <row r="172" spans="1:139">
      <c r="A172" s="83"/>
      <c r="B172" s="66"/>
      <c r="C172" s="79"/>
      <c r="D172" s="67"/>
      <c r="E172" s="83"/>
      <c r="F172" s="84"/>
      <c r="G172" s="85"/>
      <c r="H172" s="86"/>
      <c r="I172" s="87"/>
      <c r="J172" s="88"/>
      <c r="K172" s="89"/>
      <c r="L172" s="89"/>
      <c r="M172" s="90"/>
      <c r="N172" s="91"/>
      <c r="O172" s="92"/>
      <c r="P172" s="93"/>
      <c r="Q172" s="94"/>
      <c r="R172" s="3" t="str">
        <f t="shared" si="92"/>
        <v/>
      </c>
      <c r="S172" s="3" t="str">
        <f t="shared" si="93"/>
        <v/>
      </c>
      <c r="T172" s="3" t="str">
        <f t="shared" si="94"/>
        <v/>
      </c>
      <c r="U172" s="4" t="str">
        <f t="shared" si="95"/>
        <v/>
      </c>
      <c r="V172" s="5" t="str">
        <f t="shared" si="96"/>
        <v/>
      </c>
      <c r="W172" s="76" t="str">
        <f t="shared" si="105"/>
        <v/>
      </c>
      <c r="X172" s="76" t="str">
        <f t="shared" si="106"/>
        <v/>
      </c>
      <c r="Y172" s="5" t="str">
        <f t="shared" si="97"/>
        <v/>
      </c>
      <c r="Z172" s="5" t="str">
        <f t="shared" si="98"/>
        <v/>
      </c>
      <c r="AA172" s="5" t="str">
        <f t="shared" si="99"/>
        <v/>
      </c>
      <c r="AB172" s="6" t="str">
        <f t="shared" si="100"/>
        <v/>
      </c>
      <c r="AC172" s="29" t="str">
        <f t="shared" si="101"/>
        <v/>
      </c>
      <c r="AD172" s="29" t="str">
        <f t="shared" si="102"/>
        <v/>
      </c>
      <c r="AE172" s="29" t="str">
        <f t="shared" si="103"/>
        <v/>
      </c>
      <c r="AF172" s="29" t="str">
        <f t="shared" si="104"/>
        <v/>
      </c>
      <c r="AG172" s="100"/>
      <c r="AH172" s="101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3"/>
      <c r="AT172" s="103"/>
      <c r="AU172" s="103"/>
      <c r="AV172" s="103"/>
      <c r="AW172" s="103"/>
      <c r="AX172" s="103"/>
      <c r="AY172" s="103"/>
      <c r="AZ172" s="103"/>
      <c r="BA172" s="103"/>
      <c r="BB172" s="103"/>
      <c r="BC172" s="103"/>
      <c r="BD172" s="103"/>
      <c r="BE172" s="103"/>
      <c r="BF172" s="103"/>
      <c r="BG172" s="103"/>
      <c r="BH172" s="103"/>
      <c r="BI172" s="103"/>
      <c r="BJ172" s="103"/>
      <c r="BK172" s="103"/>
      <c r="BL172" s="103"/>
      <c r="BM172" s="103"/>
      <c r="BN172" s="103"/>
      <c r="BO172" s="95"/>
      <c r="BP172" s="95"/>
      <c r="BQ172" s="95"/>
      <c r="BR172" s="95"/>
      <c r="BS172" s="95"/>
      <c r="BT172" s="97"/>
      <c r="BU172" s="97"/>
      <c r="BV172" s="96"/>
      <c r="BW172" s="96"/>
      <c r="BX172" s="96"/>
      <c r="BY172" s="98"/>
      <c r="BZ172" s="99"/>
      <c r="CA172" s="99"/>
      <c r="CB172" s="99"/>
      <c r="CC172" s="99"/>
      <c r="CD172" s="100"/>
      <c r="CE172" s="101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3"/>
      <c r="CQ172" s="103"/>
      <c r="CR172" s="103"/>
      <c r="CS172" s="103"/>
      <c r="CT172" s="103"/>
      <c r="CU172" s="103"/>
      <c r="CV172" s="103"/>
      <c r="CW172" s="103"/>
      <c r="CX172" s="103"/>
      <c r="CY172" s="103"/>
      <c r="CZ172" s="103"/>
      <c r="DA172" s="103"/>
      <c r="DB172" s="103"/>
      <c r="DC172" s="103"/>
      <c r="DD172" s="103"/>
      <c r="DE172" s="103"/>
      <c r="DF172" s="103"/>
      <c r="DG172" s="103"/>
      <c r="DH172" s="103"/>
      <c r="DI172" s="103"/>
      <c r="DJ172" s="103"/>
      <c r="DK172" s="103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</row>
    <row r="173" spans="1:139">
      <c r="A173" s="83"/>
      <c r="B173" s="66"/>
      <c r="C173" s="79"/>
      <c r="D173" s="67"/>
      <c r="E173" s="83"/>
      <c r="F173" s="84"/>
      <c r="G173" s="85"/>
      <c r="H173" s="86"/>
      <c r="I173" s="87"/>
      <c r="J173" s="88"/>
      <c r="K173" s="89"/>
      <c r="L173" s="89"/>
      <c r="M173" s="90"/>
      <c r="N173" s="91"/>
      <c r="O173" s="92"/>
      <c r="P173" s="93"/>
      <c r="Q173" s="94"/>
      <c r="R173" s="3" t="str">
        <f t="shared" si="92"/>
        <v/>
      </c>
      <c r="S173" s="3" t="str">
        <f t="shared" si="93"/>
        <v/>
      </c>
      <c r="T173" s="3" t="str">
        <f t="shared" si="94"/>
        <v/>
      </c>
      <c r="U173" s="4" t="str">
        <f t="shared" si="95"/>
        <v/>
      </c>
      <c r="V173" s="5" t="str">
        <f t="shared" si="96"/>
        <v/>
      </c>
      <c r="W173" s="76" t="str">
        <f t="shared" si="105"/>
        <v/>
      </c>
      <c r="X173" s="76" t="str">
        <f t="shared" si="106"/>
        <v/>
      </c>
      <c r="Y173" s="5" t="str">
        <f t="shared" si="97"/>
        <v/>
      </c>
      <c r="Z173" s="5" t="str">
        <f t="shared" si="98"/>
        <v/>
      </c>
      <c r="AA173" s="5" t="str">
        <f t="shared" si="99"/>
        <v/>
      </c>
      <c r="AB173" s="6" t="str">
        <f t="shared" si="100"/>
        <v/>
      </c>
      <c r="AC173" s="29" t="str">
        <f t="shared" si="101"/>
        <v/>
      </c>
      <c r="AD173" s="29" t="str">
        <f t="shared" si="102"/>
        <v/>
      </c>
      <c r="AE173" s="29" t="str">
        <f t="shared" si="103"/>
        <v/>
      </c>
      <c r="AF173" s="29" t="str">
        <f t="shared" si="104"/>
        <v/>
      </c>
      <c r="AG173" s="100"/>
      <c r="AH173" s="101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3"/>
      <c r="AT173" s="103"/>
      <c r="AU173" s="103"/>
      <c r="AV173" s="103"/>
      <c r="AW173" s="103"/>
      <c r="AX173" s="103"/>
      <c r="AY173" s="103"/>
      <c r="AZ173" s="103"/>
      <c r="BA173" s="103"/>
      <c r="BB173" s="103"/>
      <c r="BC173" s="103"/>
      <c r="BD173" s="103"/>
      <c r="BE173" s="103"/>
      <c r="BF173" s="103"/>
      <c r="BG173" s="103"/>
      <c r="BH173" s="103"/>
      <c r="BI173" s="103"/>
      <c r="BJ173" s="103"/>
      <c r="BK173" s="103"/>
      <c r="BL173" s="103"/>
      <c r="BM173" s="103"/>
      <c r="BN173" s="103"/>
      <c r="BO173" s="95"/>
      <c r="BP173" s="95"/>
      <c r="BQ173" s="95"/>
      <c r="BR173" s="95"/>
      <c r="BS173" s="95"/>
      <c r="BT173" s="97"/>
      <c r="BU173" s="97"/>
      <c r="BV173" s="96"/>
      <c r="BW173" s="96"/>
      <c r="BX173" s="96"/>
      <c r="BY173" s="98"/>
      <c r="BZ173" s="99"/>
      <c r="CA173" s="99"/>
      <c r="CB173" s="99"/>
      <c r="CC173" s="99"/>
      <c r="CD173" s="100"/>
      <c r="CE173" s="101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3"/>
      <c r="CQ173" s="103"/>
      <c r="CR173" s="103"/>
      <c r="CS173" s="103"/>
      <c r="CT173" s="103"/>
      <c r="CU173" s="103"/>
      <c r="CV173" s="103"/>
      <c r="CW173" s="103"/>
      <c r="CX173" s="103"/>
      <c r="CY173" s="103"/>
      <c r="CZ173" s="103"/>
      <c r="DA173" s="103"/>
      <c r="DB173" s="103"/>
      <c r="DC173" s="103"/>
      <c r="DD173" s="103"/>
      <c r="DE173" s="103"/>
      <c r="DF173" s="103"/>
      <c r="DG173" s="103"/>
      <c r="DH173" s="103"/>
      <c r="DI173" s="103"/>
      <c r="DJ173" s="103"/>
      <c r="DK173" s="103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</row>
    <row r="174" spans="1:139">
      <c r="A174" s="83"/>
      <c r="B174" s="66"/>
      <c r="C174" s="79"/>
      <c r="D174" s="67"/>
      <c r="E174" s="83"/>
      <c r="F174" s="84"/>
      <c r="G174" s="85"/>
      <c r="H174" s="86"/>
      <c r="I174" s="87"/>
      <c r="J174" s="88"/>
      <c r="K174" s="89"/>
      <c r="L174" s="89"/>
      <c r="M174" s="90"/>
      <c r="N174" s="91"/>
      <c r="O174" s="92"/>
      <c r="P174" s="93"/>
      <c r="Q174" s="94"/>
      <c r="R174" s="3" t="str">
        <f t="shared" si="92"/>
        <v/>
      </c>
      <c r="S174" s="3" t="str">
        <f t="shared" si="93"/>
        <v/>
      </c>
      <c r="T174" s="3" t="str">
        <f t="shared" si="94"/>
        <v/>
      </c>
      <c r="U174" s="4" t="str">
        <f t="shared" si="95"/>
        <v/>
      </c>
      <c r="V174" s="5" t="str">
        <f t="shared" si="96"/>
        <v/>
      </c>
      <c r="W174" s="76" t="str">
        <f t="shared" si="105"/>
        <v/>
      </c>
      <c r="X174" s="76" t="str">
        <f t="shared" si="106"/>
        <v/>
      </c>
      <c r="Y174" s="5" t="str">
        <f t="shared" si="97"/>
        <v/>
      </c>
      <c r="Z174" s="5" t="str">
        <f t="shared" si="98"/>
        <v/>
      </c>
      <c r="AA174" s="5" t="str">
        <f t="shared" si="99"/>
        <v/>
      </c>
      <c r="AB174" s="6" t="str">
        <f t="shared" si="100"/>
        <v/>
      </c>
      <c r="AC174" s="29" t="str">
        <f t="shared" si="101"/>
        <v/>
      </c>
      <c r="AD174" s="29" t="str">
        <f t="shared" si="102"/>
        <v/>
      </c>
      <c r="AE174" s="29" t="str">
        <f t="shared" si="103"/>
        <v/>
      </c>
      <c r="AF174" s="29" t="str">
        <f t="shared" si="104"/>
        <v/>
      </c>
      <c r="AG174" s="100"/>
      <c r="AH174" s="101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3"/>
      <c r="AT174" s="103"/>
      <c r="AU174" s="103"/>
      <c r="AV174" s="103"/>
      <c r="AW174" s="103"/>
      <c r="AX174" s="103"/>
      <c r="AY174" s="103"/>
      <c r="AZ174" s="103"/>
      <c r="BA174" s="103"/>
      <c r="BB174" s="103"/>
      <c r="BC174" s="103"/>
      <c r="BD174" s="103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95"/>
      <c r="BP174" s="95"/>
      <c r="BQ174" s="95"/>
      <c r="BR174" s="95"/>
      <c r="BS174" s="95"/>
      <c r="BT174" s="97"/>
      <c r="BU174" s="97"/>
      <c r="BV174" s="96"/>
      <c r="BW174" s="96"/>
      <c r="BX174" s="96"/>
      <c r="BY174" s="98"/>
      <c r="BZ174" s="99"/>
      <c r="CA174" s="99"/>
      <c r="CB174" s="99"/>
      <c r="CC174" s="99"/>
      <c r="CD174" s="100"/>
      <c r="CE174" s="101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3"/>
      <c r="CQ174" s="103"/>
      <c r="CR174" s="103"/>
      <c r="CS174" s="103"/>
      <c r="CT174" s="103"/>
      <c r="CU174" s="103"/>
      <c r="CV174" s="103"/>
      <c r="CW174" s="103"/>
      <c r="CX174" s="103"/>
      <c r="CY174" s="103"/>
      <c r="CZ174" s="103"/>
      <c r="DA174" s="103"/>
      <c r="DB174" s="103"/>
      <c r="DC174" s="103"/>
      <c r="DD174" s="103"/>
      <c r="DE174" s="103"/>
      <c r="DF174" s="103"/>
      <c r="DG174" s="103"/>
      <c r="DH174" s="103"/>
      <c r="DI174" s="103"/>
      <c r="DJ174" s="103"/>
      <c r="DK174" s="103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</row>
    <row r="175" spans="1:139">
      <c r="A175" s="83"/>
      <c r="B175" s="66"/>
      <c r="C175" s="79"/>
      <c r="D175" s="67"/>
      <c r="E175" s="83"/>
      <c r="F175" s="84"/>
      <c r="G175" s="85"/>
      <c r="H175" s="86"/>
      <c r="I175" s="87"/>
      <c r="J175" s="88"/>
      <c r="K175" s="89"/>
      <c r="L175" s="89"/>
      <c r="M175" s="90"/>
      <c r="N175" s="91"/>
      <c r="O175" s="92"/>
      <c r="P175" s="93"/>
      <c r="Q175" s="94"/>
      <c r="R175" s="3" t="str">
        <f t="shared" si="92"/>
        <v/>
      </c>
      <c r="S175" s="3" t="str">
        <f t="shared" si="93"/>
        <v/>
      </c>
      <c r="T175" s="3" t="str">
        <f t="shared" si="94"/>
        <v/>
      </c>
      <c r="U175" s="4" t="str">
        <f t="shared" si="95"/>
        <v/>
      </c>
      <c r="V175" s="5" t="str">
        <f t="shared" si="96"/>
        <v/>
      </c>
      <c r="W175" s="76" t="str">
        <f t="shared" si="105"/>
        <v/>
      </c>
      <c r="X175" s="76" t="str">
        <f t="shared" si="106"/>
        <v/>
      </c>
      <c r="Y175" s="5" t="str">
        <f t="shared" si="97"/>
        <v/>
      </c>
      <c r="Z175" s="5" t="str">
        <f t="shared" si="98"/>
        <v/>
      </c>
      <c r="AA175" s="5" t="str">
        <f t="shared" si="99"/>
        <v/>
      </c>
      <c r="AB175" s="6" t="str">
        <f t="shared" si="100"/>
        <v/>
      </c>
      <c r="AC175" s="29" t="str">
        <f t="shared" si="101"/>
        <v/>
      </c>
      <c r="AD175" s="29" t="str">
        <f t="shared" si="102"/>
        <v/>
      </c>
      <c r="AE175" s="29" t="str">
        <f t="shared" si="103"/>
        <v/>
      </c>
      <c r="AF175" s="29" t="str">
        <f t="shared" si="104"/>
        <v/>
      </c>
      <c r="AG175" s="100"/>
      <c r="AH175" s="101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3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95"/>
      <c r="BP175" s="95"/>
      <c r="BQ175" s="95"/>
      <c r="BR175" s="95"/>
      <c r="BS175" s="95"/>
      <c r="BT175" s="97"/>
      <c r="BU175" s="97"/>
      <c r="BV175" s="96"/>
      <c r="BW175" s="96"/>
      <c r="BX175" s="96"/>
      <c r="BY175" s="98"/>
      <c r="BZ175" s="99"/>
      <c r="CA175" s="99"/>
      <c r="CB175" s="99"/>
      <c r="CC175" s="99"/>
      <c r="CD175" s="100"/>
      <c r="CE175" s="101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3"/>
      <c r="CQ175" s="103"/>
      <c r="CR175" s="103"/>
      <c r="CS175" s="103"/>
      <c r="CT175" s="103"/>
      <c r="CU175" s="103"/>
      <c r="CV175" s="103"/>
      <c r="CW175" s="103"/>
      <c r="CX175" s="103"/>
      <c r="CY175" s="103"/>
      <c r="CZ175" s="103"/>
      <c r="DA175" s="103"/>
      <c r="DB175" s="103"/>
      <c r="DC175" s="103"/>
      <c r="DD175" s="103"/>
      <c r="DE175" s="103"/>
      <c r="DF175" s="103"/>
      <c r="DG175" s="103"/>
      <c r="DH175" s="103"/>
      <c r="DI175" s="103"/>
      <c r="DJ175" s="103"/>
      <c r="DK175" s="103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</row>
    <row r="176" spans="1:139">
      <c r="A176" s="83"/>
      <c r="B176" s="66"/>
      <c r="C176" s="79"/>
      <c r="D176" s="67"/>
      <c r="E176" s="83"/>
      <c r="F176" s="84"/>
      <c r="G176" s="85"/>
      <c r="H176" s="86"/>
      <c r="I176" s="87"/>
      <c r="J176" s="88"/>
      <c r="K176" s="89"/>
      <c r="L176" s="89"/>
      <c r="M176" s="90"/>
      <c r="N176" s="91"/>
      <c r="O176" s="92"/>
      <c r="P176" s="93"/>
      <c r="Q176" s="94"/>
      <c r="R176" s="3" t="str">
        <f t="shared" si="92"/>
        <v/>
      </c>
      <c r="S176" s="3" t="str">
        <f t="shared" si="93"/>
        <v/>
      </c>
      <c r="T176" s="3" t="str">
        <f t="shared" si="94"/>
        <v/>
      </c>
      <c r="U176" s="4" t="str">
        <f t="shared" si="95"/>
        <v/>
      </c>
      <c r="V176" s="5" t="str">
        <f t="shared" si="96"/>
        <v/>
      </c>
      <c r="W176" s="76" t="str">
        <f t="shared" si="105"/>
        <v/>
      </c>
      <c r="X176" s="76" t="str">
        <f t="shared" si="106"/>
        <v/>
      </c>
      <c r="Y176" s="5" t="str">
        <f t="shared" si="97"/>
        <v/>
      </c>
      <c r="Z176" s="5" t="str">
        <f t="shared" si="98"/>
        <v/>
      </c>
      <c r="AA176" s="5" t="str">
        <f t="shared" si="99"/>
        <v/>
      </c>
      <c r="AB176" s="6" t="str">
        <f t="shared" si="100"/>
        <v/>
      </c>
      <c r="AC176" s="29" t="str">
        <f t="shared" si="101"/>
        <v/>
      </c>
      <c r="AD176" s="29" t="str">
        <f t="shared" si="102"/>
        <v/>
      </c>
      <c r="AE176" s="29" t="str">
        <f t="shared" si="103"/>
        <v/>
      </c>
      <c r="AF176" s="29" t="str">
        <f t="shared" si="104"/>
        <v/>
      </c>
      <c r="AG176" s="100"/>
      <c r="AH176" s="101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3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95"/>
      <c r="BP176" s="95"/>
      <c r="BQ176" s="95"/>
      <c r="BR176" s="95"/>
      <c r="BS176" s="95"/>
      <c r="BT176" s="97"/>
      <c r="BU176" s="97"/>
      <c r="BV176" s="96"/>
      <c r="BW176" s="96"/>
      <c r="BX176" s="96"/>
      <c r="BY176" s="98"/>
      <c r="BZ176" s="99"/>
      <c r="CA176" s="99"/>
      <c r="CB176" s="99"/>
      <c r="CC176" s="99"/>
      <c r="CD176" s="100"/>
      <c r="CE176" s="101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3"/>
      <c r="CQ176" s="103"/>
      <c r="CR176" s="103"/>
      <c r="CS176" s="103"/>
      <c r="CT176" s="103"/>
      <c r="CU176" s="103"/>
      <c r="CV176" s="103"/>
      <c r="CW176" s="103"/>
      <c r="CX176" s="103"/>
      <c r="CY176" s="103"/>
      <c r="CZ176" s="103"/>
      <c r="DA176" s="103"/>
      <c r="DB176" s="103"/>
      <c r="DC176" s="103"/>
      <c r="DD176" s="103"/>
      <c r="DE176" s="103"/>
      <c r="DF176" s="103"/>
      <c r="DG176" s="103"/>
      <c r="DH176" s="103"/>
      <c r="DI176" s="103"/>
      <c r="DJ176" s="103"/>
      <c r="DK176" s="103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</row>
    <row r="177" spans="1:139">
      <c r="A177" s="83"/>
      <c r="B177" s="66"/>
      <c r="C177" s="79"/>
      <c r="D177" s="67"/>
      <c r="E177" s="83"/>
      <c r="F177" s="84"/>
      <c r="G177" s="85"/>
      <c r="H177" s="86"/>
      <c r="I177" s="87"/>
      <c r="J177" s="88"/>
      <c r="K177" s="89"/>
      <c r="L177" s="89"/>
      <c r="M177" s="90"/>
      <c r="N177" s="91"/>
      <c r="O177" s="92"/>
      <c r="P177" s="93"/>
      <c r="Q177" s="94"/>
      <c r="R177" s="3" t="str">
        <f t="shared" si="92"/>
        <v/>
      </c>
      <c r="S177" s="3" t="str">
        <f t="shared" si="93"/>
        <v/>
      </c>
      <c r="T177" s="3" t="str">
        <f t="shared" si="94"/>
        <v/>
      </c>
      <c r="U177" s="4" t="str">
        <f t="shared" si="95"/>
        <v/>
      </c>
      <c r="V177" s="5" t="str">
        <f t="shared" si="96"/>
        <v/>
      </c>
      <c r="W177" s="76" t="str">
        <f t="shared" si="105"/>
        <v/>
      </c>
      <c r="X177" s="76" t="str">
        <f t="shared" si="106"/>
        <v/>
      </c>
      <c r="Y177" s="5" t="str">
        <f t="shared" si="97"/>
        <v/>
      </c>
      <c r="Z177" s="5" t="str">
        <f t="shared" si="98"/>
        <v/>
      </c>
      <c r="AA177" s="5" t="str">
        <f t="shared" si="99"/>
        <v/>
      </c>
      <c r="AB177" s="6" t="str">
        <f t="shared" si="100"/>
        <v/>
      </c>
      <c r="AC177" s="29" t="str">
        <f t="shared" si="101"/>
        <v/>
      </c>
      <c r="AD177" s="29" t="str">
        <f t="shared" si="102"/>
        <v/>
      </c>
      <c r="AE177" s="29" t="str">
        <f t="shared" si="103"/>
        <v/>
      </c>
      <c r="AF177" s="29" t="str">
        <f t="shared" si="104"/>
        <v/>
      </c>
      <c r="AG177" s="100"/>
      <c r="AH177" s="101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3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95"/>
      <c r="BP177" s="95"/>
      <c r="BQ177" s="95"/>
      <c r="BR177" s="95"/>
      <c r="BS177" s="95"/>
      <c r="BT177" s="97"/>
      <c r="BU177" s="97"/>
      <c r="BV177" s="96"/>
      <c r="BW177" s="96"/>
      <c r="BX177" s="96"/>
      <c r="BY177" s="98"/>
      <c r="BZ177" s="99"/>
      <c r="CA177" s="99"/>
      <c r="CB177" s="99"/>
      <c r="CC177" s="99"/>
      <c r="CD177" s="100"/>
      <c r="CE177" s="101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3"/>
      <c r="CQ177" s="103"/>
      <c r="CR177" s="103"/>
      <c r="CS177" s="103"/>
      <c r="CT177" s="103"/>
      <c r="CU177" s="103"/>
      <c r="CV177" s="103"/>
      <c r="CW177" s="103"/>
      <c r="CX177" s="103"/>
      <c r="CY177" s="103"/>
      <c r="CZ177" s="103"/>
      <c r="DA177" s="103"/>
      <c r="DB177" s="103"/>
      <c r="DC177" s="103"/>
      <c r="DD177" s="103"/>
      <c r="DE177" s="103"/>
      <c r="DF177" s="103"/>
      <c r="DG177" s="103"/>
      <c r="DH177" s="103"/>
      <c r="DI177" s="103"/>
      <c r="DJ177" s="103"/>
      <c r="DK177" s="103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</row>
    <row r="178" spans="1:139">
      <c r="A178" s="83"/>
      <c r="B178" s="66"/>
      <c r="C178" s="79"/>
      <c r="D178" s="67"/>
      <c r="E178" s="83"/>
      <c r="F178" s="84"/>
      <c r="G178" s="85"/>
      <c r="H178" s="86"/>
      <c r="I178" s="87"/>
      <c r="J178" s="88"/>
      <c r="K178" s="89"/>
      <c r="L178" s="89"/>
      <c r="M178" s="90"/>
      <c r="N178" s="91"/>
      <c r="O178" s="92"/>
      <c r="P178" s="93"/>
      <c r="Q178" s="94"/>
      <c r="R178" s="3" t="str">
        <f t="shared" si="92"/>
        <v/>
      </c>
      <c r="S178" s="3" t="str">
        <f t="shared" si="93"/>
        <v/>
      </c>
      <c r="T178" s="3" t="str">
        <f t="shared" si="94"/>
        <v/>
      </c>
      <c r="U178" s="4" t="str">
        <f t="shared" si="95"/>
        <v/>
      </c>
      <c r="V178" s="5" t="str">
        <f t="shared" si="96"/>
        <v/>
      </c>
      <c r="W178" s="76" t="str">
        <f t="shared" si="105"/>
        <v/>
      </c>
      <c r="X178" s="76" t="str">
        <f t="shared" si="106"/>
        <v/>
      </c>
      <c r="Y178" s="5" t="str">
        <f t="shared" si="97"/>
        <v/>
      </c>
      <c r="Z178" s="5" t="str">
        <f t="shared" si="98"/>
        <v/>
      </c>
      <c r="AA178" s="5" t="str">
        <f t="shared" si="99"/>
        <v/>
      </c>
      <c r="AB178" s="6" t="str">
        <f t="shared" si="100"/>
        <v/>
      </c>
      <c r="AC178" s="29" t="str">
        <f t="shared" si="101"/>
        <v/>
      </c>
      <c r="AD178" s="29" t="str">
        <f t="shared" si="102"/>
        <v/>
      </c>
      <c r="AE178" s="29" t="str">
        <f t="shared" si="103"/>
        <v/>
      </c>
      <c r="AF178" s="29" t="str">
        <f t="shared" si="104"/>
        <v/>
      </c>
      <c r="AG178" s="100"/>
      <c r="AH178" s="101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3"/>
      <c r="AT178" s="103"/>
      <c r="AU178" s="103"/>
      <c r="AV178" s="103"/>
      <c r="AW178" s="103"/>
      <c r="AX178" s="103"/>
      <c r="AY178" s="103"/>
      <c r="AZ178" s="103"/>
      <c r="BA178" s="103"/>
      <c r="BB178" s="103"/>
      <c r="BC178" s="103"/>
      <c r="BD178" s="103"/>
      <c r="BE178" s="103"/>
      <c r="BF178" s="103"/>
      <c r="BG178" s="103"/>
      <c r="BH178" s="103"/>
      <c r="BI178" s="103"/>
      <c r="BJ178" s="103"/>
      <c r="BK178" s="103"/>
      <c r="BL178" s="103"/>
      <c r="BM178" s="103"/>
      <c r="BN178" s="103"/>
      <c r="BO178" s="95"/>
      <c r="BP178" s="95"/>
      <c r="BQ178" s="95"/>
      <c r="BR178" s="95"/>
      <c r="BS178" s="95"/>
      <c r="BT178" s="97"/>
      <c r="BU178" s="97"/>
      <c r="BV178" s="96"/>
      <c r="BW178" s="96"/>
      <c r="BX178" s="96"/>
      <c r="BY178" s="98"/>
      <c r="BZ178" s="99"/>
      <c r="CA178" s="99"/>
      <c r="CB178" s="99"/>
      <c r="CC178" s="99"/>
      <c r="CD178" s="100"/>
      <c r="CE178" s="101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3"/>
      <c r="CQ178" s="103"/>
      <c r="CR178" s="103"/>
      <c r="CS178" s="103"/>
      <c r="CT178" s="103"/>
      <c r="CU178" s="103"/>
      <c r="CV178" s="103"/>
      <c r="CW178" s="103"/>
      <c r="CX178" s="103"/>
      <c r="CY178" s="103"/>
      <c r="CZ178" s="103"/>
      <c r="DA178" s="103"/>
      <c r="DB178" s="103"/>
      <c r="DC178" s="103"/>
      <c r="DD178" s="103"/>
      <c r="DE178" s="103"/>
      <c r="DF178" s="103"/>
      <c r="DG178" s="103"/>
      <c r="DH178" s="103"/>
      <c r="DI178" s="103"/>
      <c r="DJ178" s="103"/>
      <c r="DK178" s="103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</row>
    <row r="179" spans="1:139">
      <c r="A179" s="83"/>
      <c r="B179" s="66"/>
      <c r="C179" s="79"/>
      <c r="D179" s="67"/>
      <c r="E179" s="83"/>
      <c r="F179" s="84"/>
      <c r="G179" s="85"/>
      <c r="H179" s="86"/>
      <c r="I179" s="87"/>
      <c r="J179" s="88"/>
      <c r="K179" s="89"/>
      <c r="L179" s="89"/>
      <c r="M179" s="90"/>
      <c r="N179" s="91"/>
      <c r="O179" s="92"/>
      <c r="P179" s="93"/>
      <c r="Q179" s="94"/>
      <c r="R179" s="3" t="str">
        <f t="shared" si="92"/>
        <v/>
      </c>
      <c r="S179" s="3" t="str">
        <f t="shared" si="93"/>
        <v/>
      </c>
      <c r="T179" s="3" t="str">
        <f t="shared" si="94"/>
        <v/>
      </c>
      <c r="U179" s="4" t="str">
        <f t="shared" si="95"/>
        <v/>
      </c>
      <c r="V179" s="5" t="str">
        <f t="shared" si="96"/>
        <v/>
      </c>
      <c r="W179" s="76" t="str">
        <f t="shared" si="105"/>
        <v/>
      </c>
      <c r="X179" s="76" t="str">
        <f t="shared" si="106"/>
        <v/>
      </c>
      <c r="Y179" s="5" t="str">
        <f t="shared" si="97"/>
        <v/>
      </c>
      <c r="Z179" s="5" t="str">
        <f t="shared" si="98"/>
        <v/>
      </c>
      <c r="AA179" s="5" t="str">
        <f t="shared" si="99"/>
        <v/>
      </c>
      <c r="AB179" s="6" t="str">
        <f t="shared" si="100"/>
        <v/>
      </c>
      <c r="AC179" s="29" t="str">
        <f t="shared" si="101"/>
        <v/>
      </c>
      <c r="AD179" s="29" t="str">
        <f t="shared" si="102"/>
        <v/>
      </c>
      <c r="AE179" s="29" t="str">
        <f t="shared" si="103"/>
        <v/>
      </c>
      <c r="AF179" s="29" t="str">
        <f t="shared" si="104"/>
        <v/>
      </c>
      <c r="AG179" s="100"/>
      <c r="AH179" s="101"/>
      <c r="AI179" s="102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3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95"/>
      <c r="BP179" s="95"/>
      <c r="BQ179" s="95"/>
      <c r="BR179" s="95"/>
      <c r="BS179" s="95"/>
      <c r="BT179" s="97"/>
      <c r="BU179" s="97"/>
      <c r="BV179" s="96"/>
      <c r="BW179" s="96"/>
      <c r="BX179" s="96"/>
      <c r="BY179" s="98"/>
      <c r="BZ179" s="99"/>
      <c r="CA179" s="99"/>
      <c r="CB179" s="99"/>
      <c r="CC179" s="99"/>
      <c r="CD179" s="100"/>
      <c r="CE179" s="101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3"/>
      <c r="CQ179" s="103"/>
      <c r="CR179" s="103"/>
      <c r="CS179" s="103"/>
      <c r="CT179" s="103"/>
      <c r="CU179" s="103"/>
      <c r="CV179" s="103"/>
      <c r="CW179" s="103"/>
      <c r="CX179" s="103"/>
      <c r="CY179" s="103"/>
      <c r="CZ179" s="103"/>
      <c r="DA179" s="103"/>
      <c r="DB179" s="103"/>
      <c r="DC179" s="103"/>
      <c r="DD179" s="103"/>
      <c r="DE179" s="103"/>
      <c r="DF179" s="103"/>
      <c r="DG179" s="103"/>
      <c r="DH179" s="103"/>
      <c r="DI179" s="103"/>
      <c r="DJ179" s="103"/>
      <c r="DK179" s="103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</row>
    <row r="180" spans="1:139">
      <c r="A180" s="83"/>
      <c r="B180" s="66"/>
      <c r="C180" s="79"/>
      <c r="D180" s="67"/>
      <c r="E180" s="83"/>
      <c r="F180" s="84"/>
      <c r="G180" s="85"/>
      <c r="H180" s="86"/>
      <c r="I180" s="87"/>
      <c r="J180" s="88"/>
      <c r="K180" s="89"/>
      <c r="L180" s="89"/>
      <c r="M180" s="90"/>
      <c r="N180" s="91"/>
      <c r="O180" s="92"/>
      <c r="P180" s="93"/>
      <c r="Q180" s="94"/>
      <c r="R180" s="3" t="str">
        <f t="shared" ref="R180:R211" si="107">IF(OR($AN180="",ISNUMBER($AN180)=FALSE),"",MAX(AN180:EI180))</f>
        <v/>
      </c>
      <c r="S180" s="3" t="str">
        <f t="shared" ref="S180:S211" si="108">IF(OR($AN180="",ISNUMBER($AN180)=FALSE),"",MIN(AN180:EI180))</f>
        <v/>
      </c>
      <c r="T180" s="3" t="str">
        <f t="shared" ref="T180:T211" si="109">IF(OR($AN180="",ISNUMBER($AN180)=FALSE),"",AVERAGE(AN180:EI180))</f>
        <v/>
      </c>
      <c r="U180" s="4" t="str">
        <f t="shared" ref="U180:U211" si="110">IF(OR($AN180="",ISNUMBER($AN180)=FALSE),"",STDEV(AN180:EI180))</f>
        <v/>
      </c>
      <c r="V180" s="5" t="str">
        <f t="shared" ref="V180:V211" si="111">IF(OR($AN180="",ISNUMBER($AN180)=FALSE),"",IF(AND(J180=0,L180=0),Y180,IF(AND(J180="",K180=""),Z180,(K180+ABS(L180))/(6*U180))))</f>
        <v/>
      </c>
      <c r="W180" s="76" t="str">
        <f t="shared" si="105"/>
        <v/>
      </c>
      <c r="X180" s="76" t="str">
        <f t="shared" si="106"/>
        <v/>
      </c>
      <c r="Y180" s="5" t="str">
        <f t="shared" ref="Y180:Y211" si="112">IF(OR($AN180="",ISNUMBER($AN180)=FALSE),"",IF(K180="","",(O180-T180)/(3*U180)))</f>
        <v/>
      </c>
      <c r="Z180" s="5" t="str">
        <f t="shared" ref="Z180:Z211" si="113">IF(OR($AN180="",ISNUMBER($AN180)=FALSE),"",IF(L180="","",(T180-P180)/(3*U180)))</f>
        <v/>
      </c>
      <c r="AA180" s="5" t="str">
        <f t="shared" ref="AA180:AA211" si="114">IF(OR($AN180="",ISNUMBER($AN180)=FALSE),"",IF(AND(J180=0,L180=0),((K180)-(T180))/(3*U180),MIN(Y180:Z180)))</f>
        <v/>
      </c>
      <c r="AB180" s="6" t="str">
        <f t="shared" ref="AB180:AB211" si="115">IF(OR($AN180="",ISNUMBER($AN180)=FALSE),"",IF(AND(J180=0,L180=0),NORMSDIST(3*AA180),NORMSDIST(3*AA180)+NORMSDIST(6*V180-3*AA180)-1))</f>
        <v/>
      </c>
      <c r="AC180" s="29" t="str">
        <f t="shared" ref="AC180:AC211" si="116">IF($T180="","",IF(I180="Tolerance",IF(($H180*3*U180+T180)-J180&lt;K180,"",($H180*3*U180+T180)-J180),IF(OR(I180="GD&amp;T",I180="MAX"),IF(($H180*3*U180+T180)&lt;K180,"",($H180*3*U180+T180)),"")))</f>
        <v/>
      </c>
      <c r="AD180" s="29" t="str">
        <f t="shared" ref="AD180:AD211" si="117">IF(T180="","",IF(I180="Tolerance",IF(-(($H180*3*U180)-T180)-J180&gt;L180,"",-(($H180*3*U180)-T180)-J180),IF(I180="MIN",IF(-(($H180*3*U180)-T180)&gt;L180,"",-(($H180*3*U180)-T180)),"")))</f>
        <v/>
      </c>
      <c r="AE180" s="29" t="str">
        <f t="shared" ref="AE180:AE211" si="118">IF(OR(J180="",T180=""),"",(O180+P180)/2-T180)</f>
        <v/>
      </c>
      <c r="AF180" s="29" t="str">
        <f t="shared" si="104"/>
        <v/>
      </c>
      <c r="AG180" s="100"/>
      <c r="AH180" s="101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3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95"/>
      <c r="BP180" s="95"/>
      <c r="BQ180" s="95"/>
      <c r="BR180" s="95"/>
      <c r="BS180" s="95"/>
      <c r="BT180" s="97"/>
      <c r="BU180" s="97"/>
      <c r="BV180" s="96"/>
      <c r="BW180" s="96"/>
      <c r="BX180" s="96"/>
      <c r="BY180" s="98"/>
      <c r="BZ180" s="99"/>
      <c r="CA180" s="99"/>
      <c r="CB180" s="99"/>
      <c r="CC180" s="99"/>
      <c r="CD180" s="100"/>
      <c r="CE180" s="101"/>
      <c r="CF180" s="102"/>
      <c r="CG180" s="102"/>
      <c r="CH180" s="102"/>
      <c r="CI180" s="102"/>
      <c r="CJ180" s="102"/>
      <c r="CK180" s="102"/>
      <c r="CL180" s="102"/>
      <c r="CM180" s="102"/>
      <c r="CN180" s="102"/>
      <c r="CO180" s="102"/>
      <c r="CP180" s="103"/>
      <c r="CQ180" s="103"/>
      <c r="CR180" s="103"/>
      <c r="CS180" s="103"/>
      <c r="CT180" s="103"/>
      <c r="CU180" s="103"/>
      <c r="CV180" s="103"/>
      <c r="CW180" s="103"/>
      <c r="CX180" s="103"/>
      <c r="CY180" s="103"/>
      <c r="CZ180" s="103"/>
      <c r="DA180" s="103"/>
      <c r="DB180" s="103"/>
      <c r="DC180" s="103"/>
      <c r="DD180" s="103"/>
      <c r="DE180" s="103"/>
      <c r="DF180" s="103"/>
      <c r="DG180" s="103"/>
      <c r="DH180" s="103"/>
      <c r="DI180" s="103"/>
      <c r="DJ180" s="103"/>
      <c r="DK180" s="103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</row>
    <row r="181" spans="1:139">
      <c r="A181" s="83"/>
      <c r="B181" s="66"/>
      <c r="C181" s="79"/>
      <c r="D181" s="67"/>
      <c r="E181" s="83"/>
      <c r="F181" s="84"/>
      <c r="G181" s="85"/>
      <c r="H181" s="86"/>
      <c r="I181" s="87"/>
      <c r="J181" s="88"/>
      <c r="K181" s="89"/>
      <c r="L181" s="89"/>
      <c r="M181" s="90"/>
      <c r="N181" s="91"/>
      <c r="O181" s="92"/>
      <c r="P181" s="93"/>
      <c r="Q181" s="94"/>
      <c r="R181" s="3" t="str">
        <f t="shared" si="107"/>
        <v/>
      </c>
      <c r="S181" s="3" t="str">
        <f t="shared" si="108"/>
        <v/>
      </c>
      <c r="T181" s="3" t="str">
        <f t="shared" si="109"/>
        <v/>
      </c>
      <c r="U181" s="4" t="str">
        <f t="shared" si="110"/>
        <v/>
      </c>
      <c r="V181" s="5" t="str">
        <f t="shared" si="111"/>
        <v/>
      </c>
      <c r="W181" s="76" t="str">
        <f t="shared" si="105"/>
        <v/>
      </c>
      <c r="X181" s="76" t="str">
        <f t="shared" si="106"/>
        <v/>
      </c>
      <c r="Y181" s="5" t="str">
        <f t="shared" si="112"/>
        <v/>
      </c>
      <c r="Z181" s="5" t="str">
        <f t="shared" si="113"/>
        <v/>
      </c>
      <c r="AA181" s="5" t="str">
        <f t="shared" si="114"/>
        <v/>
      </c>
      <c r="AB181" s="6" t="str">
        <f t="shared" si="115"/>
        <v/>
      </c>
      <c r="AC181" s="29" t="str">
        <f t="shared" si="116"/>
        <v/>
      </c>
      <c r="AD181" s="29" t="str">
        <f t="shared" si="117"/>
        <v/>
      </c>
      <c r="AE181" s="29" t="str">
        <f t="shared" si="118"/>
        <v/>
      </c>
      <c r="AF181" s="29" t="str">
        <f t="shared" si="104"/>
        <v/>
      </c>
      <c r="AG181" s="100"/>
      <c r="AH181" s="101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95"/>
      <c r="BP181" s="95"/>
      <c r="BQ181" s="95"/>
      <c r="BR181" s="95"/>
      <c r="BS181" s="95"/>
      <c r="BT181" s="97"/>
      <c r="BU181" s="97"/>
      <c r="BV181" s="96"/>
      <c r="BW181" s="96"/>
      <c r="BX181" s="96"/>
      <c r="BY181" s="98"/>
      <c r="BZ181" s="99"/>
      <c r="CA181" s="99"/>
      <c r="CB181" s="99"/>
      <c r="CC181" s="99"/>
      <c r="CD181" s="100"/>
      <c r="CE181" s="101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3"/>
      <c r="CQ181" s="103"/>
      <c r="CR181" s="103"/>
      <c r="CS181" s="103"/>
      <c r="CT181" s="103"/>
      <c r="CU181" s="103"/>
      <c r="CV181" s="103"/>
      <c r="CW181" s="103"/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</row>
    <row r="182" spans="1:139">
      <c r="A182" s="83"/>
      <c r="B182" s="66"/>
      <c r="C182" s="79"/>
      <c r="D182" s="67"/>
      <c r="E182" s="83"/>
      <c r="F182" s="84"/>
      <c r="G182" s="85"/>
      <c r="H182" s="86"/>
      <c r="I182" s="87"/>
      <c r="J182" s="88"/>
      <c r="K182" s="89"/>
      <c r="L182" s="89"/>
      <c r="M182" s="90"/>
      <c r="N182" s="91"/>
      <c r="O182" s="92"/>
      <c r="P182" s="93"/>
      <c r="Q182" s="94"/>
      <c r="R182" s="3" t="str">
        <f t="shared" si="107"/>
        <v/>
      </c>
      <c r="S182" s="3" t="str">
        <f t="shared" si="108"/>
        <v/>
      </c>
      <c r="T182" s="3" t="str">
        <f t="shared" si="109"/>
        <v/>
      </c>
      <c r="U182" s="4" t="str">
        <f t="shared" si="110"/>
        <v/>
      </c>
      <c r="V182" s="5" t="str">
        <f t="shared" si="111"/>
        <v/>
      </c>
      <c r="W182" s="76" t="str">
        <f t="shared" si="105"/>
        <v/>
      </c>
      <c r="X182" s="76" t="str">
        <f t="shared" si="106"/>
        <v/>
      </c>
      <c r="Y182" s="5" t="str">
        <f t="shared" si="112"/>
        <v/>
      </c>
      <c r="Z182" s="5" t="str">
        <f t="shared" si="113"/>
        <v/>
      </c>
      <c r="AA182" s="5" t="str">
        <f t="shared" si="114"/>
        <v/>
      </c>
      <c r="AB182" s="6" t="str">
        <f t="shared" si="115"/>
        <v/>
      </c>
      <c r="AC182" s="29" t="str">
        <f t="shared" si="116"/>
        <v/>
      </c>
      <c r="AD182" s="29" t="str">
        <f t="shared" si="117"/>
        <v/>
      </c>
      <c r="AE182" s="29" t="str">
        <f t="shared" si="118"/>
        <v/>
      </c>
      <c r="AF182" s="29" t="str">
        <f t="shared" si="104"/>
        <v/>
      </c>
      <c r="AG182" s="100"/>
      <c r="AH182" s="101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95"/>
      <c r="BP182" s="95"/>
      <c r="BQ182" s="95"/>
      <c r="BR182" s="95"/>
      <c r="BS182" s="95"/>
      <c r="BT182" s="97"/>
      <c r="BU182" s="97"/>
      <c r="BV182" s="96"/>
      <c r="BW182" s="96"/>
      <c r="BX182" s="96"/>
      <c r="BY182" s="98"/>
      <c r="BZ182" s="99"/>
      <c r="CA182" s="99"/>
      <c r="CB182" s="99"/>
      <c r="CC182" s="99"/>
      <c r="CD182" s="100"/>
      <c r="CE182" s="101"/>
      <c r="CF182" s="102"/>
      <c r="CG182" s="102"/>
      <c r="CH182" s="102"/>
      <c r="CI182" s="102"/>
      <c r="CJ182" s="102"/>
      <c r="CK182" s="102"/>
      <c r="CL182" s="102"/>
      <c r="CM182" s="102"/>
      <c r="CN182" s="102"/>
      <c r="CO182" s="102"/>
      <c r="CP182" s="103"/>
      <c r="CQ182" s="103"/>
      <c r="CR182" s="103"/>
      <c r="CS182" s="103"/>
      <c r="CT182" s="103"/>
      <c r="CU182" s="103"/>
      <c r="CV182" s="103"/>
      <c r="CW182" s="103"/>
      <c r="CX182" s="103"/>
      <c r="CY182" s="103"/>
      <c r="CZ182" s="103"/>
      <c r="DA182" s="103"/>
      <c r="DB182" s="103"/>
      <c r="DC182" s="103"/>
      <c r="DD182" s="103"/>
      <c r="DE182" s="103"/>
      <c r="DF182" s="103"/>
      <c r="DG182" s="103"/>
      <c r="DH182" s="103"/>
      <c r="DI182" s="103"/>
      <c r="DJ182" s="103"/>
      <c r="DK182" s="103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</row>
    <row r="183" spans="1:139">
      <c r="A183" s="83"/>
      <c r="B183" s="66"/>
      <c r="C183" s="79"/>
      <c r="D183" s="67"/>
      <c r="E183" s="83"/>
      <c r="F183" s="84"/>
      <c r="G183" s="85"/>
      <c r="H183" s="86"/>
      <c r="I183" s="87"/>
      <c r="J183" s="88"/>
      <c r="K183" s="89"/>
      <c r="L183" s="89"/>
      <c r="M183" s="90"/>
      <c r="N183" s="91"/>
      <c r="O183" s="92"/>
      <c r="P183" s="93"/>
      <c r="Q183" s="94"/>
      <c r="R183" s="3" t="str">
        <f t="shared" si="107"/>
        <v/>
      </c>
      <c r="S183" s="3" t="str">
        <f t="shared" si="108"/>
        <v/>
      </c>
      <c r="T183" s="3" t="str">
        <f t="shared" si="109"/>
        <v/>
      </c>
      <c r="U183" s="4" t="str">
        <f t="shared" si="110"/>
        <v/>
      </c>
      <c r="V183" s="5" t="str">
        <f t="shared" si="111"/>
        <v/>
      </c>
      <c r="W183" s="76" t="str">
        <f t="shared" si="105"/>
        <v/>
      </c>
      <c r="X183" s="76" t="str">
        <f t="shared" si="106"/>
        <v/>
      </c>
      <c r="Y183" s="5" t="str">
        <f t="shared" si="112"/>
        <v/>
      </c>
      <c r="Z183" s="5" t="str">
        <f t="shared" si="113"/>
        <v/>
      </c>
      <c r="AA183" s="5" t="str">
        <f t="shared" si="114"/>
        <v/>
      </c>
      <c r="AB183" s="6" t="str">
        <f t="shared" si="115"/>
        <v/>
      </c>
      <c r="AC183" s="29" t="str">
        <f t="shared" si="116"/>
        <v/>
      </c>
      <c r="AD183" s="29" t="str">
        <f t="shared" si="117"/>
        <v/>
      </c>
      <c r="AE183" s="29" t="str">
        <f t="shared" si="118"/>
        <v/>
      </c>
      <c r="AF183" s="29" t="str">
        <f t="shared" si="104"/>
        <v/>
      </c>
      <c r="AG183" s="100"/>
      <c r="AH183" s="101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95"/>
      <c r="BP183" s="95"/>
      <c r="BQ183" s="95"/>
      <c r="BR183" s="95"/>
      <c r="BS183" s="95"/>
      <c r="BT183" s="97"/>
      <c r="BU183" s="97"/>
      <c r="BV183" s="96"/>
      <c r="BW183" s="96"/>
      <c r="BX183" s="96"/>
      <c r="BY183" s="98"/>
      <c r="BZ183" s="99"/>
      <c r="CA183" s="99"/>
      <c r="CB183" s="99"/>
      <c r="CC183" s="99"/>
      <c r="CD183" s="100"/>
      <c r="CE183" s="101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3"/>
      <c r="CQ183" s="103"/>
      <c r="CR183" s="103"/>
      <c r="CS183" s="103"/>
      <c r="CT183" s="103"/>
      <c r="CU183" s="103"/>
      <c r="CV183" s="103"/>
      <c r="CW183" s="103"/>
      <c r="CX183" s="103"/>
      <c r="CY183" s="103"/>
      <c r="CZ183" s="103"/>
      <c r="DA183" s="103"/>
      <c r="DB183" s="103"/>
      <c r="DC183" s="103"/>
      <c r="DD183" s="103"/>
      <c r="DE183" s="103"/>
      <c r="DF183" s="103"/>
      <c r="DG183" s="103"/>
      <c r="DH183" s="103"/>
      <c r="DI183" s="103"/>
      <c r="DJ183" s="103"/>
      <c r="DK183" s="103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</row>
    <row r="184" spans="1:139">
      <c r="A184" s="83"/>
      <c r="B184" s="66"/>
      <c r="C184" s="79"/>
      <c r="D184" s="67"/>
      <c r="E184" s="83"/>
      <c r="F184" s="84"/>
      <c r="G184" s="85"/>
      <c r="H184" s="86"/>
      <c r="I184" s="87"/>
      <c r="J184" s="88"/>
      <c r="K184" s="89"/>
      <c r="L184" s="89"/>
      <c r="M184" s="90"/>
      <c r="N184" s="91"/>
      <c r="O184" s="92"/>
      <c r="P184" s="93"/>
      <c r="Q184" s="94"/>
      <c r="R184" s="3" t="str">
        <f t="shared" si="107"/>
        <v/>
      </c>
      <c r="S184" s="3" t="str">
        <f t="shared" si="108"/>
        <v/>
      </c>
      <c r="T184" s="3" t="str">
        <f t="shared" si="109"/>
        <v/>
      </c>
      <c r="U184" s="4" t="str">
        <f t="shared" si="110"/>
        <v/>
      </c>
      <c r="V184" s="5" t="str">
        <f t="shared" si="111"/>
        <v/>
      </c>
      <c r="W184" s="76" t="str">
        <f t="shared" si="105"/>
        <v/>
      </c>
      <c r="X184" s="76" t="str">
        <f t="shared" si="106"/>
        <v/>
      </c>
      <c r="Y184" s="5" t="str">
        <f t="shared" si="112"/>
        <v/>
      </c>
      <c r="Z184" s="5" t="str">
        <f t="shared" si="113"/>
        <v/>
      </c>
      <c r="AA184" s="5" t="str">
        <f t="shared" si="114"/>
        <v/>
      </c>
      <c r="AB184" s="6" t="str">
        <f t="shared" si="115"/>
        <v/>
      </c>
      <c r="AC184" s="29" t="str">
        <f t="shared" si="116"/>
        <v/>
      </c>
      <c r="AD184" s="29" t="str">
        <f t="shared" si="117"/>
        <v/>
      </c>
      <c r="AE184" s="29" t="str">
        <f t="shared" si="118"/>
        <v/>
      </c>
      <c r="AF184" s="29" t="str">
        <f t="shared" si="104"/>
        <v/>
      </c>
      <c r="AG184" s="100"/>
      <c r="AH184" s="101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95"/>
      <c r="BP184" s="95"/>
      <c r="BQ184" s="95"/>
      <c r="BR184" s="95"/>
      <c r="BS184" s="95"/>
      <c r="BT184" s="97"/>
      <c r="BU184" s="97"/>
      <c r="BV184" s="96"/>
      <c r="BW184" s="96"/>
      <c r="BX184" s="96"/>
      <c r="BY184" s="98"/>
      <c r="BZ184" s="99"/>
      <c r="CA184" s="99"/>
      <c r="CB184" s="99"/>
      <c r="CC184" s="99"/>
      <c r="CD184" s="100"/>
      <c r="CE184" s="101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3"/>
      <c r="CQ184" s="103"/>
      <c r="CR184" s="103"/>
      <c r="CS184" s="103"/>
      <c r="CT184" s="103"/>
      <c r="CU184" s="103"/>
      <c r="CV184" s="103"/>
      <c r="CW184" s="103"/>
      <c r="CX184" s="103"/>
      <c r="CY184" s="103"/>
      <c r="CZ184" s="103"/>
      <c r="DA184" s="103"/>
      <c r="DB184" s="103"/>
      <c r="DC184" s="103"/>
      <c r="DD184" s="103"/>
      <c r="DE184" s="103"/>
      <c r="DF184" s="103"/>
      <c r="DG184" s="103"/>
      <c r="DH184" s="103"/>
      <c r="DI184" s="103"/>
      <c r="DJ184" s="103"/>
      <c r="DK184" s="103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</row>
    <row r="185" spans="1:139">
      <c r="A185" s="83"/>
      <c r="B185" s="66"/>
      <c r="C185" s="79"/>
      <c r="D185" s="67"/>
      <c r="E185" s="83"/>
      <c r="F185" s="84"/>
      <c r="G185" s="85"/>
      <c r="H185" s="86"/>
      <c r="I185" s="87"/>
      <c r="J185" s="88"/>
      <c r="K185" s="89"/>
      <c r="L185" s="89"/>
      <c r="M185" s="90"/>
      <c r="N185" s="91"/>
      <c r="O185" s="92"/>
      <c r="P185" s="93"/>
      <c r="Q185" s="94"/>
      <c r="R185" s="3" t="str">
        <f t="shared" si="107"/>
        <v/>
      </c>
      <c r="S185" s="3" t="str">
        <f t="shared" si="108"/>
        <v/>
      </c>
      <c r="T185" s="3" t="str">
        <f t="shared" si="109"/>
        <v/>
      </c>
      <c r="U185" s="4" t="str">
        <f t="shared" si="110"/>
        <v/>
      </c>
      <c r="V185" s="5" t="str">
        <f t="shared" si="111"/>
        <v/>
      </c>
      <c r="W185" s="76" t="str">
        <f t="shared" si="105"/>
        <v/>
      </c>
      <c r="X185" s="76" t="str">
        <f t="shared" si="106"/>
        <v/>
      </c>
      <c r="Y185" s="5" t="str">
        <f t="shared" si="112"/>
        <v/>
      </c>
      <c r="Z185" s="5" t="str">
        <f t="shared" si="113"/>
        <v/>
      </c>
      <c r="AA185" s="5" t="str">
        <f t="shared" si="114"/>
        <v/>
      </c>
      <c r="AB185" s="6" t="str">
        <f t="shared" si="115"/>
        <v/>
      </c>
      <c r="AC185" s="29" t="str">
        <f t="shared" si="116"/>
        <v/>
      </c>
      <c r="AD185" s="29" t="str">
        <f t="shared" si="117"/>
        <v/>
      </c>
      <c r="AE185" s="29" t="str">
        <f t="shared" si="118"/>
        <v/>
      </c>
      <c r="AF185" s="29" t="str">
        <f t="shared" si="104"/>
        <v/>
      </c>
      <c r="AG185" s="100"/>
      <c r="AH185" s="101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95"/>
      <c r="BP185" s="95"/>
      <c r="BQ185" s="95"/>
      <c r="BR185" s="95"/>
      <c r="BS185" s="95"/>
      <c r="BT185" s="97"/>
      <c r="BU185" s="97"/>
      <c r="BV185" s="96"/>
      <c r="BW185" s="96"/>
      <c r="BX185" s="96"/>
      <c r="BY185" s="98"/>
      <c r="BZ185" s="99"/>
      <c r="CA185" s="99"/>
      <c r="CB185" s="99"/>
      <c r="CC185" s="99"/>
      <c r="CD185" s="100"/>
      <c r="CE185" s="101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3"/>
      <c r="CQ185" s="103"/>
      <c r="CR185" s="103"/>
      <c r="CS185" s="103"/>
      <c r="CT185" s="103"/>
      <c r="CU185" s="103"/>
      <c r="CV185" s="103"/>
      <c r="CW185" s="103"/>
      <c r="CX185" s="103"/>
      <c r="CY185" s="103"/>
      <c r="CZ185" s="103"/>
      <c r="DA185" s="103"/>
      <c r="DB185" s="103"/>
      <c r="DC185" s="103"/>
      <c r="DD185" s="103"/>
      <c r="DE185" s="103"/>
      <c r="DF185" s="103"/>
      <c r="DG185" s="103"/>
      <c r="DH185" s="103"/>
      <c r="DI185" s="103"/>
      <c r="DJ185" s="103"/>
      <c r="DK185" s="103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</row>
    <row r="186" spans="1:139">
      <c r="A186" s="83"/>
      <c r="B186" s="66"/>
      <c r="C186" s="79"/>
      <c r="D186" s="67"/>
      <c r="E186" s="83"/>
      <c r="F186" s="84"/>
      <c r="G186" s="85"/>
      <c r="H186" s="86"/>
      <c r="I186" s="87"/>
      <c r="J186" s="88"/>
      <c r="K186" s="89"/>
      <c r="L186" s="89"/>
      <c r="M186" s="90"/>
      <c r="N186" s="91"/>
      <c r="O186" s="92"/>
      <c r="P186" s="93"/>
      <c r="Q186" s="94"/>
      <c r="R186" s="3" t="str">
        <f t="shared" si="107"/>
        <v/>
      </c>
      <c r="S186" s="3" t="str">
        <f t="shared" si="108"/>
        <v/>
      </c>
      <c r="T186" s="3" t="str">
        <f t="shared" si="109"/>
        <v/>
      </c>
      <c r="U186" s="4" t="str">
        <f t="shared" si="110"/>
        <v/>
      </c>
      <c r="V186" s="5" t="str">
        <f t="shared" si="111"/>
        <v/>
      </c>
      <c r="W186" s="76" t="str">
        <f t="shared" si="105"/>
        <v/>
      </c>
      <c r="X186" s="76" t="str">
        <f t="shared" si="106"/>
        <v/>
      </c>
      <c r="Y186" s="5" t="str">
        <f t="shared" si="112"/>
        <v/>
      </c>
      <c r="Z186" s="5" t="str">
        <f t="shared" si="113"/>
        <v/>
      </c>
      <c r="AA186" s="5" t="str">
        <f t="shared" si="114"/>
        <v/>
      </c>
      <c r="AB186" s="6" t="str">
        <f t="shared" si="115"/>
        <v/>
      </c>
      <c r="AC186" s="29" t="str">
        <f t="shared" si="116"/>
        <v/>
      </c>
      <c r="AD186" s="29" t="str">
        <f t="shared" si="117"/>
        <v/>
      </c>
      <c r="AE186" s="29" t="str">
        <f t="shared" si="118"/>
        <v/>
      </c>
      <c r="AF186" s="29" t="str">
        <f t="shared" si="104"/>
        <v/>
      </c>
      <c r="AG186" s="100"/>
      <c r="AH186" s="101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95"/>
      <c r="BP186" s="95"/>
      <c r="BQ186" s="95"/>
      <c r="BR186" s="95"/>
      <c r="BS186" s="95"/>
      <c r="BT186" s="97"/>
      <c r="BU186" s="97"/>
      <c r="BV186" s="96"/>
      <c r="BW186" s="96"/>
      <c r="BX186" s="96"/>
      <c r="BY186" s="98"/>
      <c r="BZ186" s="99"/>
      <c r="CA186" s="99"/>
      <c r="CB186" s="99"/>
      <c r="CC186" s="99"/>
      <c r="CD186" s="100"/>
      <c r="CE186" s="101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3"/>
      <c r="CQ186" s="103"/>
      <c r="CR186" s="103"/>
      <c r="CS186" s="103"/>
      <c r="CT186" s="103"/>
      <c r="CU186" s="103"/>
      <c r="CV186" s="103"/>
      <c r="CW186" s="103"/>
      <c r="CX186" s="103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</row>
    <row r="187" spans="1:139">
      <c r="A187" s="83"/>
      <c r="B187" s="66"/>
      <c r="C187" s="79"/>
      <c r="D187" s="67"/>
      <c r="E187" s="83"/>
      <c r="F187" s="84"/>
      <c r="G187" s="85"/>
      <c r="H187" s="86"/>
      <c r="I187" s="87"/>
      <c r="J187" s="88"/>
      <c r="K187" s="89"/>
      <c r="L187" s="89"/>
      <c r="M187" s="90"/>
      <c r="N187" s="91"/>
      <c r="O187" s="92"/>
      <c r="P187" s="93"/>
      <c r="Q187" s="94"/>
      <c r="R187" s="3" t="str">
        <f t="shared" si="107"/>
        <v/>
      </c>
      <c r="S187" s="3" t="str">
        <f t="shared" si="108"/>
        <v/>
      </c>
      <c r="T187" s="3" t="str">
        <f t="shared" si="109"/>
        <v/>
      </c>
      <c r="U187" s="4" t="str">
        <f t="shared" si="110"/>
        <v/>
      </c>
      <c r="V187" s="5" t="str">
        <f t="shared" si="111"/>
        <v/>
      </c>
      <c r="W187" s="76" t="str">
        <f t="shared" si="105"/>
        <v/>
      </c>
      <c r="X187" s="76" t="str">
        <f t="shared" si="106"/>
        <v/>
      </c>
      <c r="Y187" s="5" t="str">
        <f t="shared" si="112"/>
        <v/>
      </c>
      <c r="Z187" s="5" t="str">
        <f t="shared" si="113"/>
        <v/>
      </c>
      <c r="AA187" s="5" t="str">
        <f t="shared" si="114"/>
        <v/>
      </c>
      <c r="AB187" s="6" t="str">
        <f t="shared" si="115"/>
        <v/>
      </c>
      <c r="AC187" s="29" t="str">
        <f t="shared" si="116"/>
        <v/>
      </c>
      <c r="AD187" s="29" t="str">
        <f t="shared" si="117"/>
        <v/>
      </c>
      <c r="AE187" s="29" t="str">
        <f t="shared" si="118"/>
        <v/>
      </c>
      <c r="AF187" s="29" t="str">
        <f t="shared" si="104"/>
        <v/>
      </c>
      <c r="AG187" s="100"/>
      <c r="AH187" s="101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95"/>
      <c r="BP187" s="95"/>
      <c r="BQ187" s="95"/>
      <c r="BR187" s="95"/>
      <c r="BS187" s="95"/>
      <c r="BT187" s="97"/>
      <c r="BU187" s="97"/>
      <c r="BV187" s="96"/>
      <c r="BW187" s="96"/>
      <c r="BX187" s="96"/>
      <c r="BY187" s="98"/>
      <c r="BZ187" s="99"/>
      <c r="CA187" s="99"/>
      <c r="CB187" s="99"/>
      <c r="CC187" s="99"/>
      <c r="CD187" s="100"/>
      <c r="CE187" s="101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3"/>
      <c r="CQ187" s="103"/>
      <c r="CR187" s="103"/>
      <c r="CS187" s="103"/>
      <c r="CT187" s="103"/>
      <c r="CU187" s="103"/>
      <c r="CV187" s="103"/>
      <c r="CW187" s="103"/>
      <c r="CX187" s="103"/>
      <c r="CY187" s="103"/>
      <c r="CZ187" s="103"/>
      <c r="DA187" s="103"/>
      <c r="DB187" s="103"/>
      <c r="DC187" s="103"/>
      <c r="DD187" s="103"/>
      <c r="DE187" s="103"/>
      <c r="DF187" s="103"/>
      <c r="DG187" s="103"/>
      <c r="DH187" s="103"/>
      <c r="DI187" s="103"/>
      <c r="DJ187" s="103"/>
      <c r="DK187" s="103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</row>
    <row r="188" spans="1:139">
      <c r="A188" s="83"/>
      <c r="B188" s="66"/>
      <c r="C188" s="79"/>
      <c r="D188" s="67"/>
      <c r="E188" s="83"/>
      <c r="F188" s="84"/>
      <c r="G188" s="85"/>
      <c r="H188" s="86"/>
      <c r="I188" s="87"/>
      <c r="J188" s="88"/>
      <c r="K188" s="89"/>
      <c r="L188" s="89"/>
      <c r="M188" s="90"/>
      <c r="N188" s="91"/>
      <c r="O188" s="92"/>
      <c r="P188" s="93"/>
      <c r="Q188" s="94"/>
      <c r="R188" s="3" t="str">
        <f t="shared" si="107"/>
        <v/>
      </c>
      <c r="S188" s="3" t="str">
        <f t="shared" si="108"/>
        <v/>
      </c>
      <c r="T188" s="3" t="str">
        <f t="shared" si="109"/>
        <v/>
      </c>
      <c r="U188" s="4" t="str">
        <f t="shared" si="110"/>
        <v/>
      </c>
      <c r="V188" s="5" t="str">
        <f t="shared" si="111"/>
        <v/>
      </c>
      <c r="W188" s="76" t="str">
        <f t="shared" si="105"/>
        <v/>
      </c>
      <c r="X188" s="76" t="str">
        <f t="shared" si="106"/>
        <v/>
      </c>
      <c r="Y188" s="5" t="str">
        <f t="shared" si="112"/>
        <v/>
      </c>
      <c r="Z188" s="5" t="str">
        <f t="shared" si="113"/>
        <v/>
      </c>
      <c r="AA188" s="5" t="str">
        <f t="shared" si="114"/>
        <v/>
      </c>
      <c r="AB188" s="6" t="str">
        <f t="shared" si="115"/>
        <v/>
      </c>
      <c r="AC188" s="29" t="str">
        <f t="shared" si="116"/>
        <v/>
      </c>
      <c r="AD188" s="29" t="str">
        <f t="shared" si="117"/>
        <v/>
      </c>
      <c r="AE188" s="29" t="str">
        <f t="shared" si="118"/>
        <v/>
      </c>
      <c r="AF188" s="29" t="str">
        <f t="shared" si="104"/>
        <v/>
      </c>
      <c r="AG188" s="100"/>
      <c r="AH188" s="101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95"/>
      <c r="BP188" s="95"/>
      <c r="BQ188" s="95"/>
      <c r="BR188" s="95"/>
      <c r="BS188" s="95"/>
      <c r="BT188" s="97"/>
      <c r="BU188" s="97"/>
      <c r="BV188" s="96"/>
      <c r="BW188" s="96"/>
      <c r="BX188" s="96"/>
      <c r="BY188" s="98"/>
      <c r="BZ188" s="99"/>
      <c r="CA188" s="99"/>
      <c r="CB188" s="99"/>
      <c r="CC188" s="99"/>
      <c r="CD188" s="100"/>
      <c r="CE188" s="101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3"/>
      <c r="CQ188" s="103"/>
      <c r="CR188" s="103"/>
      <c r="CS188" s="103"/>
      <c r="CT188" s="103"/>
      <c r="CU188" s="103"/>
      <c r="CV188" s="103"/>
      <c r="CW188" s="103"/>
      <c r="CX188" s="103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</row>
    <row r="189" spans="1:139">
      <c r="A189" s="83"/>
      <c r="B189" s="66"/>
      <c r="C189" s="79"/>
      <c r="D189" s="67"/>
      <c r="E189" s="83"/>
      <c r="F189" s="84"/>
      <c r="G189" s="85"/>
      <c r="H189" s="86"/>
      <c r="I189" s="87"/>
      <c r="J189" s="88"/>
      <c r="K189" s="89"/>
      <c r="L189" s="89"/>
      <c r="M189" s="90"/>
      <c r="N189" s="91"/>
      <c r="O189" s="92"/>
      <c r="P189" s="93"/>
      <c r="Q189" s="94"/>
      <c r="R189" s="3" t="str">
        <f t="shared" si="107"/>
        <v/>
      </c>
      <c r="S189" s="3" t="str">
        <f t="shared" si="108"/>
        <v/>
      </c>
      <c r="T189" s="3" t="str">
        <f t="shared" si="109"/>
        <v/>
      </c>
      <c r="U189" s="4" t="str">
        <f t="shared" si="110"/>
        <v/>
      </c>
      <c r="V189" s="5" t="str">
        <f t="shared" si="111"/>
        <v/>
      </c>
      <c r="W189" s="76" t="str">
        <f t="shared" si="105"/>
        <v/>
      </c>
      <c r="X189" s="76" t="str">
        <f t="shared" si="106"/>
        <v/>
      </c>
      <c r="Y189" s="5" t="str">
        <f t="shared" si="112"/>
        <v/>
      </c>
      <c r="Z189" s="5" t="str">
        <f t="shared" si="113"/>
        <v/>
      </c>
      <c r="AA189" s="5" t="str">
        <f t="shared" si="114"/>
        <v/>
      </c>
      <c r="AB189" s="6" t="str">
        <f t="shared" si="115"/>
        <v/>
      </c>
      <c r="AC189" s="29" t="str">
        <f t="shared" si="116"/>
        <v/>
      </c>
      <c r="AD189" s="29" t="str">
        <f t="shared" si="117"/>
        <v/>
      </c>
      <c r="AE189" s="29" t="str">
        <f t="shared" si="118"/>
        <v/>
      </c>
      <c r="AF189" s="29" t="str">
        <f t="shared" ref="AF189:AF211" si="119">IF(OR($V189&gt;$AF$9,$U189=""),"",$AF$9*6*$U189)</f>
        <v/>
      </c>
      <c r="AG189" s="100"/>
      <c r="AH189" s="101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95"/>
      <c r="BP189" s="95"/>
      <c r="BQ189" s="95"/>
      <c r="BR189" s="95"/>
      <c r="BS189" s="95"/>
      <c r="BT189" s="97"/>
      <c r="BU189" s="97"/>
      <c r="BV189" s="96"/>
      <c r="BW189" s="96"/>
      <c r="BX189" s="96"/>
      <c r="BY189" s="98"/>
      <c r="BZ189" s="99"/>
      <c r="CA189" s="99"/>
      <c r="CB189" s="99"/>
      <c r="CC189" s="99"/>
      <c r="CD189" s="100"/>
      <c r="CE189" s="101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3"/>
      <c r="CQ189" s="103"/>
      <c r="CR189" s="103"/>
      <c r="CS189" s="103"/>
      <c r="CT189" s="103"/>
      <c r="CU189" s="103"/>
      <c r="CV189" s="103"/>
      <c r="CW189" s="103"/>
      <c r="CX189" s="103"/>
      <c r="CY189" s="103"/>
      <c r="CZ189" s="103"/>
      <c r="DA189" s="103"/>
      <c r="DB189" s="103"/>
      <c r="DC189" s="103"/>
      <c r="DD189" s="103"/>
      <c r="DE189" s="103"/>
      <c r="DF189" s="103"/>
      <c r="DG189" s="103"/>
      <c r="DH189" s="103"/>
      <c r="DI189" s="103"/>
      <c r="DJ189" s="103"/>
      <c r="DK189" s="103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</row>
    <row r="190" spans="1:139">
      <c r="A190" s="83"/>
      <c r="B190" s="66"/>
      <c r="C190" s="79"/>
      <c r="D190" s="67"/>
      <c r="E190" s="83"/>
      <c r="F190" s="84"/>
      <c r="G190" s="85"/>
      <c r="H190" s="86"/>
      <c r="I190" s="87"/>
      <c r="J190" s="88"/>
      <c r="K190" s="89"/>
      <c r="L190" s="89"/>
      <c r="M190" s="90"/>
      <c r="N190" s="91"/>
      <c r="O190" s="92"/>
      <c r="P190" s="93"/>
      <c r="Q190" s="94"/>
      <c r="R190" s="3" t="str">
        <f t="shared" si="107"/>
        <v/>
      </c>
      <c r="S190" s="3" t="str">
        <f t="shared" si="108"/>
        <v/>
      </c>
      <c r="T190" s="3" t="str">
        <f t="shared" si="109"/>
        <v/>
      </c>
      <c r="U190" s="4" t="str">
        <f t="shared" si="110"/>
        <v/>
      </c>
      <c r="V190" s="5" t="str">
        <f t="shared" si="111"/>
        <v/>
      </c>
      <c r="W190" s="76" t="str">
        <f t="shared" ref="W190:W211" si="120">IF(OR($AN190="",ISNUMBER($AN190)=FALSE),"",IF(AND($I190="Tolerance",$J190&lt;&gt;""),($T190-$J190)/(($O190-$P190)/2),IF(AND($I190="GD&amp;T",$K190&lt;&gt;""),$T190/$K190,"")))</f>
        <v/>
      </c>
      <c r="X190" s="76" t="str">
        <f t="shared" ref="X190:X211" si="121">IF($W190="","",IF(ABS($W190)&lt;=0.125, "Level A",IF(AND(ABS($W190)&gt;0.125,ABS($W190)&lt;=0.25), "Level B",IF(AND(ABS($W190)&gt;0.25,ABS($W190)&lt;=0.5), "Level C", IF(ABS($W190)&gt;0.5, "Level D")))))</f>
        <v/>
      </c>
      <c r="Y190" s="5" t="str">
        <f t="shared" si="112"/>
        <v/>
      </c>
      <c r="Z190" s="5" t="str">
        <f t="shared" si="113"/>
        <v/>
      </c>
      <c r="AA190" s="5" t="str">
        <f t="shared" si="114"/>
        <v/>
      </c>
      <c r="AB190" s="6" t="str">
        <f t="shared" si="115"/>
        <v/>
      </c>
      <c r="AC190" s="29" t="str">
        <f t="shared" si="116"/>
        <v/>
      </c>
      <c r="AD190" s="29" t="str">
        <f t="shared" si="117"/>
        <v/>
      </c>
      <c r="AE190" s="29" t="str">
        <f t="shared" si="118"/>
        <v/>
      </c>
      <c r="AF190" s="29" t="str">
        <f t="shared" si="119"/>
        <v/>
      </c>
      <c r="AG190" s="100"/>
      <c r="AH190" s="101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95"/>
      <c r="BP190" s="95"/>
      <c r="BQ190" s="95"/>
      <c r="BR190" s="95"/>
      <c r="BS190" s="95"/>
      <c r="BT190" s="97"/>
      <c r="BU190" s="97"/>
      <c r="BV190" s="96"/>
      <c r="BW190" s="96"/>
      <c r="BX190" s="96"/>
      <c r="BY190" s="98"/>
      <c r="BZ190" s="99"/>
      <c r="CA190" s="99"/>
      <c r="CB190" s="99"/>
      <c r="CC190" s="99"/>
      <c r="CD190" s="100"/>
      <c r="CE190" s="101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3"/>
      <c r="CQ190" s="103"/>
      <c r="CR190" s="103"/>
      <c r="CS190" s="103"/>
      <c r="CT190" s="103"/>
      <c r="CU190" s="103"/>
      <c r="CV190" s="103"/>
      <c r="CW190" s="103"/>
      <c r="CX190" s="103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</row>
    <row r="191" spans="1:139">
      <c r="A191" s="83"/>
      <c r="B191" s="66"/>
      <c r="C191" s="79"/>
      <c r="D191" s="67"/>
      <c r="E191" s="83"/>
      <c r="F191" s="84"/>
      <c r="G191" s="85"/>
      <c r="H191" s="86"/>
      <c r="I191" s="87"/>
      <c r="J191" s="88"/>
      <c r="K191" s="89"/>
      <c r="L191" s="89"/>
      <c r="M191" s="90"/>
      <c r="N191" s="91"/>
      <c r="O191" s="92"/>
      <c r="P191" s="93"/>
      <c r="Q191" s="94"/>
      <c r="R191" s="3" t="str">
        <f t="shared" si="107"/>
        <v/>
      </c>
      <c r="S191" s="3" t="str">
        <f t="shared" si="108"/>
        <v/>
      </c>
      <c r="T191" s="3" t="str">
        <f t="shared" si="109"/>
        <v/>
      </c>
      <c r="U191" s="4" t="str">
        <f t="shared" si="110"/>
        <v/>
      </c>
      <c r="V191" s="5" t="str">
        <f t="shared" si="111"/>
        <v/>
      </c>
      <c r="W191" s="76" t="str">
        <f t="shared" si="120"/>
        <v/>
      </c>
      <c r="X191" s="76" t="str">
        <f t="shared" si="121"/>
        <v/>
      </c>
      <c r="Y191" s="5" t="str">
        <f t="shared" si="112"/>
        <v/>
      </c>
      <c r="Z191" s="5" t="str">
        <f t="shared" si="113"/>
        <v/>
      </c>
      <c r="AA191" s="5" t="str">
        <f t="shared" si="114"/>
        <v/>
      </c>
      <c r="AB191" s="6" t="str">
        <f t="shared" si="115"/>
        <v/>
      </c>
      <c r="AC191" s="29" t="str">
        <f t="shared" si="116"/>
        <v/>
      </c>
      <c r="AD191" s="29" t="str">
        <f t="shared" si="117"/>
        <v/>
      </c>
      <c r="AE191" s="29" t="str">
        <f t="shared" si="118"/>
        <v/>
      </c>
      <c r="AF191" s="29" t="str">
        <f t="shared" si="119"/>
        <v/>
      </c>
      <c r="AG191" s="100"/>
      <c r="AH191" s="101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95"/>
      <c r="BP191" s="95"/>
      <c r="BQ191" s="95"/>
      <c r="BR191" s="95"/>
      <c r="BS191" s="95"/>
      <c r="BT191" s="97"/>
      <c r="BU191" s="97"/>
      <c r="BV191" s="96"/>
      <c r="BW191" s="96"/>
      <c r="BX191" s="96"/>
      <c r="BY191" s="98"/>
      <c r="BZ191" s="99"/>
      <c r="CA191" s="99"/>
      <c r="CB191" s="99"/>
      <c r="CC191" s="99"/>
      <c r="CD191" s="100"/>
      <c r="CE191" s="101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3"/>
      <c r="CQ191" s="103"/>
      <c r="CR191" s="103"/>
      <c r="CS191" s="103"/>
      <c r="CT191" s="103"/>
      <c r="CU191" s="103"/>
      <c r="CV191" s="103"/>
      <c r="CW191" s="103"/>
      <c r="CX191" s="103"/>
      <c r="CY191" s="103"/>
      <c r="CZ191" s="103"/>
      <c r="DA191" s="103"/>
      <c r="DB191" s="103"/>
      <c r="DC191" s="103"/>
      <c r="DD191" s="103"/>
      <c r="DE191" s="103"/>
      <c r="DF191" s="103"/>
      <c r="DG191" s="103"/>
      <c r="DH191" s="103"/>
      <c r="DI191" s="103"/>
      <c r="DJ191" s="103"/>
      <c r="DK191" s="103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</row>
    <row r="192" spans="1:139">
      <c r="A192" s="83"/>
      <c r="B192" s="66"/>
      <c r="C192" s="79"/>
      <c r="D192" s="67"/>
      <c r="E192" s="83"/>
      <c r="F192" s="84"/>
      <c r="G192" s="85"/>
      <c r="H192" s="86"/>
      <c r="I192" s="87"/>
      <c r="J192" s="88"/>
      <c r="K192" s="89"/>
      <c r="L192" s="89"/>
      <c r="M192" s="90"/>
      <c r="N192" s="91"/>
      <c r="O192" s="92"/>
      <c r="P192" s="93"/>
      <c r="Q192" s="94"/>
      <c r="R192" s="3" t="str">
        <f t="shared" si="107"/>
        <v/>
      </c>
      <c r="S192" s="3" t="str">
        <f t="shared" si="108"/>
        <v/>
      </c>
      <c r="T192" s="3" t="str">
        <f t="shared" si="109"/>
        <v/>
      </c>
      <c r="U192" s="4" t="str">
        <f t="shared" si="110"/>
        <v/>
      </c>
      <c r="V192" s="5" t="str">
        <f t="shared" si="111"/>
        <v/>
      </c>
      <c r="W192" s="76" t="str">
        <f t="shared" si="120"/>
        <v/>
      </c>
      <c r="X192" s="76" t="str">
        <f t="shared" si="121"/>
        <v/>
      </c>
      <c r="Y192" s="5" t="str">
        <f t="shared" si="112"/>
        <v/>
      </c>
      <c r="Z192" s="5" t="str">
        <f t="shared" si="113"/>
        <v/>
      </c>
      <c r="AA192" s="5" t="str">
        <f t="shared" si="114"/>
        <v/>
      </c>
      <c r="AB192" s="6" t="str">
        <f t="shared" si="115"/>
        <v/>
      </c>
      <c r="AC192" s="29" t="str">
        <f t="shared" si="116"/>
        <v/>
      </c>
      <c r="AD192" s="29" t="str">
        <f t="shared" si="117"/>
        <v/>
      </c>
      <c r="AE192" s="29" t="str">
        <f t="shared" si="118"/>
        <v/>
      </c>
      <c r="AF192" s="29" t="str">
        <f t="shared" si="119"/>
        <v/>
      </c>
      <c r="AG192" s="100"/>
      <c r="AH192" s="101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95"/>
      <c r="BP192" s="95"/>
      <c r="BQ192" s="95"/>
      <c r="BR192" s="95"/>
      <c r="BS192" s="95"/>
      <c r="BT192" s="97"/>
      <c r="BU192" s="97"/>
      <c r="BV192" s="96"/>
      <c r="BW192" s="96"/>
      <c r="BX192" s="96"/>
      <c r="BY192" s="98"/>
      <c r="BZ192" s="99"/>
      <c r="CA192" s="99"/>
      <c r="CB192" s="99"/>
      <c r="CC192" s="99"/>
      <c r="CD192" s="100"/>
      <c r="CE192" s="101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3"/>
      <c r="CQ192" s="103"/>
      <c r="CR192" s="103"/>
      <c r="CS192" s="103"/>
      <c r="CT192" s="103"/>
      <c r="CU192" s="103"/>
      <c r="CV192" s="103"/>
      <c r="CW192" s="103"/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</row>
    <row r="193" spans="1:139">
      <c r="A193" s="83"/>
      <c r="B193" s="66"/>
      <c r="C193" s="79"/>
      <c r="D193" s="67"/>
      <c r="E193" s="83"/>
      <c r="F193" s="84"/>
      <c r="G193" s="85"/>
      <c r="H193" s="86"/>
      <c r="I193" s="87"/>
      <c r="J193" s="88"/>
      <c r="K193" s="89"/>
      <c r="L193" s="89"/>
      <c r="M193" s="90"/>
      <c r="N193" s="91"/>
      <c r="O193" s="92"/>
      <c r="P193" s="93"/>
      <c r="Q193" s="94"/>
      <c r="R193" s="3" t="str">
        <f t="shared" si="107"/>
        <v/>
      </c>
      <c r="S193" s="3" t="str">
        <f t="shared" si="108"/>
        <v/>
      </c>
      <c r="T193" s="3" t="str">
        <f t="shared" si="109"/>
        <v/>
      </c>
      <c r="U193" s="4" t="str">
        <f t="shared" si="110"/>
        <v/>
      </c>
      <c r="V193" s="5" t="str">
        <f t="shared" si="111"/>
        <v/>
      </c>
      <c r="W193" s="76" t="str">
        <f t="shared" si="120"/>
        <v/>
      </c>
      <c r="X193" s="76" t="str">
        <f t="shared" si="121"/>
        <v/>
      </c>
      <c r="Y193" s="5" t="str">
        <f t="shared" si="112"/>
        <v/>
      </c>
      <c r="Z193" s="5" t="str">
        <f t="shared" si="113"/>
        <v/>
      </c>
      <c r="AA193" s="5" t="str">
        <f t="shared" si="114"/>
        <v/>
      </c>
      <c r="AB193" s="6" t="str">
        <f t="shared" si="115"/>
        <v/>
      </c>
      <c r="AC193" s="29" t="str">
        <f t="shared" si="116"/>
        <v/>
      </c>
      <c r="AD193" s="29" t="str">
        <f t="shared" si="117"/>
        <v/>
      </c>
      <c r="AE193" s="29" t="str">
        <f t="shared" si="118"/>
        <v/>
      </c>
      <c r="AF193" s="29" t="str">
        <f t="shared" si="119"/>
        <v/>
      </c>
      <c r="AG193" s="100"/>
      <c r="AH193" s="101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95"/>
      <c r="BP193" s="95"/>
      <c r="BQ193" s="95"/>
      <c r="BR193" s="95"/>
      <c r="BS193" s="95"/>
      <c r="BT193" s="97"/>
      <c r="BU193" s="97"/>
      <c r="BV193" s="96"/>
      <c r="BW193" s="96"/>
      <c r="BX193" s="96"/>
      <c r="BY193" s="98"/>
      <c r="BZ193" s="99"/>
      <c r="CA193" s="99"/>
      <c r="CB193" s="99"/>
      <c r="CC193" s="99"/>
      <c r="CD193" s="100"/>
      <c r="CE193" s="101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3"/>
      <c r="CQ193" s="103"/>
      <c r="CR193" s="103"/>
      <c r="CS193" s="103"/>
      <c r="CT193" s="103"/>
      <c r="CU193" s="103"/>
      <c r="CV193" s="103"/>
      <c r="CW193" s="103"/>
      <c r="CX193" s="103"/>
      <c r="CY193" s="103"/>
      <c r="CZ193" s="103"/>
      <c r="DA193" s="103"/>
      <c r="DB193" s="103"/>
      <c r="DC193" s="103"/>
      <c r="DD193" s="103"/>
      <c r="DE193" s="103"/>
      <c r="DF193" s="103"/>
      <c r="DG193" s="103"/>
      <c r="DH193" s="103"/>
      <c r="DI193" s="103"/>
      <c r="DJ193" s="103"/>
      <c r="DK193" s="103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</row>
    <row r="194" spans="1:139">
      <c r="A194" s="83"/>
      <c r="B194" s="66"/>
      <c r="C194" s="79"/>
      <c r="D194" s="67"/>
      <c r="E194" s="83"/>
      <c r="F194" s="84"/>
      <c r="G194" s="85"/>
      <c r="H194" s="86"/>
      <c r="I194" s="87"/>
      <c r="J194" s="88"/>
      <c r="K194" s="89"/>
      <c r="L194" s="89"/>
      <c r="M194" s="90"/>
      <c r="N194" s="91"/>
      <c r="O194" s="92"/>
      <c r="P194" s="93"/>
      <c r="Q194" s="94"/>
      <c r="R194" s="3" t="str">
        <f t="shared" si="107"/>
        <v/>
      </c>
      <c r="S194" s="3" t="str">
        <f t="shared" si="108"/>
        <v/>
      </c>
      <c r="T194" s="3" t="str">
        <f t="shared" si="109"/>
        <v/>
      </c>
      <c r="U194" s="4" t="str">
        <f t="shared" si="110"/>
        <v/>
      </c>
      <c r="V194" s="5" t="str">
        <f t="shared" si="111"/>
        <v/>
      </c>
      <c r="W194" s="76" t="str">
        <f t="shared" si="120"/>
        <v/>
      </c>
      <c r="X194" s="76" t="str">
        <f t="shared" si="121"/>
        <v/>
      </c>
      <c r="Y194" s="5" t="str">
        <f t="shared" si="112"/>
        <v/>
      </c>
      <c r="Z194" s="5" t="str">
        <f t="shared" si="113"/>
        <v/>
      </c>
      <c r="AA194" s="5" t="str">
        <f t="shared" si="114"/>
        <v/>
      </c>
      <c r="AB194" s="6" t="str">
        <f t="shared" si="115"/>
        <v/>
      </c>
      <c r="AC194" s="29" t="str">
        <f t="shared" si="116"/>
        <v/>
      </c>
      <c r="AD194" s="29" t="str">
        <f t="shared" si="117"/>
        <v/>
      </c>
      <c r="AE194" s="29" t="str">
        <f t="shared" si="118"/>
        <v/>
      </c>
      <c r="AF194" s="29" t="str">
        <f t="shared" si="119"/>
        <v/>
      </c>
      <c r="AG194" s="100"/>
      <c r="AH194" s="101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3"/>
      <c r="AT194" s="103"/>
      <c r="AU194" s="103"/>
      <c r="AV194" s="103"/>
      <c r="AW194" s="103"/>
      <c r="AX194" s="103"/>
      <c r="AY194" s="103"/>
      <c r="AZ194" s="103"/>
      <c r="BA194" s="103"/>
      <c r="BB194" s="103"/>
      <c r="BC194" s="103"/>
      <c r="BD194" s="103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95"/>
      <c r="BP194" s="95"/>
      <c r="BQ194" s="95"/>
      <c r="BR194" s="95"/>
      <c r="BS194" s="95"/>
      <c r="BT194" s="97"/>
      <c r="BU194" s="97"/>
      <c r="BV194" s="96"/>
      <c r="BW194" s="96"/>
      <c r="BX194" s="96"/>
      <c r="BY194" s="98"/>
      <c r="BZ194" s="99"/>
      <c r="CA194" s="99"/>
      <c r="CB194" s="99"/>
      <c r="CC194" s="99"/>
      <c r="CD194" s="100"/>
      <c r="CE194" s="101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3"/>
      <c r="CQ194" s="103"/>
      <c r="CR194" s="103"/>
      <c r="CS194" s="103"/>
      <c r="CT194" s="103"/>
      <c r="CU194" s="103"/>
      <c r="CV194" s="103"/>
      <c r="CW194" s="103"/>
      <c r="CX194" s="103"/>
      <c r="CY194" s="103"/>
      <c r="CZ194" s="103"/>
      <c r="DA194" s="103"/>
      <c r="DB194" s="103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</row>
    <row r="195" spans="1:139">
      <c r="A195" s="83"/>
      <c r="B195" s="66"/>
      <c r="C195" s="79"/>
      <c r="D195" s="67"/>
      <c r="E195" s="83"/>
      <c r="F195" s="84"/>
      <c r="G195" s="85"/>
      <c r="H195" s="86"/>
      <c r="I195" s="87"/>
      <c r="J195" s="88"/>
      <c r="K195" s="89"/>
      <c r="L195" s="89"/>
      <c r="M195" s="90"/>
      <c r="N195" s="91"/>
      <c r="O195" s="92"/>
      <c r="P195" s="93"/>
      <c r="Q195" s="94"/>
      <c r="R195" s="3" t="str">
        <f t="shared" si="107"/>
        <v/>
      </c>
      <c r="S195" s="3" t="str">
        <f t="shared" si="108"/>
        <v/>
      </c>
      <c r="T195" s="3" t="str">
        <f t="shared" si="109"/>
        <v/>
      </c>
      <c r="U195" s="4" t="str">
        <f t="shared" si="110"/>
        <v/>
      </c>
      <c r="V195" s="5" t="str">
        <f t="shared" si="111"/>
        <v/>
      </c>
      <c r="W195" s="76" t="str">
        <f t="shared" si="120"/>
        <v/>
      </c>
      <c r="X195" s="76" t="str">
        <f t="shared" si="121"/>
        <v/>
      </c>
      <c r="Y195" s="5" t="str">
        <f t="shared" si="112"/>
        <v/>
      </c>
      <c r="Z195" s="5" t="str">
        <f t="shared" si="113"/>
        <v/>
      </c>
      <c r="AA195" s="5" t="str">
        <f t="shared" si="114"/>
        <v/>
      </c>
      <c r="AB195" s="6" t="str">
        <f t="shared" si="115"/>
        <v/>
      </c>
      <c r="AC195" s="29" t="str">
        <f t="shared" si="116"/>
        <v/>
      </c>
      <c r="AD195" s="29" t="str">
        <f t="shared" si="117"/>
        <v/>
      </c>
      <c r="AE195" s="29" t="str">
        <f t="shared" si="118"/>
        <v/>
      </c>
      <c r="AF195" s="29" t="str">
        <f t="shared" si="119"/>
        <v/>
      </c>
      <c r="AG195" s="100"/>
      <c r="AH195" s="101"/>
      <c r="AI195" s="102"/>
      <c r="AJ195" s="102"/>
      <c r="AK195" s="102"/>
      <c r="AL195" s="102"/>
      <c r="AM195" s="102"/>
      <c r="AN195" s="102"/>
      <c r="AO195" s="102"/>
      <c r="AP195" s="102"/>
      <c r="AQ195" s="102"/>
      <c r="AR195" s="102"/>
      <c r="AS195" s="103"/>
      <c r="AT195" s="103"/>
      <c r="AU195" s="103"/>
      <c r="AV195" s="103"/>
      <c r="AW195" s="103"/>
      <c r="AX195" s="103"/>
      <c r="AY195" s="103"/>
      <c r="AZ195" s="103"/>
      <c r="BA195" s="103"/>
      <c r="BB195" s="103"/>
      <c r="BC195" s="103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95"/>
      <c r="BP195" s="95"/>
      <c r="BQ195" s="95"/>
      <c r="BR195" s="95"/>
      <c r="BS195" s="95"/>
      <c r="BT195" s="97"/>
      <c r="BU195" s="97"/>
      <c r="BV195" s="96"/>
      <c r="BW195" s="96"/>
      <c r="BX195" s="96"/>
      <c r="BY195" s="98"/>
      <c r="BZ195" s="99"/>
      <c r="CA195" s="99"/>
      <c r="CB195" s="99"/>
      <c r="CC195" s="99"/>
      <c r="CD195" s="100"/>
      <c r="CE195" s="101"/>
      <c r="CF195" s="102"/>
      <c r="CG195" s="102"/>
      <c r="CH195" s="102"/>
      <c r="CI195" s="102"/>
      <c r="CJ195" s="102"/>
      <c r="CK195" s="102"/>
      <c r="CL195" s="102"/>
      <c r="CM195" s="102"/>
      <c r="CN195" s="102"/>
      <c r="CO195" s="102"/>
      <c r="CP195" s="103"/>
      <c r="CQ195" s="103"/>
      <c r="CR195" s="103"/>
      <c r="CS195" s="103"/>
      <c r="CT195" s="103"/>
      <c r="CU195" s="103"/>
      <c r="CV195" s="103"/>
      <c r="CW195" s="103"/>
      <c r="CX195" s="103"/>
      <c r="CY195" s="103"/>
      <c r="CZ195" s="103"/>
      <c r="DA195" s="103"/>
      <c r="DB195" s="103"/>
      <c r="DC195" s="103"/>
      <c r="DD195" s="103"/>
      <c r="DE195" s="103"/>
      <c r="DF195" s="103"/>
      <c r="DG195" s="103"/>
      <c r="DH195" s="103"/>
      <c r="DI195" s="103"/>
      <c r="DJ195" s="103"/>
      <c r="DK195" s="103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</row>
    <row r="196" spans="1:139">
      <c r="A196" s="83"/>
      <c r="B196" s="66"/>
      <c r="C196" s="79"/>
      <c r="D196" s="67"/>
      <c r="E196" s="83"/>
      <c r="F196" s="84"/>
      <c r="G196" s="85"/>
      <c r="H196" s="86"/>
      <c r="I196" s="87"/>
      <c r="J196" s="88"/>
      <c r="K196" s="89"/>
      <c r="L196" s="89"/>
      <c r="M196" s="90"/>
      <c r="N196" s="91"/>
      <c r="O196" s="92"/>
      <c r="P196" s="93"/>
      <c r="Q196" s="94"/>
      <c r="R196" s="3" t="str">
        <f t="shared" si="107"/>
        <v/>
      </c>
      <c r="S196" s="3" t="str">
        <f t="shared" si="108"/>
        <v/>
      </c>
      <c r="T196" s="3" t="str">
        <f t="shared" si="109"/>
        <v/>
      </c>
      <c r="U196" s="4" t="str">
        <f t="shared" si="110"/>
        <v/>
      </c>
      <c r="V196" s="5" t="str">
        <f t="shared" si="111"/>
        <v/>
      </c>
      <c r="W196" s="76" t="str">
        <f t="shared" si="120"/>
        <v/>
      </c>
      <c r="X196" s="76" t="str">
        <f t="shared" si="121"/>
        <v/>
      </c>
      <c r="Y196" s="5" t="str">
        <f t="shared" si="112"/>
        <v/>
      </c>
      <c r="Z196" s="5" t="str">
        <f t="shared" si="113"/>
        <v/>
      </c>
      <c r="AA196" s="5" t="str">
        <f t="shared" si="114"/>
        <v/>
      </c>
      <c r="AB196" s="6" t="str">
        <f t="shared" si="115"/>
        <v/>
      </c>
      <c r="AC196" s="29" t="str">
        <f t="shared" si="116"/>
        <v/>
      </c>
      <c r="AD196" s="29" t="str">
        <f t="shared" si="117"/>
        <v/>
      </c>
      <c r="AE196" s="29" t="str">
        <f t="shared" si="118"/>
        <v/>
      </c>
      <c r="AF196" s="29" t="str">
        <f t="shared" si="119"/>
        <v/>
      </c>
      <c r="AG196" s="100"/>
      <c r="AH196" s="101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3"/>
      <c r="AT196" s="103"/>
      <c r="AU196" s="103"/>
      <c r="AV196" s="103"/>
      <c r="AW196" s="103"/>
      <c r="AX196" s="103"/>
      <c r="AY196" s="103"/>
      <c r="AZ196" s="103"/>
      <c r="BA196" s="103"/>
      <c r="BB196" s="103"/>
      <c r="BC196" s="103"/>
      <c r="BD196" s="103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95"/>
      <c r="BP196" s="95"/>
      <c r="BQ196" s="95"/>
      <c r="BR196" s="95"/>
      <c r="BS196" s="95"/>
      <c r="BT196" s="97"/>
      <c r="BU196" s="97"/>
      <c r="BV196" s="96"/>
      <c r="BW196" s="96"/>
      <c r="BX196" s="96"/>
      <c r="BY196" s="98"/>
      <c r="BZ196" s="99"/>
      <c r="CA196" s="99"/>
      <c r="CB196" s="99"/>
      <c r="CC196" s="99"/>
      <c r="CD196" s="100"/>
      <c r="CE196" s="101"/>
      <c r="CF196" s="102"/>
      <c r="CG196" s="102"/>
      <c r="CH196" s="102"/>
      <c r="CI196" s="102"/>
      <c r="CJ196" s="102"/>
      <c r="CK196" s="102"/>
      <c r="CL196" s="102"/>
      <c r="CM196" s="102"/>
      <c r="CN196" s="102"/>
      <c r="CO196" s="102"/>
      <c r="CP196" s="103"/>
      <c r="CQ196" s="103"/>
      <c r="CR196" s="103"/>
      <c r="CS196" s="103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03"/>
      <c r="DD196" s="103"/>
      <c r="DE196" s="103"/>
      <c r="DF196" s="103"/>
      <c r="DG196" s="103"/>
      <c r="DH196" s="103"/>
      <c r="DI196" s="103"/>
      <c r="DJ196" s="103"/>
      <c r="DK196" s="103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</row>
    <row r="197" spans="1:139">
      <c r="A197" s="83"/>
      <c r="B197" s="66"/>
      <c r="C197" s="79"/>
      <c r="D197" s="67"/>
      <c r="E197" s="83"/>
      <c r="F197" s="84"/>
      <c r="G197" s="85"/>
      <c r="H197" s="86"/>
      <c r="I197" s="87"/>
      <c r="J197" s="88"/>
      <c r="K197" s="89"/>
      <c r="L197" s="89"/>
      <c r="M197" s="90"/>
      <c r="N197" s="91"/>
      <c r="O197" s="92"/>
      <c r="P197" s="93"/>
      <c r="Q197" s="94"/>
      <c r="R197" s="3" t="str">
        <f t="shared" si="107"/>
        <v/>
      </c>
      <c r="S197" s="3" t="str">
        <f t="shared" si="108"/>
        <v/>
      </c>
      <c r="T197" s="3" t="str">
        <f t="shared" si="109"/>
        <v/>
      </c>
      <c r="U197" s="4" t="str">
        <f t="shared" si="110"/>
        <v/>
      </c>
      <c r="V197" s="5" t="str">
        <f t="shared" si="111"/>
        <v/>
      </c>
      <c r="W197" s="76" t="str">
        <f t="shared" si="120"/>
        <v/>
      </c>
      <c r="X197" s="76" t="str">
        <f t="shared" si="121"/>
        <v/>
      </c>
      <c r="Y197" s="5" t="str">
        <f t="shared" si="112"/>
        <v/>
      </c>
      <c r="Z197" s="5" t="str">
        <f t="shared" si="113"/>
        <v/>
      </c>
      <c r="AA197" s="5" t="str">
        <f t="shared" si="114"/>
        <v/>
      </c>
      <c r="AB197" s="6" t="str">
        <f t="shared" si="115"/>
        <v/>
      </c>
      <c r="AC197" s="29" t="str">
        <f t="shared" si="116"/>
        <v/>
      </c>
      <c r="AD197" s="29" t="str">
        <f t="shared" si="117"/>
        <v/>
      </c>
      <c r="AE197" s="29" t="str">
        <f t="shared" si="118"/>
        <v/>
      </c>
      <c r="AF197" s="29" t="str">
        <f t="shared" si="119"/>
        <v/>
      </c>
      <c r="AG197" s="100"/>
      <c r="AH197" s="101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3"/>
      <c r="AT197" s="103"/>
      <c r="AU197" s="103"/>
      <c r="AV197" s="103"/>
      <c r="AW197" s="103"/>
      <c r="AX197" s="103"/>
      <c r="AY197" s="103"/>
      <c r="AZ197" s="103"/>
      <c r="BA197" s="103"/>
      <c r="BB197" s="103"/>
      <c r="BC197" s="103"/>
      <c r="BD197" s="103"/>
      <c r="BE197" s="103"/>
      <c r="BF197" s="103"/>
      <c r="BG197" s="103"/>
      <c r="BH197" s="103"/>
      <c r="BI197" s="103"/>
      <c r="BJ197" s="103"/>
      <c r="BK197" s="103"/>
      <c r="BL197" s="103"/>
      <c r="BM197" s="103"/>
      <c r="BN197" s="103"/>
      <c r="BO197" s="95"/>
      <c r="BP197" s="95"/>
      <c r="BQ197" s="95"/>
      <c r="BR197" s="95"/>
      <c r="BS197" s="95"/>
      <c r="BT197" s="97"/>
      <c r="BU197" s="97"/>
      <c r="BV197" s="96"/>
      <c r="BW197" s="96"/>
      <c r="BX197" s="96"/>
      <c r="BY197" s="98"/>
      <c r="BZ197" s="99"/>
      <c r="CA197" s="99"/>
      <c r="CB197" s="99"/>
      <c r="CC197" s="99"/>
      <c r="CD197" s="100"/>
      <c r="CE197" s="101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3"/>
      <c r="CQ197" s="103"/>
      <c r="CR197" s="103"/>
      <c r="CS197" s="103"/>
      <c r="CT197" s="103"/>
      <c r="CU197" s="103"/>
      <c r="CV197" s="103"/>
      <c r="CW197" s="103"/>
      <c r="CX197" s="103"/>
      <c r="CY197" s="103"/>
      <c r="CZ197" s="103"/>
      <c r="DA197" s="103"/>
      <c r="DB197" s="103"/>
      <c r="DC197" s="103"/>
      <c r="DD197" s="103"/>
      <c r="DE197" s="103"/>
      <c r="DF197" s="103"/>
      <c r="DG197" s="103"/>
      <c r="DH197" s="103"/>
      <c r="DI197" s="103"/>
      <c r="DJ197" s="103"/>
      <c r="DK197" s="103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</row>
    <row r="198" spans="1:139">
      <c r="A198" s="83"/>
      <c r="B198" s="66"/>
      <c r="C198" s="79"/>
      <c r="D198" s="67"/>
      <c r="E198" s="83"/>
      <c r="F198" s="84"/>
      <c r="G198" s="85"/>
      <c r="H198" s="86"/>
      <c r="I198" s="87"/>
      <c r="J198" s="88"/>
      <c r="K198" s="89"/>
      <c r="L198" s="89"/>
      <c r="M198" s="90"/>
      <c r="N198" s="91"/>
      <c r="O198" s="92"/>
      <c r="P198" s="93"/>
      <c r="Q198" s="94"/>
      <c r="R198" s="3" t="str">
        <f t="shared" si="107"/>
        <v/>
      </c>
      <c r="S198" s="3" t="str">
        <f t="shared" si="108"/>
        <v/>
      </c>
      <c r="T198" s="3" t="str">
        <f t="shared" si="109"/>
        <v/>
      </c>
      <c r="U198" s="4" t="str">
        <f t="shared" si="110"/>
        <v/>
      </c>
      <c r="V198" s="5" t="str">
        <f t="shared" si="111"/>
        <v/>
      </c>
      <c r="W198" s="76" t="str">
        <f t="shared" si="120"/>
        <v/>
      </c>
      <c r="X198" s="76" t="str">
        <f t="shared" si="121"/>
        <v/>
      </c>
      <c r="Y198" s="5" t="str">
        <f t="shared" si="112"/>
        <v/>
      </c>
      <c r="Z198" s="5" t="str">
        <f t="shared" si="113"/>
        <v/>
      </c>
      <c r="AA198" s="5" t="str">
        <f t="shared" si="114"/>
        <v/>
      </c>
      <c r="AB198" s="6" t="str">
        <f t="shared" si="115"/>
        <v/>
      </c>
      <c r="AC198" s="29" t="str">
        <f t="shared" si="116"/>
        <v/>
      </c>
      <c r="AD198" s="29" t="str">
        <f t="shared" si="117"/>
        <v/>
      </c>
      <c r="AE198" s="29" t="str">
        <f t="shared" si="118"/>
        <v/>
      </c>
      <c r="AF198" s="29" t="str">
        <f t="shared" si="119"/>
        <v/>
      </c>
      <c r="AG198" s="100"/>
      <c r="AH198" s="101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3"/>
      <c r="AT198" s="103"/>
      <c r="AU198" s="103"/>
      <c r="AV198" s="103"/>
      <c r="AW198" s="103"/>
      <c r="AX198" s="103"/>
      <c r="AY198" s="103"/>
      <c r="AZ198" s="103"/>
      <c r="BA198" s="103"/>
      <c r="BB198" s="103"/>
      <c r="BC198" s="103"/>
      <c r="BD198" s="103"/>
      <c r="BE198" s="103"/>
      <c r="BF198" s="103"/>
      <c r="BG198" s="103"/>
      <c r="BH198" s="103"/>
      <c r="BI198" s="103"/>
      <c r="BJ198" s="103"/>
      <c r="BK198" s="103"/>
      <c r="BL198" s="103"/>
      <c r="BM198" s="103"/>
      <c r="BN198" s="103"/>
      <c r="BO198" s="95"/>
      <c r="BP198" s="95"/>
      <c r="BQ198" s="95"/>
      <c r="BR198" s="95"/>
      <c r="BS198" s="95"/>
      <c r="BT198" s="97"/>
      <c r="BU198" s="97"/>
      <c r="BV198" s="96"/>
      <c r="BW198" s="96"/>
      <c r="BX198" s="96"/>
      <c r="BY198" s="98"/>
      <c r="BZ198" s="99"/>
      <c r="CA198" s="99"/>
      <c r="CB198" s="99"/>
      <c r="CC198" s="99"/>
      <c r="CD198" s="100"/>
      <c r="CE198" s="101"/>
      <c r="CF198" s="102"/>
      <c r="CG198" s="102"/>
      <c r="CH198" s="102"/>
      <c r="CI198" s="102"/>
      <c r="CJ198" s="102"/>
      <c r="CK198" s="102"/>
      <c r="CL198" s="102"/>
      <c r="CM198" s="102"/>
      <c r="CN198" s="102"/>
      <c r="CO198" s="102"/>
      <c r="CP198" s="103"/>
      <c r="CQ198" s="103"/>
      <c r="CR198" s="103"/>
      <c r="CS198" s="103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</row>
    <row r="199" spans="1:139">
      <c r="A199" s="83"/>
      <c r="B199" s="66"/>
      <c r="C199" s="79"/>
      <c r="D199" s="67"/>
      <c r="E199" s="83"/>
      <c r="F199" s="84"/>
      <c r="G199" s="85"/>
      <c r="H199" s="86"/>
      <c r="I199" s="87"/>
      <c r="J199" s="88"/>
      <c r="K199" s="89"/>
      <c r="L199" s="89"/>
      <c r="M199" s="90"/>
      <c r="N199" s="91"/>
      <c r="O199" s="92"/>
      <c r="P199" s="93"/>
      <c r="Q199" s="94"/>
      <c r="R199" s="3" t="str">
        <f t="shared" si="107"/>
        <v/>
      </c>
      <c r="S199" s="3" t="str">
        <f t="shared" si="108"/>
        <v/>
      </c>
      <c r="T199" s="3" t="str">
        <f t="shared" si="109"/>
        <v/>
      </c>
      <c r="U199" s="4" t="str">
        <f t="shared" si="110"/>
        <v/>
      </c>
      <c r="V199" s="5" t="str">
        <f t="shared" si="111"/>
        <v/>
      </c>
      <c r="W199" s="76" t="str">
        <f t="shared" si="120"/>
        <v/>
      </c>
      <c r="X199" s="76" t="str">
        <f t="shared" si="121"/>
        <v/>
      </c>
      <c r="Y199" s="5" t="str">
        <f t="shared" si="112"/>
        <v/>
      </c>
      <c r="Z199" s="5" t="str">
        <f t="shared" si="113"/>
        <v/>
      </c>
      <c r="AA199" s="5" t="str">
        <f t="shared" si="114"/>
        <v/>
      </c>
      <c r="AB199" s="6" t="str">
        <f t="shared" si="115"/>
        <v/>
      </c>
      <c r="AC199" s="29" t="str">
        <f t="shared" si="116"/>
        <v/>
      </c>
      <c r="AD199" s="29" t="str">
        <f t="shared" si="117"/>
        <v/>
      </c>
      <c r="AE199" s="29" t="str">
        <f t="shared" si="118"/>
        <v/>
      </c>
      <c r="AF199" s="29" t="str">
        <f t="shared" si="119"/>
        <v/>
      </c>
      <c r="AG199" s="100"/>
      <c r="AH199" s="101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3"/>
      <c r="AT199" s="103"/>
      <c r="AU199" s="103"/>
      <c r="AV199" s="103"/>
      <c r="AW199" s="103"/>
      <c r="AX199" s="103"/>
      <c r="AY199" s="103"/>
      <c r="AZ199" s="103"/>
      <c r="BA199" s="103"/>
      <c r="BB199" s="103"/>
      <c r="BC199" s="103"/>
      <c r="BD199" s="103"/>
      <c r="BE199" s="103"/>
      <c r="BF199" s="103"/>
      <c r="BG199" s="103"/>
      <c r="BH199" s="103"/>
      <c r="BI199" s="103"/>
      <c r="BJ199" s="103"/>
      <c r="BK199" s="103"/>
      <c r="BL199" s="103"/>
      <c r="BM199" s="103"/>
      <c r="BN199" s="103"/>
      <c r="BO199" s="95"/>
      <c r="BP199" s="95"/>
      <c r="BQ199" s="95"/>
      <c r="BR199" s="95"/>
      <c r="BS199" s="95"/>
      <c r="BT199" s="97"/>
      <c r="BU199" s="97"/>
      <c r="BV199" s="96"/>
      <c r="BW199" s="96"/>
      <c r="BX199" s="96"/>
      <c r="BY199" s="98"/>
      <c r="BZ199" s="99"/>
      <c r="CA199" s="99"/>
      <c r="CB199" s="99"/>
      <c r="CC199" s="99"/>
      <c r="CD199" s="100"/>
      <c r="CE199" s="101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3"/>
      <c r="CQ199" s="103"/>
      <c r="CR199" s="103"/>
      <c r="CS199" s="103"/>
      <c r="CT199" s="103"/>
      <c r="CU199" s="103"/>
      <c r="CV199" s="103"/>
      <c r="CW199" s="103"/>
      <c r="CX199" s="103"/>
      <c r="CY199" s="103"/>
      <c r="CZ199" s="103"/>
      <c r="DA199" s="103"/>
      <c r="DB199" s="103"/>
      <c r="DC199" s="103"/>
      <c r="DD199" s="103"/>
      <c r="DE199" s="103"/>
      <c r="DF199" s="103"/>
      <c r="DG199" s="103"/>
      <c r="DH199" s="103"/>
      <c r="DI199" s="103"/>
      <c r="DJ199" s="103"/>
      <c r="DK199" s="103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</row>
    <row r="200" spans="1:139">
      <c r="A200" s="83"/>
      <c r="B200" s="66"/>
      <c r="C200" s="79"/>
      <c r="D200" s="67"/>
      <c r="E200" s="83"/>
      <c r="F200" s="84"/>
      <c r="G200" s="85"/>
      <c r="H200" s="86"/>
      <c r="I200" s="87"/>
      <c r="J200" s="88"/>
      <c r="K200" s="89"/>
      <c r="L200" s="89"/>
      <c r="M200" s="90"/>
      <c r="N200" s="91"/>
      <c r="O200" s="92"/>
      <c r="P200" s="93"/>
      <c r="Q200" s="94"/>
      <c r="R200" s="3" t="str">
        <f t="shared" si="107"/>
        <v/>
      </c>
      <c r="S200" s="3" t="str">
        <f t="shared" si="108"/>
        <v/>
      </c>
      <c r="T200" s="3" t="str">
        <f t="shared" si="109"/>
        <v/>
      </c>
      <c r="U200" s="4" t="str">
        <f t="shared" si="110"/>
        <v/>
      </c>
      <c r="V200" s="5" t="str">
        <f t="shared" si="111"/>
        <v/>
      </c>
      <c r="W200" s="76" t="str">
        <f t="shared" si="120"/>
        <v/>
      </c>
      <c r="X200" s="76" t="str">
        <f t="shared" si="121"/>
        <v/>
      </c>
      <c r="Y200" s="5" t="str">
        <f t="shared" si="112"/>
        <v/>
      </c>
      <c r="Z200" s="5" t="str">
        <f t="shared" si="113"/>
        <v/>
      </c>
      <c r="AA200" s="5" t="str">
        <f t="shared" si="114"/>
        <v/>
      </c>
      <c r="AB200" s="6" t="str">
        <f t="shared" si="115"/>
        <v/>
      </c>
      <c r="AC200" s="29" t="str">
        <f t="shared" si="116"/>
        <v/>
      </c>
      <c r="AD200" s="29" t="str">
        <f t="shared" si="117"/>
        <v/>
      </c>
      <c r="AE200" s="29" t="str">
        <f t="shared" si="118"/>
        <v/>
      </c>
      <c r="AF200" s="29" t="str">
        <f t="shared" si="119"/>
        <v/>
      </c>
      <c r="AG200" s="100"/>
      <c r="AH200" s="101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103"/>
      <c r="BD200" s="103"/>
      <c r="BE200" s="103"/>
      <c r="BF200" s="103"/>
      <c r="BG200" s="103"/>
      <c r="BH200" s="103"/>
      <c r="BI200" s="103"/>
      <c r="BJ200" s="103"/>
      <c r="BK200" s="103"/>
      <c r="BL200" s="103"/>
      <c r="BM200" s="103"/>
      <c r="BN200" s="103"/>
      <c r="BO200" s="95"/>
      <c r="BP200" s="95"/>
      <c r="BQ200" s="95"/>
      <c r="BR200" s="95"/>
      <c r="BS200" s="95"/>
      <c r="BT200" s="97"/>
      <c r="BU200" s="97"/>
      <c r="BV200" s="96"/>
      <c r="BW200" s="96"/>
      <c r="BX200" s="96"/>
      <c r="BY200" s="98"/>
      <c r="BZ200" s="99"/>
      <c r="CA200" s="99"/>
      <c r="CB200" s="99"/>
      <c r="CC200" s="99"/>
      <c r="CD200" s="100"/>
      <c r="CE200" s="101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3"/>
      <c r="CQ200" s="103"/>
      <c r="CR200" s="103"/>
      <c r="CS200" s="103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</row>
    <row r="201" spans="1:139">
      <c r="A201" s="83"/>
      <c r="B201" s="66"/>
      <c r="C201" s="79"/>
      <c r="D201" s="67"/>
      <c r="E201" s="83"/>
      <c r="F201" s="84"/>
      <c r="G201" s="85"/>
      <c r="H201" s="86"/>
      <c r="I201" s="87"/>
      <c r="J201" s="88"/>
      <c r="K201" s="89"/>
      <c r="L201" s="89"/>
      <c r="M201" s="90"/>
      <c r="N201" s="91"/>
      <c r="O201" s="92"/>
      <c r="P201" s="93"/>
      <c r="Q201" s="94"/>
      <c r="R201" s="3" t="str">
        <f t="shared" si="107"/>
        <v/>
      </c>
      <c r="S201" s="3" t="str">
        <f t="shared" si="108"/>
        <v/>
      </c>
      <c r="T201" s="3" t="str">
        <f t="shared" si="109"/>
        <v/>
      </c>
      <c r="U201" s="4" t="str">
        <f t="shared" si="110"/>
        <v/>
      </c>
      <c r="V201" s="5" t="str">
        <f t="shared" si="111"/>
        <v/>
      </c>
      <c r="W201" s="76" t="str">
        <f t="shared" si="120"/>
        <v/>
      </c>
      <c r="X201" s="76" t="str">
        <f t="shared" si="121"/>
        <v/>
      </c>
      <c r="Y201" s="5" t="str">
        <f t="shared" si="112"/>
        <v/>
      </c>
      <c r="Z201" s="5" t="str">
        <f t="shared" si="113"/>
        <v/>
      </c>
      <c r="AA201" s="5" t="str">
        <f t="shared" si="114"/>
        <v/>
      </c>
      <c r="AB201" s="6" t="str">
        <f t="shared" si="115"/>
        <v/>
      </c>
      <c r="AC201" s="29" t="str">
        <f t="shared" si="116"/>
        <v/>
      </c>
      <c r="AD201" s="29" t="str">
        <f t="shared" si="117"/>
        <v/>
      </c>
      <c r="AE201" s="29" t="str">
        <f t="shared" si="118"/>
        <v/>
      </c>
      <c r="AF201" s="29" t="str">
        <f t="shared" si="119"/>
        <v/>
      </c>
      <c r="AG201" s="100"/>
      <c r="AH201" s="101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103"/>
      <c r="BD201" s="103"/>
      <c r="BE201" s="103"/>
      <c r="BF201" s="103"/>
      <c r="BG201" s="103"/>
      <c r="BH201" s="103"/>
      <c r="BI201" s="103"/>
      <c r="BJ201" s="103"/>
      <c r="BK201" s="103"/>
      <c r="BL201" s="103"/>
      <c r="BM201" s="103"/>
      <c r="BN201" s="103"/>
      <c r="BO201" s="95"/>
      <c r="BP201" s="95"/>
      <c r="BQ201" s="95"/>
      <c r="BR201" s="95"/>
      <c r="BS201" s="95"/>
      <c r="BT201" s="97"/>
      <c r="BU201" s="97"/>
      <c r="BV201" s="96"/>
      <c r="BW201" s="96"/>
      <c r="BX201" s="96"/>
      <c r="BY201" s="98"/>
      <c r="BZ201" s="99"/>
      <c r="CA201" s="99"/>
      <c r="CB201" s="99"/>
      <c r="CC201" s="99"/>
      <c r="CD201" s="100"/>
      <c r="CE201" s="101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3"/>
      <c r="CQ201" s="103"/>
      <c r="CR201" s="103"/>
      <c r="CS201" s="103"/>
      <c r="CT201" s="103"/>
      <c r="CU201" s="103"/>
      <c r="CV201" s="103"/>
      <c r="CW201" s="103"/>
      <c r="CX201" s="103"/>
      <c r="CY201" s="103"/>
      <c r="CZ201" s="103"/>
      <c r="DA201" s="103"/>
      <c r="DB201" s="103"/>
      <c r="DC201" s="103"/>
      <c r="DD201" s="103"/>
      <c r="DE201" s="103"/>
      <c r="DF201" s="103"/>
      <c r="DG201" s="103"/>
      <c r="DH201" s="103"/>
      <c r="DI201" s="103"/>
      <c r="DJ201" s="103"/>
      <c r="DK201" s="103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</row>
    <row r="202" spans="1:139">
      <c r="A202" s="83"/>
      <c r="B202" s="66"/>
      <c r="C202" s="79"/>
      <c r="D202" s="67"/>
      <c r="E202" s="83"/>
      <c r="F202" s="84"/>
      <c r="G202" s="85"/>
      <c r="H202" s="86"/>
      <c r="I202" s="87"/>
      <c r="J202" s="88"/>
      <c r="K202" s="89"/>
      <c r="L202" s="89"/>
      <c r="M202" s="90"/>
      <c r="N202" s="91"/>
      <c r="O202" s="92"/>
      <c r="P202" s="93"/>
      <c r="Q202" s="94"/>
      <c r="R202" s="3" t="str">
        <f t="shared" si="107"/>
        <v/>
      </c>
      <c r="S202" s="3" t="str">
        <f t="shared" si="108"/>
        <v/>
      </c>
      <c r="T202" s="3" t="str">
        <f t="shared" si="109"/>
        <v/>
      </c>
      <c r="U202" s="4" t="str">
        <f t="shared" si="110"/>
        <v/>
      </c>
      <c r="V202" s="5" t="str">
        <f t="shared" si="111"/>
        <v/>
      </c>
      <c r="W202" s="76" t="str">
        <f t="shared" si="120"/>
        <v/>
      </c>
      <c r="X202" s="76" t="str">
        <f t="shared" si="121"/>
        <v/>
      </c>
      <c r="Y202" s="5" t="str">
        <f t="shared" si="112"/>
        <v/>
      </c>
      <c r="Z202" s="5" t="str">
        <f t="shared" si="113"/>
        <v/>
      </c>
      <c r="AA202" s="5" t="str">
        <f t="shared" si="114"/>
        <v/>
      </c>
      <c r="AB202" s="6" t="str">
        <f t="shared" si="115"/>
        <v/>
      </c>
      <c r="AC202" s="29" t="str">
        <f t="shared" si="116"/>
        <v/>
      </c>
      <c r="AD202" s="29" t="str">
        <f t="shared" si="117"/>
        <v/>
      </c>
      <c r="AE202" s="29" t="str">
        <f t="shared" si="118"/>
        <v/>
      </c>
      <c r="AF202" s="29" t="str">
        <f t="shared" si="119"/>
        <v/>
      </c>
      <c r="AG202" s="100"/>
      <c r="AH202" s="101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103"/>
      <c r="BD202" s="103"/>
      <c r="BE202" s="103"/>
      <c r="BF202" s="103"/>
      <c r="BG202" s="103"/>
      <c r="BH202" s="103"/>
      <c r="BI202" s="103"/>
      <c r="BJ202" s="103"/>
      <c r="BK202" s="103"/>
      <c r="BL202" s="103"/>
      <c r="BM202" s="103"/>
      <c r="BN202" s="103"/>
      <c r="BO202" s="95"/>
      <c r="BP202" s="95"/>
      <c r="BQ202" s="95"/>
      <c r="BR202" s="95"/>
      <c r="BS202" s="95"/>
      <c r="BT202" s="97"/>
      <c r="BU202" s="97"/>
      <c r="BV202" s="96"/>
      <c r="BW202" s="96"/>
      <c r="BX202" s="96"/>
      <c r="BY202" s="98"/>
      <c r="BZ202" s="99"/>
      <c r="CA202" s="99"/>
      <c r="CB202" s="99"/>
      <c r="CC202" s="99"/>
      <c r="CD202" s="100"/>
      <c r="CE202" s="101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3"/>
      <c r="CQ202" s="103"/>
      <c r="CR202" s="103"/>
      <c r="CS202" s="103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</row>
    <row r="203" spans="1:139">
      <c r="A203" s="83"/>
      <c r="B203" s="66"/>
      <c r="C203" s="79"/>
      <c r="D203" s="67"/>
      <c r="E203" s="83"/>
      <c r="F203" s="84"/>
      <c r="G203" s="85"/>
      <c r="H203" s="86"/>
      <c r="I203" s="87"/>
      <c r="J203" s="88"/>
      <c r="K203" s="89"/>
      <c r="L203" s="89"/>
      <c r="M203" s="90"/>
      <c r="N203" s="91"/>
      <c r="O203" s="92"/>
      <c r="P203" s="93"/>
      <c r="Q203" s="94"/>
      <c r="R203" s="3" t="str">
        <f t="shared" si="107"/>
        <v/>
      </c>
      <c r="S203" s="3" t="str">
        <f t="shared" si="108"/>
        <v/>
      </c>
      <c r="T203" s="3" t="str">
        <f t="shared" si="109"/>
        <v/>
      </c>
      <c r="U203" s="4" t="str">
        <f t="shared" si="110"/>
        <v/>
      </c>
      <c r="V203" s="5" t="str">
        <f t="shared" si="111"/>
        <v/>
      </c>
      <c r="W203" s="76" t="str">
        <f t="shared" si="120"/>
        <v/>
      </c>
      <c r="X203" s="76" t="str">
        <f t="shared" si="121"/>
        <v/>
      </c>
      <c r="Y203" s="5" t="str">
        <f t="shared" si="112"/>
        <v/>
      </c>
      <c r="Z203" s="5" t="str">
        <f t="shared" si="113"/>
        <v/>
      </c>
      <c r="AA203" s="5" t="str">
        <f t="shared" si="114"/>
        <v/>
      </c>
      <c r="AB203" s="6" t="str">
        <f t="shared" si="115"/>
        <v/>
      </c>
      <c r="AC203" s="29" t="str">
        <f t="shared" si="116"/>
        <v/>
      </c>
      <c r="AD203" s="29" t="str">
        <f t="shared" si="117"/>
        <v/>
      </c>
      <c r="AE203" s="29" t="str">
        <f t="shared" si="118"/>
        <v/>
      </c>
      <c r="AF203" s="29" t="str">
        <f t="shared" si="119"/>
        <v/>
      </c>
      <c r="AG203" s="100"/>
      <c r="AH203" s="101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103"/>
      <c r="BD203" s="103"/>
      <c r="BE203" s="103"/>
      <c r="BF203" s="103"/>
      <c r="BG203" s="103"/>
      <c r="BH203" s="103"/>
      <c r="BI203" s="103"/>
      <c r="BJ203" s="103"/>
      <c r="BK203" s="103"/>
      <c r="BL203" s="103"/>
      <c r="BM203" s="103"/>
      <c r="BN203" s="103"/>
      <c r="BO203" s="95"/>
      <c r="BP203" s="95"/>
      <c r="BQ203" s="95"/>
      <c r="BR203" s="95"/>
      <c r="BS203" s="95"/>
      <c r="BT203" s="97"/>
      <c r="BU203" s="97"/>
      <c r="BV203" s="96"/>
      <c r="BW203" s="96"/>
      <c r="BX203" s="96"/>
      <c r="BY203" s="98"/>
      <c r="BZ203" s="99"/>
      <c r="CA203" s="99"/>
      <c r="CB203" s="99"/>
      <c r="CC203" s="99"/>
      <c r="CD203" s="100"/>
      <c r="CE203" s="101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3"/>
      <c r="CQ203" s="103"/>
      <c r="CR203" s="103"/>
      <c r="CS203" s="103"/>
      <c r="CT203" s="103"/>
      <c r="CU203" s="103"/>
      <c r="CV203" s="103"/>
      <c r="CW203" s="103"/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</row>
    <row r="204" spans="1:139">
      <c r="A204" s="83"/>
      <c r="B204" s="66"/>
      <c r="C204" s="79"/>
      <c r="D204" s="67"/>
      <c r="E204" s="83"/>
      <c r="F204" s="84"/>
      <c r="G204" s="85"/>
      <c r="H204" s="86"/>
      <c r="I204" s="87"/>
      <c r="J204" s="88"/>
      <c r="K204" s="89"/>
      <c r="L204" s="89"/>
      <c r="M204" s="90"/>
      <c r="N204" s="91"/>
      <c r="O204" s="92"/>
      <c r="P204" s="93"/>
      <c r="Q204" s="94"/>
      <c r="R204" s="3" t="str">
        <f t="shared" si="107"/>
        <v/>
      </c>
      <c r="S204" s="3" t="str">
        <f t="shared" si="108"/>
        <v/>
      </c>
      <c r="T204" s="3" t="str">
        <f t="shared" si="109"/>
        <v/>
      </c>
      <c r="U204" s="4" t="str">
        <f t="shared" si="110"/>
        <v/>
      </c>
      <c r="V204" s="5" t="str">
        <f t="shared" si="111"/>
        <v/>
      </c>
      <c r="W204" s="76" t="str">
        <f t="shared" si="120"/>
        <v/>
      </c>
      <c r="X204" s="76" t="str">
        <f t="shared" si="121"/>
        <v/>
      </c>
      <c r="Y204" s="5" t="str">
        <f t="shared" si="112"/>
        <v/>
      </c>
      <c r="Z204" s="5" t="str">
        <f t="shared" si="113"/>
        <v/>
      </c>
      <c r="AA204" s="5" t="str">
        <f t="shared" si="114"/>
        <v/>
      </c>
      <c r="AB204" s="6" t="str">
        <f t="shared" si="115"/>
        <v/>
      </c>
      <c r="AC204" s="29" t="str">
        <f t="shared" si="116"/>
        <v/>
      </c>
      <c r="AD204" s="29" t="str">
        <f t="shared" si="117"/>
        <v/>
      </c>
      <c r="AE204" s="29" t="str">
        <f t="shared" si="118"/>
        <v/>
      </c>
      <c r="AF204" s="29" t="str">
        <f t="shared" si="119"/>
        <v/>
      </c>
      <c r="AG204" s="100"/>
      <c r="AH204" s="101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103"/>
      <c r="BD204" s="103"/>
      <c r="BE204" s="103"/>
      <c r="BF204" s="103"/>
      <c r="BG204" s="103"/>
      <c r="BH204" s="103"/>
      <c r="BI204" s="103"/>
      <c r="BJ204" s="103"/>
      <c r="BK204" s="103"/>
      <c r="BL204" s="103"/>
      <c r="BM204" s="103"/>
      <c r="BN204" s="103"/>
      <c r="BO204" s="95"/>
      <c r="BP204" s="95"/>
      <c r="BQ204" s="95"/>
      <c r="BR204" s="95"/>
      <c r="BS204" s="95"/>
      <c r="BT204" s="97"/>
      <c r="BU204" s="97"/>
      <c r="BV204" s="96"/>
      <c r="BW204" s="96"/>
      <c r="BX204" s="96"/>
      <c r="BY204" s="98"/>
      <c r="BZ204" s="99"/>
      <c r="CA204" s="99"/>
      <c r="CB204" s="99"/>
      <c r="CC204" s="99"/>
      <c r="CD204" s="100"/>
      <c r="CE204" s="101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3"/>
      <c r="CQ204" s="103"/>
      <c r="CR204" s="103"/>
      <c r="CS204" s="103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</row>
    <row r="205" spans="1:139">
      <c r="A205" s="83"/>
      <c r="B205" s="66"/>
      <c r="C205" s="79"/>
      <c r="D205" s="67"/>
      <c r="E205" s="83"/>
      <c r="F205" s="84"/>
      <c r="G205" s="85"/>
      <c r="H205" s="86"/>
      <c r="I205" s="87"/>
      <c r="J205" s="88"/>
      <c r="K205" s="89"/>
      <c r="L205" s="89"/>
      <c r="M205" s="90"/>
      <c r="N205" s="91"/>
      <c r="O205" s="92"/>
      <c r="P205" s="93"/>
      <c r="Q205" s="94"/>
      <c r="R205" s="3" t="str">
        <f t="shared" si="107"/>
        <v/>
      </c>
      <c r="S205" s="3" t="str">
        <f t="shared" si="108"/>
        <v/>
      </c>
      <c r="T205" s="3" t="str">
        <f t="shared" si="109"/>
        <v/>
      </c>
      <c r="U205" s="4" t="str">
        <f t="shared" si="110"/>
        <v/>
      </c>
      <c r="V205" s="5" t="str">
        <f t="shared" si="111"/>
        <v/>
      </c>
      <c r="W205" s="76" t="str">
        <f t="shared" si="120"/>
        <v/>
      </c>
      <c r="X205" s="76" t="str">
        <f t="shared" si="121"/>
        <v/>
      </c>
      <c r="Y205" s="5" t="str">
        <f t="shared" si="112"/>
        <v/>
      </c>
      <c r="Z205" s="5" t="str">
        <f t="shared" si="113"/>
        <v/>
      </c>
      <c r="AA205" s="5" t="str">
        <f t="shared" si="114"/>
        <v/>
      </c>
      <c r="AB205" s="6" t="str">
        <f t="shared" si="115"/>
        <v/>
      </c>
      <c r="AC205" s="29" t="str">
        <f t="shared" si="116"/>
        <v/>
      </c>
      <c r="AD205" s="29" t="str">
        <f t="shared" si="117"/>
        <v/>
      </c>
      <c r="AE205" s="29" t="str">
        <f t="shared" si="118"/>
        <v/>
      </c>
      <c r="AF205" s="29" t="str">
        <f t="shared" si="119"/>
        <v/>
      </c>
      <c r="AG205" s="100"/>
      <c r="AH205" s="101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103"/>
      <c r="BD205" s="103"/>
      <c r="BE205" s="103"/>
      <c r="BF205" s="103"/>
      <c r="BG205" s="103"/>
      <c r="BH205" s="103"/>
      <c r="BI205" s="103"/>
      <c r="BJ205" s="103"/>
      <c r="BK205" s="103"/>
      <c r="BL205" s="103"/>
      <c r="BM205" s="103"/>
      <c r="BN205" s="103"/>
      <c r="BO205" s="95"/>
      <c r="BP205" s="95"/>
      <c r="BQ205" s="95"/>
      <c r="BR205" s="95"/>
      <c r="BS205" s="95"/>
      <c r="BT205" s="97"/>
      <c r="BU205" s="97"/>
      <c r="BV205" s="96"/>
      <c r="BW205" s="96"/>
      <c r="BX205" s="96"/>
      <c r="BY205" s="98"/>
      <c r="BZ205" s="99"/>
      <c r="CA205" s="99"/>
      <c r="CB205" s="99"/>
      <c r="CC205" s="99"/>
      <c r="CD205" s="100"/>
      <c r="CE205" s="101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3"/>
      <c r="CQ205" s="103"/>
      <c r="CR205" s="103"/>
      <c r="CS205" s="103"/>
      <c r="CT205" s="103"/>
      <c r="CU205" s="103"/>
      <c r="CV205" s="103"/>
      <c r="CW205" s="103"/>
      <c r="CX205" s="103"/>
      <c r="CY205" s="103"/>
      <c r="CZ205" s="103"/>
      <c r="DA205" s="103"/>
      <c r="DB205" s="103"/>
      <c r="DC205" s="103"/>
      <c r="DD205" s="103"/>
      <c r="DE205" s="103"/>
      <c r="DF205" s="103"/>
      <c r="DG205" s="103"/>
      <c r="DH205" s="103"/>
      <c r="DI205" s="103"/>
      <c r="DJ205" s="103"/>
      <c r="DK205" s="103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</row>
    <row r="206" spans="1:139">
      <c r="A206" s="83"/>
      <c r="B206" s="66"/>
      <c r="C206" s="79"/>
      <c r="D206" s="67"/>
      <c r="E206" s="83"/>
      <c r="F206" s="84"/>
      <c r="G206" s="85"/>
      <c r="H206" s="86"/>
      <c r="I206" s="87"/>
      <c r="J206" s="88"/>
      <c r="K206" s="89"/>
      <c r="L206" s="89"/>
      <c r="M206" s="90"/>
      <c r="N206" s="91"/>
      <c r="O206" s="92"/>
      <c r="P206" s="93"/>
      <c r="Q206" s="94"/>
      <c r="R206" s="3" t="str">
        <f t="shared" si="107"/>
        <v/>
      </c>
      <c r="S206" s="3" t="str">
        <f t="shared" si="108"/>
        <v/>
      </c>
      <c r="T206" s="3" t="str">
        <f t="shared" si="109"/>
        <v/>
      </c>
      <c r="U206" s="4" t="str">
        <f t="shared" si="110"/>
        <v/>
      </c>
      <c r="V206" s="5" t="str">
        <f t="shared" si="111"/>
        <v/>
      </c>
      <c r="W206" s="76" t="str">
        <f t="shared" si="120"/>
        <v/>
      </c>
      <c r="X206" s="76" t="str">
        <f t="shared" si="121"/>
        <v/>
      </c>
      <c r="Y206" s="5" t="str">
        <f t="shared" si="112"/>
        <v/>
      </c>
      <c r="Z206" s="5" t="str">
        <f t="shared" si="113"/>
        <v/>
      </c>
      <c r="AA206" s="5" t="str">
        <f t="shared" si="114"/>
        <v/>
      </c>
      <c r="AB206" s="6" t="str">
        <f t="shared" si="115"/>
        <v/>
      </c>
      <c r="AC206" s="29" t="str">
        <f t="shared" si="116"/>
        <v/>
      </c>
      <c r="AD206" s="29" t="str">
        <f t="shared" si="117"/>
        <v/>
      </c>
      <c r="AE206" s="29" t="str">
        <f t="shared" si="118"/>
        <v/>
      </c>
      <c r="AF206" s="29" t="str">
        <f t="shared" si="119"/>
        <v/>
      </c>
      <c r="AG206" s="100"/>
      <c r="AH206" s="101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103"/>
      <c r="BD206" s="103"/>
      <c r="BE206" s="103"/>
      <c r="BF206" s="103"/>
      <c r="BG206" s="103"/>
      <c r="BH206" s="103"/>
      <c r="BI206" s="103"/>
      <c r="BJ206" s="103"/>
      <c r="BK206" s="103"/>
      <c r="BL206" s="103"/>
      <c r="BM206" s="103"/>
      <c r="BN206" s="103"/>
      <c r="BO206" s="95"/>
      <c r="BP206" s="95"/>
      <c r="BQ206" s="95"/>
      <c r="BR206" s="95"/>
      <c r="BS206" s="95"/>
      <c r="BT206" s="97"/>
      <c r="BU206" s="97"/>
      <c r="BV206" s="96"/>
      <c r="BW206" s="96"/>
      <c r="BX206" s="96"/>
      <c r="BY206" s="98"/>
      <c r="BZ206" s="99"/>
      <c r="CA206" s="99"/>
      <c r="CB206" s="99"/>
      <c r="CC206" s="99"/>
      <c r="CD206" s="100"/>
      <c r="CE206" s="101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3"/>
      <c r="CQ206" s="103"/>
      <c r="CR206" s="103"/>
      <c r="CS206" s="103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</row>
    <row r="207" spans="1:139">
      <c r="A207" s="83"/>
      <c r="B207" s="66"/>
      <c r="C207" s="79"/>
      <c r="D207" s="67"/>
      <c r="E207" s="83"/>
      <c r="F207" s="84"/>
      <c r="G207" s="85"/>
      <c r="H207" s="86"/>
      <c r="I207" s="87"/>
      <c r="J207" s="88"/>
      <c r="K207" s="89"/>
      <c r="L207" s="89"/>
      <c r="M207" s="90"/>
      <c r="N207" s="91"/>
      <c r="O207" s="92"/>
      <c r="P207" s="93"/>
      <c r="Q207" s="94"/>
      <c r="R207" s="3" t="str">
        <f t="shared" si="107"/>
        <v/>
      </c>
      <c r="S207" s="3" t="str">
        <f t="shared" si="108"/>
        <v/>
      </c>
      <c r="T207" s="3" t="str">
        <f t="shared" si="109"/>
        <v/>
      </c>
      <c r="U207" s="4" t="str">
        <f t="shared" si="110"/>
        <v/>
      </c>
      <c r="V207" s="5" t="str">
        <f t="shared" si="111"/>
        <v/>
      </c>
      <c r="W207" s="76" t="str">
        <f t="shared" si="120"/>
        <v/>
      </c>
      <c r="X207" s="76" t="str">
        <f t="shared" si="121"/>
        <v/>
      </c>
      <c r="Y207" s="5" t="str">
        <f t="shared" si="112"/>
        <v/>
      </c>
      <c r="Z207" s="5" t="str">
        <f t="shared" si="113"/>
        <v/>
      </c>
      <c r="AA207" s="5" t="str">
        <f t="shared" si="114"/>
        <v/>
      </c>
      <c r="AB207" s="6" t="str">
        <f t="shared" si="115"/>
        <v/>
      </c>
      <c r="AC207" s="29" t="str">
        <f t="shared" si="116"/>
        <v/>
      </c>
      <c r="AD207" s="29" t="str">
        <f t="shared" si="117"/>
        <v/>
      </c>
      <c r="AE207" s="29" t="str">
        <f t="shared" si="118"/>
        <v/>
      </c>
      <c r="AF207" s="29" t="str">
        <f t="shared" si="119"/>
        <v/>
      </c>
      <c r="AG207" s="100"/>
      <c r="AH207" s="101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103"/>
      <c r="BD207" s="103"/>
      <c r="BE207" s="103"/>
      <c r="BF207" s="103"/>
      <c r="BG207" s="103"/>
      <c r="BH207" s="103"/>
      <c r="BI207" s="103"/>
      <c r="BJ207" s="103"/>
      <c r="BK207" s="103"/>
      <c r="BL207" s="103"/>
      <c r="BM207" s="103"/>
      <c r="BN207" s="103"/>
      <c r="BO207" s="95"/>
      <c r="BP207" s="95"/>
      <c r="BQ207" s="95"/>
      <c r="BR207" s="95"/>
      <c r="BS207" s="95"/>
      <c r="BT207" s="97"/>
      <c r="BU207" s="97"/>
      <c r="BV207" s="96"/>
      <c r="BW207" s="96"/>
      <c r="BX207" s="96"/>
      <c r="BY207" s="98"/>
      <c r="BZ207" s="99"/>
      <c r="CA207" s="99"/>
      <c r="CB207" s="99"/>
      <c r="CC207" s="99"/>
      <c r="CD207" s="100"/>
      <c r="CE207" s="101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3"/>
      <c r="CQ207" s="103"/>
      <c r="CR207" s="103"/>
      <c r="CS207" s="103"/>
      <c r="CT207" s="103"/>
      <c r="CU207" s="103"/>
      <c r="CV207" s="103"/>
      <c r="CW207" s="103"/>
      <c r="CX207" s="103"/>
      <c r="CY207" s="103"/>
      <c r="CZ207" s="103"/>
      <c r="DA207" s="103"/>
      <c r="DB207" s="103"/>
      <c r="DC207" s="103"/>
      <c r="DD207" s="103"/>
      <c r="DE207" s="103"/>
      <c r="DF207" s="103"/>
      <c r="DG207" s="103"/>
      <c r="DH207" s="103"/>
      <c r="DI207" s="103"/>
      <c r="DJ207" s="103"/>
      <c r="DK207" s="103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</row>
    <row r="208" spans="1:139">
      <c r="A208" s="83"/>
      <c r="B208" s="66"/>
      <c r="C208" s="79"/>
      <c r="D208" s="67"/>
      <c r="E208" s="83"/>
      <c r="F208" s="84"/>
      <c r="G208" s="85"/>
      <c r="H208" s="86"/>
      <c r="I208" s="87"/>
      <c r="J208" s="88"/>
      <c r="K208" s="89"/>
      <c r="L208" s="89"/>
      <c r="M208" s="90"/>
      <c r="N208" s="91"/>
      <c r="O208" s="92"/>
      <c r="P208" s="93"/>
      <c r="Q208" s="94"/>
      <c r="R208" s="3" t="str">
        <f t="shared" si="107"/>
        <v/>
      </c>
      <c r="S208" s="3" t="str">
        <f t="shared" si="108"/>
        <v/>
      </c>
      <c r="T208" s="3" t="str">
        <f t="shared" si="109"/>
        <v/>
      </c>
      <c r="U208" s="4" t="str">
        <f t="shared" si="110"/>
        <v/>
      </c>
      <c r="V208" s="5" t="str">
        <f t="shared" si="111"/>
        <v/>
      </c>
      <c r="W208" s="76" t="str">
        <f t="shared" si="120"/>
        <v/>
      </c>
      <c r="X208" s="76" t="str">
        <f t="shared" si="121"/>
        <v/>
      </c>
      <c r="Y208" s="5" t="str">
        <f t="shared" si="112"/>
        <v/>
      </c>
      <c r="Z208" s="5" t="str">
        <f t="shared" si="113"/>
        <v/>
      </c>
      <c r="AA208" s="5" t="str">
        <f t="shared" si="114"/>
        <v/>
      </c>
      <c r="AB208" s="6" t="str">
        <f t="shared" si="115"/>
        <v/>
      </c>
      <c r="AC208" s="29" t="str">
        <f t="shared" si="116"/>
        <v/>
      </c>
      <c r="AD208" s="29" t="str">
        <f t="shared" si="117"/>
        <v/>
      </c>
      <c r="AE208" s="29" t="str">
        <f t="shared" si="118"/>
        <v/>
      </c>
      <c r="AF208" s="29" t="str">
        <f t="shared" si="119"/>
        <v/>
      </c>
      <c r="AG208" s="100"/>
      <c r="AH208" s="101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103"/>
      <c r="BD208" s="103"/>
      <c r="BE208" s="103"/>
      <c r="BF208" s="103"/>
      <c r="BG208" s="103"/>
      <c r="BH208" s="103"/>
      <c r="BI208" s="103"/>
      <c r="BJ208" s="103"/>
      <c r="BK208" s="103"/>
      <c r="BL208" s="103"/>
      <c r="BM208" s="103"/>
      <c r="BN208" s="103"/>
      <c r="BO208" s="95"/>
      <c r="BP208" s="95"/>
      <c r="BQ208" s="95"/>
      <c r="BR208" s="95"/>
      <c r="BS208" s="95"/>
      <c r="BT208" s="97"/>
      <c r="BU208" s="97"/>
      <c r="BV208" s="96"/>
      <c r="BW208" s="96"/>
      <c r="BX208" s="96"/>
      <c r="BY208" s="98"/>
      <c r="BZ208" s="99"/>
      <c r="CA208" s="99"/>
      <c r="CB208" s="99"/>
      <c r="CC208" s="99"/>
      <c r="CD208" s="100"/>
      <c r="CE208" s="101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3"/>
      <c r="CQ208" s="103"/>
      <c r="CR208" s="103"/>
      <c r="CS208" s="103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</row>
    <row r="209" spans="1:139">
      <c r="A209" s="83"/>
      <c r="B209" s="66"/>
      <c r="C209" s="79"/>
      <c r="D209" s="67"/>
      <c r="E209" s="83"/>
      <c r="F209" s="84"/>
      <c r="G209" s="85"/>
      <c r="H209" s="86"/>
      <c r="I209" s="87"/>
      <c r="J209" s="88"/>
      <c r="K209" s="89"/>
      <c r="L209" s="89"/>
      <c r="M209" s="90"/>
      <c r="N209" s="91"/>
      <c r="O209" s="92"/>
      <c r="P209" s="93"/>
      <c r="Q209" s="94"/>
      <c r="R209" s="3" t="str">
        <f t="shared" si="107"/>
        <v/>
      </c>
      <c r="S209" s="3" t="str">
        <f t="shared" si="108"/>
        <v/>
      </c>
      <c r="T209" s="3" t="str">
        <f t="shared" si="109"/>
        <v/>
      </c>
      <c r="U209" s="4" t="str">
        <f t="shared" si="110"/>
        <v/>
      </c>
      <c r="V209" s="5" t="str">
        <f t="shared" si="111"/>
        <v/>
      </c>
      <c r="W209" s="76" t="str">
        <f t="shared" si="120"/>
        <v/>
      </c>
      <c r="X209" s="76" t="str">
        <f t="shared" si="121"/>
        <v/>
      </c>
      <c r="Y209" s="5" t="str">
        <f t="shared" si="112"/>
        <v/>
      </c>
      <c r="Z209" s="5" t="str">
        <f t="shared" si="113"/>
        <v/>
      </c>
      <c r="AA209" s="5" t="str">
        <f t="shared" si="114"/>
        <v/>
      </c>
      <c r="AB209" s="6" t="str">
        <f t="shared" si="115"/>
        <v/>
      </c>
      <c r="AC209" s="29" t="str">
        <f t="shared" si="116"/>
        <v/>
      </c>
      <c r="AD209" s="29" t="str">
        <f t="shared" si="117"/>
        <v/>
      </c>
      <c r="AE209" s="29" t="str">
        <f t="shared" si="118"/>
        <v/>
      </c>
      <c r="AF209" s="29" t="str">
        <f t="shared" si="119"/>
        <v/>
      </c>
      <c r="AG209" s="100"/>
      <c r="AH209" s="101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3"/>
      <c r="AT209" s="103"/>
      <c r="AU209" s="103"/>
      <c r="AV209" s="103"/>
      <c r="AW209" s="103"/>
      <c r="AX209" s="103"/>
      <c r="AY209" s="103"/>
      <c r="AZ209" s="103"/>
      <c r="BA209" s="103"/>
      <c r="BB209" s="103"/>
      <c r="BC209" s="103"/>
      <c r="BD209" s="103"/>
      <c r="BE209" s="103"/>
      <c r="BF209" s="103"/>
      <c r="BG209" s="103"/>
      <c r="BH209" s="103"/>
      <c r="BI209" s="103"/>
      <c r="BJ209" s="103"/>
      <c r="BK209" s="103"/>
      <c r="BL209" s="103"/>
      <c r="BM209" s="103"/>
      <c r="BN209" s="103"/>
      <c r="BO209" s="95"/>
      <c r="BP209" s="95"/>
      <c r="BQ209" s="95"/>
      <c r="BR209" s="95"/>
      <c r="BS209" s="95"/>
      <c r="BT209" s="97"/>
      <c r="BU209" s="97"/>
      <c r="BV209" s="96"/>
      <c r="BW209" s="96"/>
      <c r="BX209" s="96"/>
      <c r="BY209" s="98"/>
      <c r="BZ209" s="99"/>
      <c r="CA209" s="99"/>
      <c r="CB209" s="99"/>
      <c r="CC209" s="99"/>
      <c r="CD209" s="100"/>
      <c r="CE209" s="101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3"/>
      <c r="CQ209" s="103"/>
      <c r="CR209" s="103"/>
      <c r="CS209" s="103"/>
      <c r="CT209" s="103"/>
      <c r="CU209" s="103"/>
      <c r="CV209" s="103"/>
      <c r="CW209" s="103"/>
      <c r="CX209" s="103"/>
      <c r="CY209" s="103"/>
      <c r="CZ209" s="103"/>
      <c r="DA209" s="103"/>
      <c r="DB209" s="103"/>
      <c r="DC209" s="103"/>
      <c r="DD209" s="103"/>
      <c r="DE209" s="103"/>
      <c r="DF209" s="103"/>
      <c r="DG209" s="103"/>
      <c r="DH209" s="103"/>
      <c r="DI209" s="103"/>
      <c r="DJ209" s="103"/>
      <c r="DK209" s="103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</row>
    <row r="210" spans="1:139">
      <c r="A210" s="83"/>
      <c r="B210" s="66"/>
      <c r="C210" s="79"/>
      <c r="D210" s="67"/>
      <c r="E210" s="83"/>
      <c r="F210" s="84"/>
      <c r="G210" s="85"/>
      <c r="H210" s="86"/>
      <c r="I210" s="87"/>
      <c r="J210" s="88"/>
      <c r="K210" s="89"/>
      <c r="L210" s="89"/>
      <c r="M210" s="90"/>
      <c r="N210" s="91"/>
      <c r="O210" s="92"/>
      <c r="P210" s="93"/>
      <c r="Q210" s="94"/>
      <c r="R210" s="3" t="str">
        <f t="shared" si="107"/>
        <v/>
      </c>
      <c r="S210" s="3" t="str">
        <f t="shared" si="108"/>
        <v/>
      </c>
      <c r="T210" s="3" t="str">
        <f t="shared" si="109"/>
        <v/>
      </c>
      <c r="U210" s="4" t="str">
        <f t="shared" si="110"/>
        <v/>
      </c>
      <c r="V210" s="5" t="str">
        <f t="shared" si="111"/>
        <v/>
      </c>
      <c r="W210" s="76" t="str">
        <f t="shared" si="120"/>
        <v/>
      </c>
      <c r="X210" s="76" t="str">
        <f t="shared" si="121"/>
        <v/>
      </c>
      <c r="Y210" s="5" t="str">
        <f t="shared" si="112"/>
        <v/>
      </c>
      <c r="Z210" s="5" t="str">
        <f t="shared" si="113"/>
        <v/>
      </c>
      <c r="AA210" s="5" t="str">
        <f t="shared" si="114"/>
        <v/>
      </c>
      <c r="AB210" s="6" t="str">
        <f t="shared" si="115"/>
        <v/>
      </c>
      <c r="AC210" s="29" t="str">
        <f t="shared" si="116"/>
        <v/>
      </c>
      <c r="AD210" s="29" t="str">
        <f t="shared" si="117"/>
        <v/>
      </c>
      <c r="AE210" s="29" t="str">
        <f t="shared" si="118"/>
        <v/>
      </c>
      <c r="AF210" s="29" t="str">
        <f t="shared" si="119"/>
        <v/>
      </c>
      <c r="AG210" s="100"/>
      <c r="AH210" s="101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3"/>
      <c r="AT210" s="103"/>
      <c r="AU210" s="103"/>
      <c r="AV210" s="103"/>
      <c r="AW210" s="103"/>
      <c r="AX210" s="103"/>
      <c r="AY210" s="103"/>
      <c r="AZ210" s="103"/>
      <c r="BA210" s="103"/>
      <c r="BB210" s="103"/>
      <c r="BC210" s="103"/>
      <c r="BD210" s="103"/>
      <c r="BE210" s="103"/>
      <c r="BF210" s="103"/>
      <c r="BG210" s="103"/>
      <c r="BH210" s="103"/>
      <c r="BI210" s="103"/>
      <c r="BJ210" s="103"/>
      <c r="BK210" s="103"/>
      <c r="BL210" s="103"/>
      <c r="BM210" s="103"/>
      <c r="BN210" s="103"/>
      <c r="BO210" s="95"/>
      <c r="BP210" s="95"/>
      <c r="BQ210" s="95"/>
      <c r="BR210" s="95"/>
      <c r="BS210" s="95"/>
      <c r="BT210" s="97"/>
      <c r="BU210" s="97"/>
      <c r="BV210" s="96"/>
      <c r="BW210" s="96"/>
      <c r="BX210" s="96"/>
      <c r="BY210" s="98"/>
      <c r="BZ210" s="99"/>
      <c r="CA210" s="99"/>
      <c r="CB210" s="99"/>
      <c r="CC210" s="99"/>
      <c r="CD210" s="100"/>
      <c r="CE210" s="101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3"/>
      <c r="CQ210" s="103"/>
      <c r="CR210" s="103"/>
      <c r="CS210" s="103"/>
      <c r="CT210" s="103"/>
      <c r="CU210" s="103"/>
      <c r="CV210" s="103"/>
      <c r="CW210" s="103"/>
      <c r="CX210" s="103"/>
      <c r="CY210" s="103"/>
      <c r="CZ210" s="103"/>
      <c r="DA210" s="103"/>
      <c r="DB210" s="103"/>
      <c r="DC210" s="103"/>
      <c r="DD210" s="103"/>
      <c r="DE210" s="103"/>
      <c r="DF210" s="103"/>
      <c r="DG210" s="103"/>
      <c r="DH210" s="103"/>
      <c r="DI210" s="103"/>
      <c r="DJ210" s="103"/>
      <c r="DK210" s="103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</row>
    <row r="211" spans="1:139">
      <c r="A211" s="83"/>
      <c r="B211" s="66"/>
      <c r="C211" s="79"/>
      <c r="D211" s="67"/>
      <c r="E211" s="83"/>
      <c r="F211" s="84"/>
      <c r="G211" s="85"/>
      <c r="H211" s="86"/>
      <c r="I211" s="87"/>
      <c r="J211" s="88"/>
      <c r="K211" s="89"/>
      <c r="L211" s="89"/>
      <c r="M211" s="90"/>
      <c r="N211" s="91"/>
      <c r="O211" s="92"/>
      <c r="P211" s="93"/>
      <c r="Q211" s="94"/>
      <c r="R211" s="3" t="str">
        <f t="shared" si="107"/>
        <v/>
      </c>
      <c r="S211" s="3" t="str">
        <f t="shared" si="108"/>
        <v/>
      </c>
      <c r="T211" s="3" t="str">
        <f t="shared" si="109"/>
        <v/>
      </c>
      <c r="U211" s="4" t="str">
        <f t="shared" si="110"/>
        <v/>
      </c>
      <c r="V211" s="5" t="str">
        <f t="shared" si="111"/>
        <v/>
      </c>
      <c r="W211" s="76" t="str">
        <f t="shared" si="120"/>
        <v/>
      </c>
      <c r="X211" s="76" t="str">
        <f t="shared" si="121"/>
        <v/>
      </c>
      <c r="Y211" s="5" t="str">
        <f t="shared" si="112"/>
        <v/>
      </c>
      <c r="Z211" s="5" t="str">
        <f t="shared" si="113"/>
        <v/>
      </c>
      <c r="AA211" s="5" t="str">
        <f t="shared" si="114"/>
        <v/>
      </c>
      <c r="AB211" s="6" t="str">
        <f t="shared" si="115"/>
        <v/>
      </c>
      <c r="AC211" s="29" t="str">
        <f t="shared" si="116"/>
        <v/>
      </c>
      <c r="AD211" s="29" t="str">
        <f t="shared" si="117"/>
        <v/>
      </c>
      <c r="AE211" s="29" t="str">
        <f t="shared" si="118"/>
        <v/>
      </c>
      <c r="AF211" s="29" t="str">
        <f t="shared" si="119"/>
        <v/>
      </c>
      <c r="AG211" s="100"/>
      <c r="AH211" s="101"/>
      <c r="AI211" s="102"/>
      <c r="AJ211" s="102"/>
      <c r="AK211" s="102"/>
      <c r="AL211" s="102"/>
      <c r="AM211" s="102"/>
      <c r="AN211" s="102"/>
      <c r="AO211" s="102"/>
      <c r="AP211" s="102"/>
      <c r="AQ211" s="102"/>
      <c r="AR211" s="102"/>
      <c r="AS211" s="103"/>
      <c r="AT211" s="103"/>
      <c r="AU211" s="103"/>
      <c r="AV211" s="103"/>
      <c r="AW211" s="103"/>
      <c r="AX211" s="103"/>
      <c r="AY211" s="103"/>
      <c r="AZ211" s="103"/>
      <c r="BA211" s="103"/>
      <c r="BB211" s="103"/>
      <c r="BC211" s="103"/>
      <c r="BD211" s="103"/>
      <c r="BE211" s="103"/>
      <c r="BF211" s="103"/>
      <c r="BG211" s="103"/>
      <c r="BH211" s="103"/>
      <c r="BI211" s="103"/>
      <c r="BJ211" s="103"/>
      <c r="BK211" s="103"/>
      <c r="BL211" s="103"/>
      <c r="BM211" s="103"/>
      <c r="BN211" s="103"/>
      <c r="BO211" s="95"/>
      <c r="BP211" s="95"/>
      <c r="BQ211" s="95"/>
      <c r="BR211" s="95"/>
      <c r="BS211" s="95"/>
      <c r="BT211" s="97"/>
      <c r="BU211" s="97"/>
      <c r="BV211" s="96"/>
      <c r="BW211" s="96"/>
      <c r="BX211" s="96"/>
      <c r="BY211" s="98"/>
      <c r="BZ211" s="99"/>
      <c r="CA211" s="99"/>
      <c r="CB211" s="99"/>
      <c r="CC211" s="99"/>
      <c r="CD211" s="100"/>
      <c r="CE211" s="101"/>
      <c r="CF211" s="102"/>
      <c r="CG211" s="102"/>
      <c r="CH211" s="102"/>
      <c r="CI211" s="102"/>
      <c r="CJ211" s="102"/>
      <c r="CK211" s="102"/>
      <c r="CL211" s="102"/>
      <c r="CM211" s="102"/>
      <c r="CN211" s="102"/>
      <c r="CO211" s="102"/>
      <c r="CP211" s="103"/>
      <c r="CQ211" s="103"/>
      <c r="CR211" s="103"/>
      <c r="CS211" s="103"/>
      <c r="CT211" s="103"/>
      <c r="CU211" s="103"/>
      <c r="CV211" s="103"/>
      <c r="CW211" s="103"/>
      <c r="CX211" s="103"/>
      <c r="CY211" s="103"/>
      <c r="CZ211" s="103"/>
      <c r="DA211" s="103"/>
      <c r="DB211" s="103"/>
      <c r="DC211" s="103"/>
      <c r="DD211" s="103"/>
      <c r="DE211" s="103"/>
      <c r="DF211" s="103"/>
      <c r="DG211" s="103"/>
      <c r="DH211" s="103"/>
      <c r="DI211" s="103"/>
      <c r="DJ211" s="103"/>
      <c r="DK211" s="103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</row>
    <row r="212" spans="1:139">
      <c r="A212" s="83"/>
      <c r="B212" s="66"/>
      <c r="C212" s="79"/>
      <c r="D212" s="67"/>
      <c r="E212" s="83"/>
      <c r="F212" s="84"/>
      <c r="G212" s="85"/>
      <c r="H212" s="86"/>
      <c r="I212" s="87"/>
      <c r="J212" s="88"/>
      <c r="K212" s="89"/>
      <c r="L212" s="89"/>
      <c r="M212" s="90"/>
      <c r="N212" s="91"/>
      <c r="O212" s="92"/>
      <c r="P212" s="93"/>
      <c r="Q212" s="94"/>
      <c r="R212" s="3"/>
      <c r="S212" s="3"/>
      <c r="T212" s="3"/>
      <c r="U212" s="4"/>
      <c r="V212" s="5"/>
      <c r="W212" s="76"/>
      <c r="X212" s="76"/>
      <c r="Y212" s="5"/>
      <c r="Z212" s="5"/>
      <c r="AA212" s="5"/>
      <c r="AB212" s="6"/>
      <c r="AC212" s="29"/>
      <c r="AD212" s="29"/>
      <c r="AE212" s="29"/>
      <c r="AF212" s="29"/>
      <c r="AG212" s="100"/>
      <c r="AH212" s="101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3"/>
      <c r="AT212" s="103"/>
      <c r="AU212" s="103"/>
      <c r="AV212" s="103"/>
      <c r="AW212" s="103"/>
      <c r="AX212" s="103"/>
      <c r="AY212" s="103"/>
      <c r="AZ212" s="103"/>
      <c r="BA212" s="103"/>
      <c r="BB212" s="103"/>
      <c r="BC212" s="103"/>
      <c r="BD212" s="103"/>
      <c r="BE212" s="103"/>
      <c r="BF212" s="103"/>
      <c r="BG212" s="103"/>
      <c r="BH212" s="103"/>
      <c r="BI212" s="103"/>
      <c r="BJ212" s="103"/>
      <c r="BK212" s="103"/>
      <c r="BL212" s="103"/>
      <c r="BM212" s="103"/>
      <c r="BN212" s="103"/>
      <c r="BO212" s="95"/>
      <c r="BP212" s="95"/>
      <c r="BQ212" s="95"/>
      <c r="BR212" s="95"/>
      <c r="BS212" s="95"/>
      <c r="BT212" s="97"/>
      <c r="BU212" s="97"/>
      <c r="BV212" s="96"/>
      <c r="BW212" s="96"/>
      <c r="BX212" s="96"/>
      <c r="BY212" s="98"/>
      <c r="BZ212" s="99"/>
      <c r="CA212" s="99"/>
      <c r="CB212" s="99"/>
      <c r="CC212" s="99"/>
      <c r="CD212" s="100"/>
      <c r="CE212" s="101"/>
      <c r="CF212" s="102"/>
      <c r="CG212" s="102"/>
      <c r="CH212" s="102"/>
      <c r="CI212" s="102"/>
      <c r="CJ212" s="102"/>
      <c r="CK212" s="102"/>
      <c r="CL212" s="102"/>
      <c r="CM212" s="102"/>
      <c r="CN212" s="102"/>
      <c r="CO212" s="102"/>
      <c r="CP212" s="103"/>
      <c r="CQ212" s="103"/>
      <c r="CR212" s="103"/>
      <c r="CS212" s="103"/>
      <c r="CT212" s="103"/>
      <c r="CU212" s="103"/>
      <c r="CV212" s="103"/>
      <c r="CW212" s="103"/>
      <c r="CX212" s="103"/>
      <c r="CY212" s="103"/>
      <c r="CZ212" s="103"/>
      <c r="DA212" s="103"/>
      <c r="DB212" s="103"/>
      <c r="DC212" s="103"/>
      <c r="DD212" s="103"/>
      <c r="DE212" s="103"/>
      <c r="DF212" s="103"/>
      <c r="DG212" s="103"/>
      <c r="DH212" s="103"/>
      <c r="DI212" s="103"/>
      <c r="DJ212" s="103"/>
      <c r="DK212" s="103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</row>
    <row r="213" spans="1:139">
      <c r="A213" s="83"/>
      <c r="B213" s="66"/>
      <c r="C213" s="79"/>
      <c r="D213" s="67"/>
      <c r="E213" s="83"/>
      <c r="F213" s="84"/>
      <c r="G213" s="85"/>
      <c r="H213" s="86"/>
      <c r="I213" s="87"/>
      <c r="J213" s="88"/>
      <c r="K213" s="89"/>
      <c r="L213" s="89"/>
      <c r="M213" s="90"/>
      <c r="N213" s="91"/>
      <c r="O213" s="92"/>
      <c r="P213" s="93"/>
      <c r="Q213" s="94"/>
      <c r="R213" s="3"/>
      <c r="S213" s="3"/>
      <c r="T213" s="3"/>
      <c r="U213" s="4"/>
      <c r="V213" s="5"/>
      <c r="W213" s="76"/>
      <c r="X213" s="76"/>
      <c r="Y213" s="5"/>
      <c r="Z213" s="5"/>
      <c r="AA213" s="5"/>
      <c r="AB213" s="6"/>
      <c r="AC213" s="29"/>
      <c r="AD213" s="29"/>
      <c r="AE213" s="29"/>
      <c r="AF213" s="29"/>
      <c r="AG213" s="100"/>
      <c r="AH213" s="101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3"/>
      <c r="AT213" s="103"/>
      <c r="AU213" s="103"/>
      <c r="AV213" s="103"/>
      <c r="AW213" s="103"/>
      <c r="AX213" s="103"/>
      <c r="AY213" s="103"/>
      <c r="AZ213" s="103"/>
      <c r="BA213" s="103"/>
      <c r="BB213" s="103"/>
      <c r="BC213" s="103"/>
      <c r="BD213" s="103"/>
      <c r="BE213" s="103"/>
      <c r="BF213" s="103"/>
      <c r="BG213" s="103"/>
      <c r="BH213" s="103"/>
      <c r="BI213" s="103"/>
      <c r="BJ213" s="103"/>
      <c r="BK213" s="103"/>
      <c r="BL213" s="103"/>
      <c r="BM213" s="103"/>
      <c r="BN213" s="103"/>
      <c r="BO213" s="95"/>
      <c r="BP213" s="95"/>
      <c r="BQ213" s="95"/>
      <c r="BR213" s="95"/>
      <c r="BS213" s="95"/>
      <c r="BT213" s="97"/>
      <c r="BU213" s="97"/>
      <c r="BV213" s="96"/>
      <c r="BW213" s="96"/>
      <c r="BX213" s="96"/>
      <c r="BY213" s="98"/>
      <c r="BZ213" s="99"/>
      <c r="CA213" s="99"/>
      <c r="CB213" s="99"/>
      <c r="CC213" s="99"/>
      <c r="CD213" s="100"/>
      <c r="CE213" s="101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3"/>
      <c r="CQ213" s="103"/>
      <c r="CR213" s="103"/>
      <c r="CS213" s="103"/>
      <c r="CT213" s="103"/>
      <c r="CU213" s="103"/>
      <c r="CV213" s="103"/>
      <c r="CW213" s="103"/>
      <c r="CX213" s="103"/>
      <c r="CY213" s="103"/>
      <c r="CZ213" s="103"/>
      <c r="DA213" s="103"/>
      <c r="DB213" s="103"/>
      <c r="DC213" s="103"/>
      <c r="DD213" s="103"/>
      <c r="DE213" s="103"/>
      <c r="DF213" s="103"/>
      <c r="DG213" s="103"/>
      <c r="DH213" s="103"/>
      <c r="DI213" s="103"/>
      <c r="DJ213" s="103"/>
      <c r="DK213" s="103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</row>
    <row r="214" spans="1:139">
      <c r="A214" s="83"/>
      <c r="B214" s="66"/>
      <c r="C214" s="79"/>
      <c r="D214" s="67"/>
      <c r="E214" s="83"/>
      <c r="F214" s="84"/>
      <c r="G214" s="85"/>
      <c r="H214" s="86"/>
      <c r="I214" s="87"/>
      <c r="J214" s="88"/>
      <c r="K214" s="89"/>
      <c r="L214" s="89"/>
      <c r="M214" s="90"/>
      <c r="N214" s="91"/>
      <c r="O214" s="92"/>
      <c r="P214" s="93"/>
      <c r="Q214" s="94"/>
      <c r="R214" s="3"/>
      <c r="S214" s="3"/>
      <c r="T214" s="3"/>
      <c r="U214" s="4"/>
      <c r="V214" s="5"/>
      <c r="W214" s="76"/>
      <c r="X214" s="76"/>
      <c r="Y214" s="5"/>
      <c r="Z214" s="5"/>
      <c r="AA214" s="5"/>
      <c r="AB214" s="6"/>
      <c r="AC214" s="29"/>
      <c r="AD214" s="29"/>
      <c r="AE214" s="29"/>
      <c r="AF214" s="29"/>
      <c r="AG214" s="100"/>
      <c r="AH214" s="101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3"/>
      <c r="AT214" s="103"/>
      <c r="AU214" s="103"/>
      <c r="AV214" s="103"/>
      <c r="AW214" s="103"/>
      <c r="AX214" s="103"/>
      <c r="AY214" s="103"/>
      <c r="AZ214" s="103"/>
      <c r="BA214" s="103"/>
      <c r="BB214" s="103"/>
      <c r="BC214" s="103"/>
      <c r="BD214" s="103"/>
      <c r="BE214" s="103"/>
      <c r="BF214" s="103"/>
      <c r="BG214" s="103"/>
      <c r="BH214" s="103"/>
      <c r="BI214" s="103"/>
      <c r="BJ214" s="103"/>
      <c r="BK214" s="103"/>
      <c r="BL214" s="103"/>
      <c r="BM214" s="103"/>
      <c r="BN214" s="103"/>
      <c r="BO214" s="95"/>
      <c r="BP214" s="95"/>
      <c r="BQ214" s="95"/>
      <c r="BR214" s="95"/>
      <c r="BS214" s="95"/>
      <c r="BT214" s="97"/>
      <c r="BU214" s="97"/>
      <c r="BV214" s="96"/>
      <c r="BW214" s="96"/>
      <c r="BX214" s="96"/>
      <c r="BY214" s="98"/>
      <c r="BZ214" s="99"/>
      <c r="CA214" s="99"/>
      <c r="CB214" s="99"/>
      <c r="CC214" s="99"/>
      <c r="CD214" s="100"/>
      <c r="CE214" s="101"/>
      <c r="CF214" s="102"/>
      <c r="CG214" s="102"/>
      <c r="CH214" s="102"/>
      <c r="CI214" s="102"/>
      <c r="CJ214" s="102"/>
      <c r="CK214" s="102"/>
      <c r="CL214" s="102"/>
      <c r="CM214" s="102"/>
      <c r="CN214" s="102"/>
      <c r="CO214" s="102"/>
      <c r="CP214" s="103"/>
      <c r="CQ214" s="103"/>
      <c r="CR214" s="103"/>
      <c r="CS214" s="103"/>
      <c r="CT214" s="103"/>
      <c r="CU214" s="103"/>
      <c r="CV214" s="103"/>
      <c r="CW214" s="103"/>
      <c r="CX214" s="103"/>
      <c r="CY214" s="103"/>
      <c r="CZ214" s="103"/>
      <c r="DA214" s="103"/>
      <c r="DB214" s="103"/>
      <c r="DC214" s="103"/>
      <c r="DD214" s="103"/>
      <c r="DE214" s="103"/>
      <c r="DF214" s="103"/>
      <c r="DG214" s="103"/>
      <c r="DH214" s="103"/>
      <c r="DI214" s="103"/>
      <c r="DJ214" s="103"/>
      <c r="DK214" s="103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</row>
    <row r="215" spans="1:139">
      <c r="A215" s="83"/>
      <c r="B215" s="66"/>
      <c r="C215" s="79"/>
      <c r="D215" s="67"/>
      <c r="E215" s="83"/>
      <c r="F215" s="84"/>
      <c r="G215" s="85"/>
      <c r="H215" s="86"/>
      <c r="I215" s="87"/>
      <c r="J215" s="88"/>
      <c r="K215" s="89"/>
      <c r="L215" s="89"/>
      <c r="M215" s="90"/>
      <c r="N215" s="91"/>
      <c r="O215" s="92"/>
      <c r="P215" s="93"/>
      <c r="Q215" s="94"/>
      <c r="R215" s="3"/>
      <c r="S215" s="3"/>
      <c r="T215" s="3"/>
      <c r="U215" s="4"/>
      <c r="V215" s="5"/>
      <c r="W215" s="76"/>
      <c r="X215" s="76"/>
      <c r="Y215" s="5"/>
      <c r="Z215" s="5"/>
      <c r="AA215" s="5"/>
      <c r="AB215" s="6"/>
      <c r="AC215" s="29"/>
      <c r="AD215" s="29"/>
      <c r="AE215" s="29"/>
      <c r="AF215" s="29"/>
      <c r="AG215" s="100"/>
      <c r="AH215" s="101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3"/>
      <c r="AT215" s="103"/>
      <c r="AU215" s="103"/>
      <c r="AV215" s="103"/>
      <c r="AW215" s="103"/>
      <c r="AX215" s="103"/>
      <c r="AY215" s="103"/>
      <c r="AZ215" s="103"/>
      <c r="BA215" s="103"/>
      <c r="BB215" s="103"/>
      <c r="BC215" s="103"/>
      <c r="BD215" s="103"/>
      <c r="BE215" s="103"/>
      <c r="BF215" s="103"/>
      <c r="BG215" s="103"/>
      <c r="BH215" s="103"/>
      <c r="BI215" s="103"/>
      <c r="BJ215" s="103"/>
      <c r="BK215" s="103"/>
      <c r="BL215" s="103"/>
      <c r="BM215" s="103"/>
      <c r="BN215" s="103"/>
      <c r="BO215" s="95"/>
      <c r="BP215" s="95"/>
      <c r="BQ215" s="95"/>
      <c r="BR215" s="95"/>
      <c r="BS215" s="95"/>
      <c r="BT215" s="97"/>
      <c r="BU215" s="97"/>
      <c r="BV215" s="96"/>
      <c r="BW215" s="96"/>
      <c r="BX215" s="96"/>
      <c r="BY215" s="98"/>
      <c r="BZ215" s="99"/>
      <c r="CA215" s="99"/>
      <c r="CB215" s="99"/>
      <c r="CC215" s="99"/>
      <c r="CD215" s="100"/>
      <c r="CE215" s="101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3"/>
      <c r="CQ215" s="103"/>
      <c r="CR215" s="103"/>
      <c r="CS215" s="103"/>
      <c r="CT215" s="103"/>
      <c r="CU215" s="103"/>
      <c r="CV215" s="103"/>
      <c r="CW215" s="103"/>
      <c r="CX215" s="103"/>
      <c r="CY215" s="103"/>
      <c r="CZ215" s="103"/>
      <c r="DA215" s="103"/>
      <c r="DB215" s="103"/>
      <c r="DC215" s="103"/>
      <c r="DD215" s="103"/>
      <c r="DE215" s="103"/>
      <c r="DF215" s="103"/>
      <c r="DG215" s="103"/>
      <c r="DH215" s="103"/>
      <c r="DI215" s="103"/>
      <c r="DJ215" s="103"/>
      <c r="DK215" s="103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</row>
    <row r="216" spans="1:139">
      <c r="A216" s="83"/>
      <c r="B216" s="66"/>
      <c r="C216" s="79"/>
      <c r="D216" s="67"/>
      <c r="E216" s="83"/>
      <c r="F216" s="84"/>
      <c r="G216" s="85"/>
      <c r="H216" s="86"/>
      <c r="I216" s="87"/>
      <c r="J216" s="88"/>
      <c r="K216" s="89"/>
      <c r="L216" s="89"/>
      <c r="M216" s="90"/>
      <c r="N216" s="91"/>
      <c r="O216" s="92"/>
      <c r="P216" s="93"/>
      <c r="Q216" s="94"/>
      <c r="R216" s="3"/>
      <c r="S216" s="3"/>
      <c r="T216" s="3"/>
      <c r="U216" s="4"/>
      <c r="V216" s="5"/>
      <c r="W216" s="76"/>
      <c r="X216" s="76"/>
      <c r="Y216" s="5"/>
      <c r="Z216" s="5"/>
      <c r="AA216" s="5"/>
      <c r="AB216" s="6"/>
      <c r="AC216" s="29"/>
      <c r="AD216" s="29"/>
      <c r="AE216" s="29"/>
      <c r="AF216" s="29"/>
      <c r="AG216" s="100"/>
      <c r="AH216" s="101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3"/>
      <c r="AT216" s="103"/>
      <c r="AU216" s="103"/>
      <c r="AV216" s="103"/>
      <c r="AW216" s="103"/>
      <c r="AX216" s="103"/>
      <c r="AY216" s="103"/>
      <c r="AZ216" s="103"/>
      <c r="BA216" s="103"/>
      <c r="BB216" s="103"/>
      <c r="BC216" s="103"/>
      <c r="BD216" s="103"/>
      <c r="BE216" s="103"/>
      <c r="BF216" s="103"/>
      <c r="BG216" s="103"/>
      <c r="BH216" s="103"/>
      <c r="BI216" s="103"/>
      <c r="BJ216" s="103"/>
      <c r="BK216" s="103"/>
      <c r="BL216" s="103"/>
      <c r="BM216" s="103"/>
      <c r="BN216" s="103"/>
      <c r="BO216" s="95"/>
      <c r="BP216" s="95"/>
      <c r="BQ216" s="95"/>
      <c r="BR216" s="95"/>
      <c r="BS216" s="95"/>
      <c r="BT216" s="97"/>
      <c r="BU216" s="97"/>
      <c r="BV216" s="96"/>
      <c r="BW216" s="96"/>
      <c r="BX216" s="96"/>
      <c r="BY216" s="98"/>
      <c r="BZ216" s="99"/>
      <c r="CA216" s="99"/>
      <c r="CB216" s="99"/>
      <c r="CC216" s="99"/>
      <c r="CD216" s="100"/>
      <c r="CE216" s="101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3"/>
      <c r="CQ216" s="103"/>
      <c r="CR216" s="103"/>
      <c r="CS216" s="103"/>
      <c r="CT216" s="103"/>
      <c r="CU216" s="103"/>
      <c r="CV216" s="103"/>
      <c r="CW216" s="103"/>
      <c r="CX216" s="103"/>
      <c r="CY216" s="103"/>
      <c r="CZ216" s="103"/>
      <c r="DA216" s="103"/>
      <c r="DB216" s="103"/>
      <c r="DC216" s="103"/>
      <c r="DD216" s="103"/>
      <c r="DE216" s="103"/>
      <c r="DF216" s="103"/>
      <c r="DG216" s="103"/>
      <c r="DH216" s="103"/>
      <c r="DI216" s="103"/>
      <c r="DJ216" s="103"/>
      <c r="DK216" s="103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</row>
    <row r="217" spans="1:139">
      <c r="A217" s="83"/>
      <c r="B217" s="66"/>
      <c r="C217" s="79"/>
      <c r="D217" s="67"/>
      <c r="E217" s="83"/>
      <c r="F217" s="84"/>
      <c r="G217" s="85"/>
      <c r="H217" s="86"/>
      <c r="I217" s="87"/>
      <c r="J217" s="88"/>
      <c r="K217" s="89"/>
      <c r="L217" s="89"/>
      <c r="M217" s="90"/>
      <c r="N217" s="91"/>
      <c r="O217" s="92"/>
      <c r="P217" s="93"/>
      <c r="Q217" s="94"/>
      <c r="R217" s="3"/>
      <c r="S217" s="3"/>
      <c r="T217" s="3"/>
      <c r="U217" s="4"/>
      <c r="V217" s="5"/>
      <c r="W217" s="76"/>
      <c r="X217" s="76"/>
      <c r="Y217" s="5"/>
      <c r="Z217" s="5"/>
      <c r="AA217" s="5"/>
      <c r="AB217" s="6"/>
      <c r="AC217" s="29"/>
      <c r="AD217" s="29"/>
      <c r="AE217" s="29"/>
      <c r="AF217" s="29"/>
      <c r="AG217" s="100"/>
      <c r="AH217" s="101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3"/>
      <c r="AT217" s="103"/>
      <c r="AU217" s="103"/>
      <c r="AV217" s="103"/>
      <c r="AW217" s="103"/>
      <c r="AX217" s="103"/>
      <c r="AY217" s="103"/>
      <c r="AZ217" s="103"/>
      <c r="BA217" s="103"/>
      <c r="BB217" s="103"/>
      <c r="BC217" s="103"/>
      <c r="BD217" s="103"/>
      <c r="BE217" s="103"/>
      <c r="BF217" s="103"/>
      <c r="BG217" s="103"/>
      <c r="BH217" s="103"/>
      <c r="BI217" s="103"/>
      <c r="BJ217" s="103"/>
      <c r="BK217" s="103"/>
      <c r="BL217" s="103"/>
      <c r="BM217" s="103"/>
      <c r="BN217" s="103"/>
      <c r="BO217" s="95"/>
      <c r="BP217" s="95"/>
      <c r="BQ217" s="95"/>
      <c r="BR217" s="95"/>
      <c r="BS217" s="95"/>
      <c r="BT217" s="97"/>
      <c r="BU217" s="97"/>
      <c r="BV217" s="96"/>
      <c r="BW217" s="96"/>
      <c r="BX217" s="96"/>
      <c r="BY217" s="98"/>
      <c r="BZ217" s="99"/>
      <c r="CA217" s="99"/>
      <c r="CB217" s="99"/>
      <c r="CC217" s="99"/>
      <c r="CD217" s="100"/>
      <c r="CE217" s="101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3"/>
      <c r="CQ217" s="103"/>
      <c r="CR217" s="103"/>
      <c r="CS217" s="103"/>
      <c r="CT217" s="103"/>
      <c r="CU217" s="103"/>
      <c r="CV217" s="103"/>
      <c r="CW217" s="103"/>
      <c r="CX217" s="103"/>
      <c r="CY217" s="103"/>
      <c r="CZ217" s="103"/>
      <c r="DA217" s="103"/>
      <c r="DB217" s="103"/>
      <c r="DC217" s="103"/>
      <c r="DD217" s="103"/>
      <c r="DE217" s="103"/>
      <c r="DF217" s="103"/>
      <c r="DG217" s="103"/>
      <c r="DH217" s="103"/>
      <c r="DI217" s="103"/>
      <c r="DJ217" s="103"/>
      <c r="DK217" s="103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</row>
    <row r="218" spans="1:139">
      <c r="A218" s="83"/>
      <c r="B218" s="66"/>
      <c r="C218" s="79"/>
      <c r="D218" s="67"/>
      <c r="E218" s="83"/>
      <c r="F218" s="84"/>
      <c r="G218" s="85"/>
      <c r="H218" s="86"/>
      <c r="I218" s="87"/>
      <c r="J218" s="88"/>
      <c r="K218" s="89"/>
      <c r="L218" s="89"/>
      <c r="M218" s="90"/>
      <c r="N218" s="91"/>
      <c r="O218" s="92"/>
      <c r="P218" s="93"/>
      <c r="Q218" s="94"/>
      <c r="R218" s="3"/>
      <c r="S218" s="3"/>
      <c r="T218" s="3"/>
      <c r="U218" s="4"/>
      <c r="V218" s="5"/>
      <c r="W218" s="76"/>
      <c r="X218" s="76"/>
      <c r="Y218" s="5"/>
      <c r="Z218" s="5"/>
      <c r="AA218" s="5"/>
      <c r="AB218" s="6"/>
      <c r="AC218" s="29"/>
      <c r="AD218" s="29"/>
      <c r="AE218" s="29"/>
      <c r="AF218" s="29"/>
      <c r="AG218" s="100"/>
      <c r="AH218" s="101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103"/>
      <c r="BD218" s="103"/>
      <c r="BE218" s="103"/>
      <c r="BF218" s="103"/>
      <c r="BG218" s="103"/>
      <c r="BH218" s="103"/>
      <c r="BI218" s="103"/>
      <c r="BJ218" s="103"/>
      <c r="BK218" s="103"/>
      <c r="BL218" s="103"/>
      <c r="BM218" s="103"/>
      <c r="BN218" s="103"/>
      <c r="BO218" s="95"/>
      <c r="BP218" s="95"/>
      <c r="BQ218" s="95"/>
      <c r="BR218" s="95"/>
      <c r="BS218" s="95"/>
      <c r="BT218" s="97"/>
      <c r="BU218" s="97"/>
      <c r="BV218" s="96"/>
      <c r="BW218" s="96"/>
      <c r="BX218" s="96"/>
      <c r="BY218" s="98"/>
      <c r="BZ218" s="99"/>
      <c r="CA218" s="99"/>
      <c r="CB218" s="99"/>
      <c r="CC218" s="99"/>
      <c r="CD218" s="100"/>
      <c r="CE218" s="101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3"/>
      <c r="CQ218" s="103"/>
      <c r="CR218" s="103"/>
      <c r="CS218" s="103"/>
      <c r="CT218" s="103"/>
      <c r="CU218" s="103"/>
      <c r="CV218" s="103"/>
      <c r="CW218" s="103"/>
      <c r="CX218" s="103"/>
      <c r="CY218" s="103"/>
      <c r="CZ218" s="103"/>
      <c r="DA218" s="103"/>
      <c r="DB218" s="103"/>
      <c r="DC218" s="103"/>
      <c r="DD218" s="103"/>
      <c r="DE218" s="103"/>
      <c r="DF218" s="103"/>
      <c r="DG218" s="103"/>
      <c r="DH218" s="103"/>
      <c r="DI218" s="103"/>
      <c r="DJ218" s="103"/>
      <c r="DK218" s="103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</row>
    <row r="219" spans="1:139">
      <c r="A219" s="83"/>
      <c r="B219" s="66"/>
      <c r="C219" s="79"/>
      <c r="D219" s="67"/>
      <c r="E219" s="83"/>
      <c r="F219" s="84"/>
      <c r="G219" s="85"/>
      <c r="H219" s="86"/>
      <c r="I219" s="87"/>
      <c r="J219" s="88"/>
      <c r="K219" s="89"/>
      <c r="L219" s="89"/>
      <c r="M219" s="90"/>
      <c r="N219" s="91"/>
      <c r="O219" s="92"/>
      <c r="P219" s="93"/>
      <c r="Q219" s="94"/>
      <c r="R219" s="3"/>
      <c r="S219" s="3"/>
      <c r="T219" s="3"/>
      <c r="U219" s="4"/>
      <c r="V219" s="5"/>
      <c r="W219" s="76"/>
      <c r="X219" s="76"/>
      <c r="Y219" s="5"/>
      <c r="Z219" s="5"/>
      <c r="AA219" s="5"/>
      <c r="AB219" s="6"/>
      <c r="AC219" s="29"/>
      <c r="AD219" s="29"/>
      <c r="AE219" s="29"/>
      <c r="AF219" s="29"/>
      <c r="AG219" s="100"/>
      <c r="AH219" s="101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3"/>
      <c r="AT219" s="103"/>
      <c r="AU219" s="103"/>
      <c r="AV219" s="103"/>
      <c r="AW219" s="103"/>
      <c r="AX219" s="103"/>
      <c r="AY219" s="103"/>
      <c r="AZ219" s="103"/>
      <c r="BA219" s="103"/>
      <c r="BB219" s="103"/>
      <c r="BC219" s="103"/>
      <c r="BD219" s="103"/>
      <c r="BE219" s="103"/>
      <c r="BF219" s="103"/>
      <c r="BG219" s="103"/>
      <c r="BH219" s="103"/>
      <c r="BI219" s="103"/>
      <c r="BJ219" s="103"/>
      <c r="BK219" s="103"/>
      <c r="BL219" s="103"/>
      <c r="BM219" s="103"/>
      <c r="BN219" s="103"/>
      <c r="BO219" s="95"/>
      <c r="BP219" s="95"/>
      <c r="BQ219" s="95"/>
      <c r="BR219" s="95"/>
      <c r="BS219" s="95"/>
      <c r="BT219" s="97"/>
      <c r="BU219" s="97"/>
      <c r="BV219" s="96"/>
      <c r="BW219" s="96"/>
      <c r="BX219" s="96"/>
      <c r="BY219" s="98"/>
      <c r="BZ219" s="99"/>
      <c r="CA219" s="99"/>
      <c r="CB219" s="99"/>
      <c r="CC219" s="99"/>
      <c r="CD219" s="100"/>
      <c r="CE219" s="101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3"/>
      <c r="CQ219" s="103"/>
      <c r="CR219" s="103"/>
      <c r="CS219" s="103"/>
      <c r="CT219" s="103"/>
      <c r="CU219" s="103"/>
      <c r="CV219" s="103"/>
      <c r="CW219" s="103"/>
      <c r="CX219" s="103"/>
      <c r="CY219" s="103"/>
      <c r="CZ219" s="103"/>
      <c r="DA219" s="103"/>
      <c r="DB219" s="103"/>
      <c r="DC219" s="103"/>
      <c r="DD219" s="103"/>
      <c r="DE219" s="103"/>
      <c r="DF219" s="103"/>
      <c r="DG219" s="103"/>
      <c r="DH219" s="103"/>
      <c r="DI219" s="103"/>
      <c r="DJ219" s="103"/>
      <c r="DK219" s="103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</row>
    <row r="220" spans="1:139">
      <c r="A220" s="83"/>
      <c r="B220" s="66"/>
      <c r="C220" s="79"/>
      <c r="D220" s="67"/>
      <c r="E220" s="83"/>
      <c r="F220" s="84"/>
      <c r="G220" s="85"/>
      <c r="H220" s="86"/>
      <c r="I220" s="87"/>
      <c r="J220" s="88"/>
      <c r="K220" s="89"/>
      <c r="L220" s="89"/>
      <c r="M220" s="90"/>
      <c r="N220" s="91"/>
      <c r="O220" s="92"/>
      <c r="P220" s="93"/>
      <c r="Q220" s="94"/>
      <c r="R220" s="3"/>
      <c r="S220" s="3"/>
      <c r="T220" s="3"/>
      <c r="U220" s="4"/>
      <c r="V220" s="5"/>
      <c r="W220" s="76"/>
      <c r="X220" s="76"/>
      <c r="Y220" s="5"/>
      <c r="Z220" s="5"/>
      <c r="AA220" s="5"/>
      <c r="AB220" s="6"/>
      <c r="AC220" s="29"/>
      <c r="AD220" s="29"/>
      <c r="AE220" s="29"/>
      <c r="AF220" s="29"/>
      <c r="AG220" s="100"/>
      <c r="AH220" s="101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3"/>
      <c r="AT220" s="103"/>
      <c r="AU220" s="103"/>
      <c r="AV220" s="103"/>
      <c r="AW220" s="103"/>
      <c r="AX220" s="103"/>
      <c r="AY220" s="103"/>
      <c r="AZ220" s="103"/>
      <c r="BA220" s="103"/>
      <c r="BB220" s="103"/>
      <c r="BC220" s="103"/>
      <c r="BD220" s="103"/>
      <c r="BE220" s="103"/>
      <c r="BF220" s="103"/>
      <c r="BG220" s="103"/>
      <c r="BH220" s="103"/>
      <c r="BI220" s="103"/>
      <c r="BJ220" s="103"/>
      <c r="BK220" s="103"/>
      <c r="BL220" s="103"/>
      <c r="BM220" s="103"/>
      <c r="BN220" s="103"/>
      <c r="BO220" s="95"/>
      <c r="BP220" s="95"/>
      <c r="BQ220" s="95"/>
      <c r="BR220" s="95"/>
      <c r="BS220" s="95"/>
      <c r="BT220" s="97"/>
      <c r="BU220" s="97"/>
      <c r="BV220" s="96"/>
      <c r="BW220" s="96"/>
      <c r="BX220" s="96"/>
      <c r="BY220" s="98"/>
      <c r="BZ220" s="99"/>
      <c r="CA220" s="99"/>
      <c r="CB220" s="99"/>
      <c r="CC220" s="99"/>
      <c r="CD220" s="100"/>
      <c r="CE220" s="101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3"/>
      <c r="CQ220" s="103"/>
      <c r="CR220" s="103"/>
      <c r="CS220" s="103"/>
      <c r="CT220" s="103"/>
      <c r="CU220" s="103"/>
      <c r="CV220" s="103"/>
      <c r="CW220" s="103"/>
      <c r="CX220" s="103"/>
      <c r="CY220" s="103"/>
      <c r="CZ220" s="103"/>
      <c r="DA220" s="103"/>
      <c r="DB220" s="103"/>
      <c r="DC220" s="103"/>
      <c r="DD220" s="103"/>
      <c r="DE220" s="103"/>
      <c r="DF220" s="103"/>
      <c r="DG220" s="103"/>
      <c r="DH220" s="103"/>
      <c r="DI220" s="103"/>
      <c r="DJ220" s="103"/>
      <c r="DK220" s="103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</row>
    <row r="221" spans="1:139">
      <c r="A221" s="83"/>
      <c r="B221" s="66"/>
      <c r="C221" s="79"/>
      <c r="D221" s="67"/>
      <c r="E221" s="83"/>
      <c r="F221" s="84"/>
      <c r="G221" s="85"/>
      <c r="H221" s="86"/>
      <c r="I221" s="87"/>
      <c r="J221" s="88"/>
      <c r="K221" s="89"/>
      <c r="L221" s="89"/>
      <c r="M221" s="90"/>
      <c r="N221" s="91"/>
      <c r="O221" s="92"/>
      <c r="P221" s="93"/>
      <c r="Q221" s="94"/>
      <c r="R221" s="3"/>
      <c r="S221" s="3"/>
      <c r="T221" s="3"/>
      <c r="U221" s="4"/>
      <c r="V221" s="5"/>
      <c r="W221" s="76"/>
      <c r="X221" s="76"/>
      <c r="Y221" s="5"/>
      <c r="Z221" s="5"/>
      <c r="AA221" s="5"/>
      <c r="AB221" s="6"/>
      <c r="AC221" s="29"/>
      <c r="AD221" s="29"/>
      <c r="AE221" s="29"/>
      <c r="AF221" s="29"/>
      <c r="AG221" s="100"/>
      <c r="AH221" s="101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103"/>
      <c r="BD221" s="103"/>
      <c r="BE221" s="103"/>
      <c r="BF221" s="103"/>
      <c r="BG221" s="103"/>
      <c r="BH221" s="103"/>
      <c r="BI221" s="103"/>
      <c r="BJ221" s="103"/>
      <c r="BK221" s="103"/>
      <c r="BL221" s="103"/>
      <c r="BM221" s="103"/>
      <c r="BN221" s="103"/>
      <c r="BO221" s="95"/>
      <c r="BP221" s="95"/>
      <c r="BQ221" s="95"/>
      <c r="BR221" s="95"/>
      <c r="BS221" s="95"/>
      <c r="BT221" s="97"/>
      <c r="BU221" s="97"/>
      <c r="BV221" s="96"/>
      <c r="BW221" s="96"/>
      <c r="BX221" s="96"/>
      <c r="BY221" s="98"/>
      <c r="BZ221" s="99"/>
      <c r="CA221" s="99"/>
      <c r="CB221" s="99"/>
      <c r="CC221" s="99"/>
      <c r="CD221" s="100"/>
      <c r="CE221" s="101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3"/>
      <c r="CQ221" s="103"/>
      <c r="CR221" s="103"/>
      <c r="CS221" s="103"/>
      <c r="CT221" s="103"/>
      <c r="CU221" s="103"/>
      <c r="CV221" s="103"/>
      <c r="CW221" s="103"/>
      <c r="CX221" s="103"/>
      <c r="CY221" s="103"/>
      <c r="CZ221" s="103"/>
      <c r="DA221" s="103"/>
      <c r="DB221" s="103"/>
      <c r="DC221" s="103"/>
      <c r="DD221" s="103"/>
      <c r="DE221" s="103"/>
      <c r="DF221" s="103"/>
      <c r="DG221" s="103"/>
      <c r="DH221" s="103"/>
      <c r="DI221" s="103"/>
      <c r="DJ221" s="103"/>
      <c r="DK221" s="103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</row>
    <row r="222" spans="1:139">
      <c r="A222" s="83"/>
      <c r="B222" s="66"/>
      <c r="C222" s="79"/>
      <c r="D222" s="67"/>
      <c r="E222" s="83"/>
      <c r="F222" s="84"/>
      <c r="G222" s="85"/>
      <c r="H222" s="86"/>
      <c r="I222" s="87"/>
      <c r="J222" s="88"/>
      <c r="K222" s="89"/>
      <c r="L222" s="89"/>
      <c r="M222" s="90"/>
      <c r="N222" s="91"/>
      <c r="O222" s="92"/>
      <c r="P222" s="93"/>
      <c r="Q222" s="94"/>
      <c r="R222" s="3"/>
      <c r="S222" s="3"/>
      <c r="T222" s="3"/>
      <c r="U222" s="4"/>
      <c r="V222" s="5"/>
      <c r="W222" s="76"/>
      <c r="X222" s="76"/>
      <c r="Y222" s="5"/>
      <c r="Z222" s="5"/>
      <c r="AA222" s="5"/>
      <c r="AB222" s="6"/>
      <c r="AC222" s="29"/>
      <c r="AD222" s="29"/>
      <c r="AE222" s="29"/>
      <c r="AF222" s="29"/>
      <c r="AG222" s="100"/>
      <c r="AH222" s="101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103"/>
      <c r="BD222" s="103"/>
      <c r="BE222" s="103"/>
      <c r="BF222" s="103"/>
      <c r="BG222" s="103"/>
      <c r="BH222" s="103"/>
      <c r="BI222" s="103"/>
      <c r="BJ222" s="103"/>
      <c r="BK222" s="103"/>
      <c r="BL222" s="103"/>
      <c r="BM222" s="103"/>
      <c r="BN222" s="103"/>
      <c r="BO222" s="95"/>
      <c r="BP222" s="95"/>
      <c r="BQ222" s="95"/>
      <c r="BR222" s="95"/>
      <c r="BS222" s="95"/>
      <c r="BT222" s="97"/>
      <c r="BU222" s="97"/>
      <c r="BV222" s="96"/>
      <c r="BW222" s="96"/>
      <c r="BX222" s="96"/>
      <c r="BY222" s="98"/>
      <c r="BZ222" s="99"/>
      <c r="CA222" s="99"/>
      <c r="CB222" s="99"/>
      <c r="CC222" s="99"/>
      <c r="CD222" s="100"/>
      <c r="CE222" s="101"/>
      <c r="CF222" s="102"/>
      <c r="CG222" s="102"/>
      <c r="CH222" s="102"/>
      <c r="CI222" s="102"/>
      <c r="CJ222" s="102"/>
      <c r="CK222" s="102"/>
      <c r="CL222" s="102"/>
      <c r="CM222" s="102"/>
      <c r="CN222" s="102"/>
      <c r="CO222" s="102"/>
      <c r="CP222" s="103"/>
      <c r="CQ222" s="103"/>
      <c r="CR222" s="103"/>
      <c r="CS222" s="103"/>
      <c r="CT222" s="103"/>
      <c r="CU222" s="103"/>
      <c r="CV222" s="103"/>
      <c r="CW222" s="103"/>
      <c r="CX222" s="103"/>
      <c r="CY222" s="103"/>
      <c r="CZ222" s="103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</row>
    <row r="223" spans="1:139">
      <c r="A223" s="83"/>
      <c r="B223" s="66"/>
      <c r="C223" s="79"/>
      <c r="D223" s="67"/>
      <c r="E223" s="83"/>
      <c r="F223" s="84"/>
      <c r="G223" s="85"/>
      <c r="H223" s="86"/>
      <c r="I223" s="87"/>
      <c r="J223" s="88"/>
      <c r="K223" s="89"/>
      <c r="L223" s="89"/>
      <c r="M223" s="90"/>
      <c r="N223" s="91"/>
      <c r="O223" s="92"/>
      <c r="P223" s="93"/>
      <c r="Q223" s="94"/>
      <c r="R223" s="3"/>
      <c r="S223" s="3"/>
      <c r="T223" s="3"/>
      <c r="U223" s="4"/>
      <c r="V223" s="5"/>
      <c r="W223" s="76"/>
      <c r="X223" s="76"/>
      <c r="Y223" s="5"/>
      <c r="Z223" s="5"/>
      <c r="AA223" s="5"/>
      <c r="AB223" s="6"/>
      <c r="AC223" s="29"/>
      <c r="AD223" s="29"/>
      <c r="AE223" s="29"/>
      <c r="AF223" s="29"/>
      <c r="AG223" s="100"/>
      <c r="AH223" s="101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3"/>
      <c r="AT223" s="103"/>
      <c r="AU223" s="103"/>
      <c r="AV223" s="103"/>
      <c r="AW223" s="103"/>
      <c r="AX223" s="103"/>
      <c r="AY223" s="103"/>
      <c r="AZ223" s="103"/>
      <c r="BA223" s="103"/>
      <c r="BB223" s="103"/>
      <c r="BC223" s="103"/>
      <c r="BD223" s="103"/>
      <c r="BE223" s="103"/>
      <c r="BF223" s="103"/>
      <c r="BG223" s="103"/>
      <c r="BH223" s="103"/>
      <c r="BI223" s="103"/>
      <c r="BJ223" s="103"/>
      <c r="BK223" s="103"/>
      <c r="BL223" s="103"/>
      <c r="BM223" s="103"/>
      <c r="BN223" s="103"/>
      <c r="BO223" s="95"/>
      <c r="BP223" s="95"/>
      <c r="BQ223" s="95"/>
      <c r="BR223" s="95"/>
      <c r="BS223" s="95"/>
      <c r="BT223" s="97"/>
      <c r="BU223" s="97"/>
      <c r="BV223" s="96"/>
      <c r="BW223" s="96"/>
      <c r="BX223" s="96"/>
      <c r="BY223" s="98"/>
      <c r="BZ223" s="99"/>
      <c r="CA223" s="99"/>
      <c r="CB223" s="99"/>
      <c r="CC223" s="99"/>
      <c r="CD223" s="100"/>
      <c r="CE223" s="101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3"/>
      <c r="CQ223" s="103"/>
      <c r="CR223" s="103"/>
      <c r="CS223" s="103"/>
      <c r="CT223" s="103"/>
      <c r="CU223" s="103"/>
      <c r="CV223" s="103"/>
      <c r="CW223" s="103"/>
      <c r="CX223" s="103"/>
      <c r="CY223" s="103"/>
      <c r="CZ223" s="103"/>
      <c r="DA223" s="103"/>
      <c r="DB223" s="103"/>
      <c r="DC223" s="103"/>
      <c r="DD223" s="103"/>
      <c r="DE223" s="103"/>
      <c r="DF223" s="103"/>
      <c r="DG223" s="103"/>
      <c r="DH223" s="103"/>
      <c r="DI223" s="103"/>
      <c r="DJ223" s="103"/>
      <c r="DK223" s="103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</row>
    <row r="224" spans="1:139">
      <c r="A224" s="83"/>
      <c r="B224" s="66"/>
      <c r="C224" s="79"/>
      <c r="D224" s="67"/>
      <c r="E224" s="83"/>
      <c r="F224" s="84"/>
      <c r="G224" s="85"/>
      <c r="H224" s="86"/>
      <c r="I224" s="87"/>
      <c r="J224" s="88"/>
      <c r="K224" s="89"/>
      <c r="L224" s="89"/>
      <c r="M224" s="90"/>
      <c r="N224" s="91"/>
      <c r="O224" s="92"/>
      <c r="P224" s="93"/>
      <c r="Q224" s="94"/>
      <c r="R224" s="3"/>
      <c r="S224" s="3"/>
      <c r="T224" s="3"/>
      <c r="U224" s="4"/>
      <c r="V224" s="5"/>
      <c r="W224" s="76"/>
      <c r="X224" s="76"/>
      <c r="Y224" s="5"/>
      <c r="Z224" s="5"/>
      <c r="AA224" s="5"/>
      <c r="AB224" s="6"/>
      <c r="AC224" s="29"/>
      <c r="AD224" s="29"/>
      <c r="AE224" s="29"/>
      <c r="AF224" s="29"/>
      <c r="AG224" s="100"/>
      <c r="AH224" s="101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103"/>
      <c r="BD224" s="103"/>
      <c r="BE224" s="103"/>
      <c r="BF224" s="103"/>
      <c r="BG224" s="103"/>
      <c r="BH224" s="103"/>
      <c r="BI224" s="103"/>
      <c r="BJ224" s="103"/>
      <c r="BK224" s="103"/>
      <c r="BL224" s="103"/>
      <c r="BM224" s="103"/>
      <c r="BN224" s="103"/>
      <c r="BO224" s="95"/>
      <c r="BP224" s="95"/>
      <c r="BQ224" s="95"/>
      <c r="BR224" s="95"/>
      <c r="BS224" s="95"/>
      <c r="BT224" s="97"/>
      <c r="BU224" s="97"/>
      <c r="BV224" s="96"/>
      <c r="BW224" s="96"/>
      <c r="BX224" s="96"/>
      <c r="BY224" s="98"/>
      <c r="BZ224" s="99"/>
      <c r="CA224" s="99"/>
      <c r="CB224" s="99"/>
      <c r="CC224" s="99"/>
      <c r="CD224" s="100"/>
      <c r="CE224" s="101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3"/>
      <c r="CQ224" s="103"/>
      <c r="CR224" s="103"/>
      <c r="CS224" s="103"/>
      <c r="CT224" s="103"/>
      <c r="CU224" s="103"/>
      <c r="CV224" s="103"/>
      <c r="CW224" s="103"/>
      <c r="CX224" s="103"/>
      <c r="CY224" s="103"/>
      <c r="CZ224" s="103"/>
      <c r="DA224" s="103"/>
      <c r="DB224" s="103"/>
      <c r="DC224" s="103"/>
      <c r="DD224" s="103"/>
      <c r="DE224" s="103"/>
      <c r="DF224" s="103"/>
      <c r="DG224" s="103"/>
      <c r="DH224" s="103"/>
      <c r="DI224" s="103"/>
      <c r="DJ224" s="103"/>
      <c r="DK224" s="103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</row>
  </sheetData>
  <autoFilter ref="A10:IA64" xr:uid="{FC8D5C17-12BC-8C49-932A-0984792BAB0C}"/>
  <mergeCells count="17">
    <mergeCell ref="E5:F5"/>
    <mergeCell ref="I5:J5"/>
    <mergeCell ref="K5:P5"/>
    <mergeCell ref="R5:T5"/>
    <mergeCell ref="Y2:Z2"/>
    <mergeCell ref="E4:F4"/>
    <mergeCell ref="I4:J4"/>
    <mergeCell ref="K4:P4"/>
    <mergeCell ref="R4:T4"/>
    <mergeCell ref="AN8:BS8"/>
    <mergeCell ref="AC9:AD9"/>
    <mergeCell ref="E6:F6"/>
    <mergeCell ref="I6:J6"/>
    <mergeCell ref="K6:P6"/>
    <mergeCell ref="R6:T6"/>
    <mergeCell ref="E8:P8"/>
    <mergeCell ref="AJ8:AL8"/>
  </mergeCells>
  <phoneticPr fontId="32" type="noConversion"/>
  <conditionalFormatting sqref="EJ21:EN23 EJ42:EN43 EJ38:EN40 EJ32:EN32 EJ26:EN30 DL21:EI75 DL18:EN20 DL16:EN16 DL11:EN13">
    <cfRule type="containsBlanks" dxfId="1281" priority="554">
      <formula>LEN(TRIM(DL11))=0</formula>
    </cfRule>
  </conditionalFormatting>
  <conditionalFormatting sqref="DL15:EN15">
    <cfRule type="containsBlanks" dxfId="1280" priority="542">
      <formula>LEN(TRIM(DL15))=0</formula>
    </cfRule>
  </conditionalFormatting>
  <conditionalFormatting sqref="DL15:EN15">
    <cfRule type="expression" dxfId="1279" priority="543">
      <formula>AND($P15&lt;&gt;"",DL15&lt;$P15)</formula>
    </cfRule>
    <cfRule type="expression" dxfId="1278" priority="544">
      <formula>AND($O15&lt;&gt;"",DL15&gt;$O15)</formula>
    </cfRule>
    <cfRule type="notContainsBlanks" dxfId="1277" priority="545">
      <formula>LEN(TRIM(DL15))&gt;0</formula>
    </cfRule>
  </conditionalFormatting>
  <conditionalFormatting sqref="EJ25:EN25">
    <cfRule type="containsBlanks" dxfId="1276" priority="540">
      <formula>LEN(TRIM(EJ25))=0</formula>
    </cfRule>
  </conditionalFormatting>
  <conditionalFormatting sqref="EJ33:EN33">
    <cfRule type="containsBlanks" dxfId="1275" priority="527">
      <formula>LEN(TRIM(EJ33))=0</formula>
    </cfRule>
  </conditionalFormatting>
  <conditionalFormatting sqref="EJ35:EN36">
    <cfRule type="containsBlanks" dxfId="1274" priority="526">
      <formula>LEN(TRIM(EJ35))=0</formula>
    </cfRule>
  </conditionalFormatting>
  <conditionalFormatting sqref="DL14:EN14">
    <cfRule type="containsBlanks" dxfId="1273" priority="516">
      <formula>LEN(TRIM(DL14))=0</formula>
    </cfRule>
  </conditionalFormatting>
  <conditionalFormatting sqref="DL17:EN17">
    <cfRule type="containsBlanks" dxfId="1272" priority="514">
      <formula>LEN(TRIM(DL17))=0</formula>
    </cfRule>
  </conditionalFormatting>
  <conditionalFormatting sqref="EJ24:EN24">
    <cfRule type="containsBlanks" dxfId="1271" priority="508">
      <formula>LEN(TRIM(EJ24))=0</formula>
    </cfRule>
  </conditionalFormatting>
  <conditionalFormatting sqref="EJ31:EN31">
    <cfRule type="containsBlanks" dxfId="1270" priority="502">
      <formula>LEN(TRIM(EJ31))=0</formula>
    </cfRule>
  </conditionalFormatting>
  <conditionalFormatting sqref="EJ34:EN34">
    <cfRule type="containsBlanks" dxfId="1269" priority="500">
      <formula>LEN(TRIM(EJ34))=0</formula>
    </cfRule>
  </conditionalFormatting>
  <conditionalFormatting sqref="EJ37:EN37">
    <cfRule type="containsBlanks" dxfId="1268" priority="498">
      <formula>LEN(TRIM(EJ37))=0</formula>
    </cfRule>
  </conditionalFormatting>
  <conditionalFormatting sqref="EJ41:EN41">
    <cfRule type="containsBlanks" dxfId="1267" priority="495">
      <formula>LEN(TRIM(EJ41))=0</formula>
    </cfRule>
  </conditionalFormatting>
  <conditionalFormatting sqref="K63:L63 L61:L62 L54:L58 L44:L52 L36:L42 K11:L34 L117:L224">
    <cfRule type="expression" dxfId="1266" priority="490">
      <formula>AND($H11="MIN",$J11&lt;&gt;"")</formula>
    </cfRule>
    <cfRule type="expression" dxfId="1265" priority="491">
      <formula>AND($H11="MIN",$J11="")</formula>
    </cfRule>
    <cfRule type="containsBlanks" dxfId="1264" priority="492">
      <formula>LEN(TRIM(K11))=0</formula>
    </cfRule>
  </conditionalFormatting>
  <conditionalFormatting sqref="L61:L63 L54:L58 L44:L52 L36:L42 L11:L34 L117:L224">
    <cfRule type="expression" dxfId="1263" priority="487">
      <formula>AND(OR($H11="GD&amp;T",$H11="MAX"),$K11&lt;&gt;"")</formula>
    </cfRule>
    <cfRule type="expression" dxfId="1262" priority="488">
      <formula>AND(OR($H11="GD&amp;T",$H11="MAX"),$K11="")</formula>
    </cfRule>
    <cfRule type="containsBlanks" dxfId="1261" priority="489">
      <formula>LEN(TRIM(L11))=0</formula>
    </cfRule>
  </conditionalFormatting>
  <conditionalFormatting sqref="K35">
    <cfRule type="expression" dxfId="1260" priority="460">
      <formula>AND($H35="MIN",$J35&lt;&gt;"")</formula>
    </cfRule>
    <cfRule type="expression" dxfId="1259" priority="461">
      <formula>AND($H35="MIN",$J35="")</formula>
    </cfRule>
    <cfRule type="containsBlanks" dxfId="1258" priority="462">
      <formula>LEN(TRIM(K35))=0</formula>
    </cfRule>
  </conditionalFormatting>
  <conditionalFormatting sqref="L35">
    <cfRule type="expression" dxfId="1257" priority="463">
      <formula>AND(OR($H35="GD&amp;T",$H35="MAX"),$K35&lt;&gt;"")</formula>
    </cfRule>
    <cfRule type="expression" dxfId="1256" priority="464">
      <formula>AND(OR($H35="GD&amp;T",$H35="MAX"),$K35="")</formula>
    </cfRule>
    <cfRule type="containsBlanks" dxfId="1255" priority="465">
      <formula>LEN(TRIM(L35))=0</formula>
    </cfRule>
    <cfRule type="expression" dxfId="1254" priority="466">
      <formula>AND($H35="MIN",$J35&lt;&gt;"")</formula>
    </cfRule>
    <cfRule type="expression" dxfId="1253" priority="467">
      <formula>AND($H35="MIN",$J35="")</formula>
    </cfRule>
    <cfRule type="containsBlanks" dxfId="1252" priority="468">
      <formula>LEN(TRIM(L35))=0</formula>
    </cfRule>
  </conditionalFormatting>
  <conditionalFormatting sqref="K36">
    <cfRule type="expression" dxfId="1251" priority="450">
      <formula>AND($H36="MIN",$J36&lt;&gt;"")</formula>
    </cfRule>
    <cfRule type="expression" dxfId="1250" priority="454">
      <formula>AND($H36="MIN",$J36="")</formula>
    </cfRule>
    <cfRule type="containsBlanks" dxfId="1249" priority="458">
      <formula>LEN(TRIM(K36))=0</formula>
    </cfRule>
  </conditionalFormatting>
  <conditionalFormatting sqref="K37">
    <cfRule type="expression" dxfId="1248" priority="438">
      <formula>AND($H37="MIN",$J37&lt;&gt;"")</formula>
    </cfRule>
    <cfRule type="expression" dxfId="1247" priority="442">
      <formula>AND($H37="MIN",$J37="")</formula>
    </cfRule>
    <cfRule type="containsBlanks" dxfId="1246" priority="446">
      <formula>LEN(TRIM(K37))=0</formula>
    </cfRule>
  </conditionalFormatting>
  <conditionalFormatting sqref="K38">
    <cfRule type="expression" dxfId="1245" priority="431">
      <formula>AND($H38="MIN",$J38&lt;&gt;"")</formula>
    </cfRule>
    <cfRule type="expression" dxfId="1244" priority="433">
      <formula>AND($H38="MIN",$J38="")</formula>
    </cfRule>
    <cfRule type="containsBlanks" dxfId="1243" priority="435">
      <formula>LEN(TRIM(K38))=0</formula>
    </cfRule>
  </conditionalFormatting>
  <conditionalFormatting sqref="K39">
    <cfRule type="expression" dxfId="1242" priority="406">
      <formula>AND($H39="MIN",$J39&lt;&gt;"")</formula>
    </cfRule>
    <cfRule type="expression" dxfId="1241" priority="407">
      <formula>AND($H39="MIN",$J39="")</formula>
    </cfRule>
    <cfRule type="containsBlanks" dxfId="1240" priority="408">
      <formula>LEN(TRIM(K39))=0</formula>
    </cfRule>
  </conditionalFormatting>
  <conditionalFormatting sqref="K40">
    <cfRule type="expression" dxfId="1239" priority="401">
      <formula>AND($H40="MIN",$J40&lt;&gt;"")</formula>
    </cfRule>
    <cfRule type="expression" dxfId="1238" priority="403">
      <formula>AND($H40="MIN",$J40="")</formula>
    </cfRule>
    <cfRule type="containsBlanks" dxfId="1237" priority="405">
      <formula>LEN(TRIM(K40))=0</formula>
    </cfRule>
  </conditionalFormatting>
  <conditionalFormatting sqref="K41">
    <cfRule type="expression" dxfId="1236" priority="385">
      <formula>AND($H41="MIN",$J41&lt;&gt;"")</formula>
    </cfRule>
    <cfRule type="expression" dxfId="1235" priority="386">
      <formula>AND($H41="MIN",$J41="")</formula>
    </cfRule>
    <cfRule type="containsBlanks" dxfId="1234" priority="387">
      <formula>LEN(TRIM(K41))=0</formula>
    </cfRule>
  </conditionalFormatting>
  <conditionalFormatting sqref="K42">
    <cfRule type="expression" dxfId="1233" priority="380">
      <formula>AND($H42="MIN",$J42&lt;&gt;"")</formula>
    </cfRule>
    <cfRule type="expression" dxfId="1232" priority="382">
      <formula>AND($H42="MIN",$J42="")</formula>
    </cfRule>
    <cfRule type="containsBlanks" dxfId="1231" priority="384">
      <formula>LEN(TRIM(K42))=0</formula>
    </cfRule>
  </conditionalFormatting>
  <conditionalFormatting sqref="K43">
    <cfRule type="expression" dxfId="1230" priority="349">
      <formula>AND($H43="MIN",$J43&lt;&gt;"")</formula>
    </cfRule>
    <cfRule type="expression" dxfId="1229" priority="350">
      <formula>AND($H43="MIN",$J43="")</formula>
    </cfRule>
    <cfRule type="containsBlanks" dxfId="1228" priority="351">
      <formula>LEN(TRIM(K43))=0</formula>
    </cfRule>
  </conditionalFormatting>
  <conditionalFormatting sqref="L43">
    <cfRule type="expression" dxfId="1227" priority="352">
      <formula>AND(OR($H43="GD&amp;T",$H43="MAX"),$K43&lt;&gt;"")</formula>
    </cfRule>
    <cfRule type="expression" dxfId="1226" priority="353">
      <formula>AND(OR($H43="GD&amp;T",$H43="MAX"),$K43="")</formula>
    </cfRule>
    <cfRule type="containsBlanks" dxfId="1225" priority="354">
      <formula>LEN(TRIM(L43))=0</formula>
    </cfRule>
    <cfRule type="expression" dxfId="1224" priority="355">
      <formula>AND($H43="MIN",$J43&lt;&gt;"")</formula>
    </cfRule>
    <cfRule type="expression" dxfId="1223" priority="356">
      <formula>AND($H43="MIN",$J43="")</formula>
    </cfRule>
    <cfRule type="containsBlanks" dxfId="1222" priority="357">
      <formula>LEN(TRIM(L43))=0</formula>
    </cfRule>
  </conditionalFormatting>
  <conditionalFormatting sqref="K44">
    <cfRule type="expression" dxfId="1221" priority="341">
      <formula>AND($H44="MIN",$J44&lt;&gt;"")</formula>
    </cfRule>
    <cfRule type="expression" dxfId="1220" priority="344">
      <formula>AND($H44="MIN",$J44="")</formula>
    </cfRule>
    <cfRule type="containsBlanks" dxfId="1219" priority="347">
      <formula>LEN(TRIM(K44))=0</formula>
    </cfRule>
  </conditionalFormatting>
  <conditionalFormatting sqref="K45">
    <cfRule type="expression" dxfId="1218" priority="321">
      <formula>AND($H45="MIN",$J45&lt;&gt;"")</formula>
    </cfRule>
    <cfRule type="expression" dxfId="1217" priority="325">
      <formula>AND($H45="MIN",$J45="")</formula>
    </cfRule>
    <cfRule type="containsBlanks" dxfId="1216" priority="329">
      <formula>LEN(TRIM(K45))=0</formula>
    </cfRule>
  </conditionalFormatting>
  <conditionalFormatting sqref="K46">
    <cfRule type="expression" dxfId="1215" priority="306">
      <formula>AND($H46="MIN",$J46&lt;&gt;"")</formula>
    </cfRule>
    <cfRule type="expression" dxfId="1214" priority="310">
      <formula>AND($H46="MIN",$J46="")</formula>
    </cfRule>
    <cfRule type="containsBlanks" dxfId="1213" priority="314">
      <formula>LEN(TRIM(K46))=0</formula>
    </cfRule>
  </conditionalFormatting>
  <conditionalFormatting sqref="K47">
    <cfRule type="expression" dxfId="1212" priority="294">
      <formula>AND($H47="MIN",$J47&lt;&gt;"")</formula>
    </cfRule>
    <cfRule type="expression" dxfId="1211" priority="297">
      <formula>AND($H47="MIN",$J47="")</formula>
    </cfRule>
    <cfRule type="containsBlanks" dxfId="1210" priority="300">
      <formula>LEN(TRIM(K47))=0</formula>
    </cfRule>
  </conditionalFormatting>
  <conditionalFormatting sqref="K48">
    <cfRule type="expression" dxfId="1209" priority="265">
      <formula>AND($H48="MIN",$J48&lt;&gt;"")</formula>
    </cfRule>
    <cfRule type="expression" dxfId="1208" priority="266">
      <formula>AND($H48="MIN",$J48="")</formula>
    </cfRule>
    <cfRule type="containsBlanks" dxfId="1207" priority="267">
      <formula>LEN(TRIM(K48))=0</formula>
    </cfRule>
  </conditionalFormatting>
  <conditionalFormatting sqref="K49">
    <cfRule type="expression" dxfId="1206" priority="258">
      <formula>AND($H49="MIN",$J49&lt;&gt;"")</formula>
    </cfRule>
    <cfRule type="expression" dxfId="1205" priority="261">
      <formula>AND($H49="MIN",$J49="")</formula>
    </cfRule>
    <cfRule type="containsBlanks" dxfId="1204" priority="264">
      <formula>LEN(TRIM(K49))=0</formula>
    </cfRule>
  </conditionalFormatting>
  <conditionalFormatting sqref="K50">
    <cfRule type="expression" dxfId="1203" priority="248">
      <formula>AND($H50="MIN",$J50&lt;&gt;"")</formula>
    </cfRule>
    <cfRule type="expression" dxfId="1202" priority="250">
      <formula>AND($H50="MIN",$J50="")</formula>
    </cfRule>
    <cfRule type="containsBlanks" dxfId="1201" priority="252">
      <formula>LEN(TRIM(K50))=0</formula>
    </cfRule>
  </conditionalFormatting>
  <conditionalFormatting sqref="K51">
    <cfRule type="expression" dxfId="1200" priority="235">
      <formula>AND($H51="MIN",$J51&lt;&gt;"")</formula>
    </cfRule>
    <cfRule type="expression" dxfId="1199" priority="236">
      <formula>AND($H51="MIN",$J51="")</formula>
    </cfRule>
    <cfRule type="containsBlanks" dxfId="1198" priority="237">
      <formula>LEN(TRIM(K51))=0</formula>
    </cfRule>
  </conditionalFormatting>
  <conditionalFormatting sqref="K52">
    <cfRule type="expression" dxfId="1197" priority="232">
      <formula>AND($H52="MIN",$J52&lt;&gt;"")</formula>
    </cfRule>
    <cfRule type="expression" dxfId="1196" priority="233">
      <formula>AND($H52="MIN",$J52="")</formula>
    </cfRule>
    <cfRule type="containsBlanks" dxfId="1195" priority="234">
      <formula>LEN(TRIM(K52))=0</formula>
    </cfRule>
  </conditionalFormatting>
  <conditionalFormatting sqref="K53">
    <cfRule type="expression" dxfId="1194" priority="200">
      <formula>AND($H53="MIN",$J53&lt;&gt;"")</formula>
    </cfRule>
    <cfRule type="expression" dxfId="1193" priority="202">
      <formula>AND($H53="MIN",$J53="")</formula>
    </cfRule>
    <cfRule type="containsBlanks" dxfId="1192" priority="204">
      <formula>LEN(TRIM(K53))=0</formula>
    </cfRule>
  </conditionalFormatting>
  <conditionalFormatting sqref="L53">
    <cfRule type="expression" dxfId="1191" priority="206">
      <formula>AND(OR($H53="GD&amp;T",$H53="MAX"),$K53&lt;&gt;"")</formula>
    </cfRule>
    <cfRule type="expression" dxfId="1190" priority="208">
      <formula>AND(OR($H53="GD&amp;T",$H53="MAX"),$K53="")</formula>
    </cfRule>
    <cfRule type="containsBlanks" dxfId="1189" priority="210">
      <formula>LEN(TRIM(L53))=0</formula>
    </cfRule>
    <cfRule type="expression" dxfId="1188" priority="212">
      <formula>AND($H53="MIN",$J53&lt;&gt;"")</formula>
    </cfRule>
    <cfRule type="expression" dxfId="1187" priority="214">
      <formula>AND($H53="MIN",$J53="")</formula>
    </cfRule>
    <cfRule type="containsBlanks" dxfId="1186" priority="216">
      <formula>LEN(TRIM(L53))=0</formula>
    </cfRule>
  </conditionalFormatting>
  <conditionalFormatting sqref="K54">
    <cfRule type="expression" dxfId="1185" priority="193">
      <formula>AND($H54="MIN",$J54&lt;&gt;"")</formula>
    </cfRule>
    <cfRule type="expression" dxfId="1184" priority="195">
      <formula>AND($H54="MIN",$J54="")</formula>
    </cfRule>
    <cfRule type="containsBlanks" dxfId="1183" priority="197">
      <formula>LEN(TRIM(K54))=0</formula>
    </cfRule>
  </conditionalFormatting>
  <conditionalFormatting sqref="K55">
    <cfRule type="expression" dxfId="1182" priority="169">
      <formula>AND($H55="MIN",$J55&lt;&gt;"")</formula>
    </cfRule>
    <cfRule type="expression" dxfId="1181" priority="171">
      <formula>AND($H55="MIN",$J55="")</formula>
    </cfRule>
    <cfRule type="containsBlanks" dxfId="1180" priority="173">
      <formula>LEN(TRIM(K55))=0</formula>
    </cfRule>
  </conditionalFormatting>
  <conditionalFormatting sqref="K56">
    <cfRule type="expression" dxfId="1179" priority="154">
      <formula>AND($H56="MIN",$J56&lt;&gt;"")</formula>
    </cfRule>
    <cfRule type="expression" dxfId="1178" priority="156">
      <formula>AND($H56="MIN",$J56="")</formula>
    </cfRule>
    <cfRule type="containsBlanks" dxfId="1177" priority="158">
      <formula>LEN(TRIM(K56))=0</formula>
    </cfRule>
  </conditionalFormatting>
  <conditionalFormatting sqref="K57">
    <cfRule type="expression" dxfId="1176" priority="139">
      <formula>AND($H57="MIN",$J57&lt;&gt;"")</formula>
    </cfRule>
    <cfRule type="expression" dxfId="1175" priority="141">
      <formula>AND($H57="MIN",$J57="")</formula>
    </cfRule>
    <cfRule type="containsBlanks" dxfId="1174" priority="143">
      <formula>LEN(TRIM(K57))=0</formula>
    </cfRule>
  </conditionalFormatting>
  <conditionalFormatting sqref="K58">
    <cfRule type="expression" dxfId="1173" priority="122">
      <formula>AND($H58="MIN",$J58&lt;&gt;"")</formula>
    </cfRule>
    <cfRule type="expression" dxfId="1172" priority="125">
      <formula>AND($H58="MIN",$J58="")</formula>
    </cfRule>
    <cfRule type="containsBlanks" dxfId="1171" priority="128">
      <formula>LEN(TRIM(K58))=0</formula>
    </cfRule>
  </conditionalFormatting>
  <conditionalFormatting sqref="K59">
    <cfRule type="expression" dxfId="1170" priority="94">
      <formula>AND($H59="MIN",$J59&lt;&gt;"")</formula>
    </cfRule>
    <cfRule type="expression" dxfId="1169" priority="95">
      <formula>AND($H59="MIN",$J59="")</formula>
    </cfRule>
    <cfRule type="containsBlanks" dxfId="1168" priority="96">
      <formula>LEN(TRIM(K59))=0</formula>
    </cfRule>
  </conditionalFormatting>
  <conditionalFormatting sqref="L59">
    <cfRule type="expression" dxfId="1167" priority="97">
      <formula>AND(OR($H59="GD&amp;T",$H59="MAX"),$K59&lt;&gt;"")</formula>
    </cfRule>
    <cfRule type="expression" dxfId="1166" priority="98">
      <formula>AND(OR($H59="GD&amp;T",$H59="MAX"),$K59="")</formula>
    </cfRule>
    <cfRule type="containsBlanks" dxfId="1165" priority="99">
      <formula>LEN(TRIM(L59))=0</formula>
    </cfRule>
    <cfRule type="expression" dxfId="1164" priority="100">
      <formula>AND($H59="MIN",$J59&lt;&gt;"")</formula>
    </cfRule>
    <cfRule type="expression" dxfId="1163" priority="101">
      <formula>AND($H59="MIN",$J59="")</formula>
    </cfRule>
    <cfRule type="containsBlanks" dxfId="1162" priority="102">
      <formula>LEN(TRIM(L59))=0</formula>
    </cfRule>
  </conditionalFormatting>
  <conditionalFormatting sqref="K60">
    <cfRule type="expression" dxfId="1161" priority="79">
      <formula>AND($H60="MIN",$J60&lt;&gt;"")</formula>
    </cfRule>
    <cfRule type="expression" dxfId="1160" priority="80">
      <formula>AND($H60="MIN",$J60="")</formula>
    </cfRule>
    <cfRule type="containsBlanks" dxfId="1159" priority="81">
      <formula>LEN(TRIM(K60))=0</formula>
    </cfRule>
  </conditionalFormatting>
  <conditionalFormatting sqref="L60">
    <cfRule type="expression" dxfId="1158" priority="82">
      <formula>AND(OR($H60="GD&amp;T",$H60="MAX"),$K60&lt;&gt;"")</formula>
    </cfRule>
    <cfRule type="expression" dxfId="1157" priority="83">
      <formula>AND(OR($H60="GD&amp;T",$H60="MAX"),$K60="")</formula>
    </cfRule>
    <cfRule type="containsBlanks" dxfId="1156" priority="84">
      <formula>LEN(TRIM(L60))=0</formula>
    </cfRule>
    <cfRule type="expression" dxfId="1155" priority="85">
      <formula>AND($H60="MIN",$J60&lt;&gt;"")</formula>
    </cfRule>
    <cfRule type="expression" dxfId="1154" priority="86">
      <formula>AND($H60="MIN",$J60="")</formula>
    </cfRule>
    <cfRule type="containsBlanks" dxfId="1153" priority="87">
      <formula>LEN(TRIM(L60))=0</formula>
    </cfRule>
  </conditionalFormatting>
  <conditionalFormatting sqref="K61">
    <cfRule type="expression" dxfId="1152" priority="71">
      <formula>AND($H61="MIN",$J61&lt;&gt;"")</formula>
    </cfRule>
    <cfRule type="expression" dxfId="1151" priority="74">
      <formula>AND($H61="MIN",$J61="")</formula>
    </cfRule>
    <cfRule type="containsBlanks" dxfId="1150" priority="77">
      <formula>LEN(TRIM(K61))=0</formula>
    </cfRule>
  </conditionalFormatting>
  <conditionalFormatting sqref="K62">
    <cfRule type="expression" dxfId="1149" priority="61">
      <formula>AND($H62="MIN",$J62&lt;&gt;"")</formula>
    </cfRule>
    <cfRule type="expression" dxfId="1148" priority="63">
      <formula>AND($H62="MIN",$J62="")</formula>
    </cfRule>
    <cfRule type="containsBlanks" dxfId="1147" priority="65">
      <formula>LEN(TRIM(K62))=0</formula>
    </cfRule>
  </conditionalFormatting>
  <conditionalFormatting sqref="DL44:EI75 DL11:EN43">
    <cfRule type="expression" dxfId="1146" priority="555">
      <formula>AND($P11&lt;&gt;"",$AS11&lt;&gt;"",DL11&lt;$P11)</formula>
    </cfRule>
    <cfRule type="expression" dxfId="1145" priority="556">
      <formula>AND($O11&lt;&gt;"",$AS11&lt;&gt;"",DL11&gt;$O11)</formula>
    </cfRule>
    <cfRule type="notContainsBlanks" dxfId="1144" priority="557">
      <formula>LEN(TRIM(DL11))&gt;0</formula>
    </cfRule>
  </conditionalFormatting>
  <conditionalFormatting sqref="BY11:BY224">
    <cfRule type="containsBlanks" dxfId="1143" priority="54">
      <formula>LEN(TRIM(BY11))=0</formula>
    </cfRule>
    <cfRule type="cellIs" dxfId="1142" priority="55" operator="between">
      <formula>0.9</formula>
      <formula>0.995</formula>
    </cfRule>
    <cfRule type="cellIs" dxfId="1141" priority="56" operator="greaterThanOrEqual">
      <formula>0.995</formula>
    </cfRule>
    <cfRule type="notContainsBlanks" dxfId="1140" priority="57">
      <formula>LEN(TRIM(BY11))&gt;0</formula>
    </cfRule>
  </conditionalFormatting>
  <conditionalFormatting sqref="AI65:BS75 AI63:AM64 AI11:BS62 CF11:DK75">
    <cfRule type="expression" dxfId="1139" priority="58">
      <formula>AND($N11&lt;&gt;"",$AL11&lt;&gt;"",AI11&lt;$N11)</formula>
    </cfRule>
    <cfRule type="expression" dxfId="1138" priority="59">
      <formula>AND($M11&lt;&gt;"",$AL11&lt;&gt;"",AI11&gt;$M11)</formula>
    </cfRule>
    <cfRule type="notContainsBlanks" dxfId="1137" priority="60">
      <formula>LEN(TRIM(AI11))&gt;0</formula>
    </cfRule>
  </conditionalFormatting>
  <conditionalFormatting sqref="AI65:BN75 AI63:AM64 AI11:BN62 CF11:DK75">
    <cfRule type="containsBlanks" dxfId="1136" priority="53">
      <formula>LEN(TRIM(AI11))=0</formula>
    </cfRule>
  </conditionalFormatting>
  <conditionalFormatting sqref="BN11:BN62 BN65:BN224 DK11:DK224">
    <cfRule type="containsBlanks" dxfId="1135" priority="49">
      <formula>LEN(TRIM(BN11))=0</formula>
    </cfRule>
    <cfRule type="expression" dxfId="1134" priority="50">
      <formula>AND($N11&lt;&gt;"",$AL11&lt;&gt;"",BN11&lt;$N11)</formula>
    </cfRule>
    <cfRule type="expression" dxfId="1133" priority="51">
      <formula>AND($M11&lt;&gt;"",$AL11&lt;&gt;"",BN11&gt;$M11)</formula>
    </cfRule>
    <cfRule type="notContainsBlanks" dxfId="1132" priority="52">
      <formula>LEN(TRIM(BN11))&gt;0</formula>
    </cfRule>
  </conditionalFormatting>
  <conditionalFormatting sqref="BV11:BX75">
    <cfRule type="expression" dxfId="1131" priority="558" stopIfTrue="1">
      <formula>$L11="Yes"</formula>
    </cfRule>
    <cfRule type="expression" dxfId="1130" priority="559" stopIfTrue="1">
      <formula>AND($AG11&lt;0.966,$AG11&lt;&gt;"")</formula>
    </cfRule>
    <cfRule type="cellIs" dxfId="1129" priority="560" stopIfTrue="1" operator="lessThan">
      <formula>$H11</formula>
    </cfRule>
    <cfRule type="notContainsBlanks" dxfId="1128" priority="561">
      <formula>LEN(TRIM(BV11))&gt;0</formula>
    </cfRule>
  </conditionalFormatting>
  <conditionalFormatting sqref="V11:V224 Y11:AA224">
    <cfRule type="expression" dxfId="1127" priority="40">
      <formula>$N11="Yes"</formula>
    </cfRule>
    <cfRule type="expression" dxfId="1126" priority="41">
      <formula>AND($AG11&lt;0.966,$AG11&lt;&gt;"")</formula>
    </cfRule>
    <cfRule type="cellIs" dxfId="1125" priority="45" operator="lessThan">
      <formula>$H11</formula>
    </cfRule>
    <cfRule type="notContainsBlanks" dxfId="1124" priority="47">
      <formula>LEN(TRIM(V11))&gt;0</formula>
    </cfRule>
  </conditionalFormatting>
  <conditionalFormatting sqref="AB11:AB224">
    <cfRule type="containsBlanks" dxfId="1123" priority="42">
      <formula>LEN(TRIM(AB11))=0</formula>
    </cfRule>
    <cfRule type="cellIs" dxfId="1122" priority="43" operator="between">
      <formula>0.9</formula>
      <formula>0.995</formula>
    </cfRule>
    <cfRule type="cellIs" dxfId="1121" priority="44" operator="greaterThanOrEqual">
      <formula>0.995</formula>
    </cfRule>
    <cfRule type="notContainsBlanks" dxfId="1120" priority="46">
      <formula>LEN(TRIM(AB11))&gt;0</formula>
    </cfRule>
  </conditionalFormatting>
  <conditionalFormatting sqref="R11:T211">
    <cfRule type="expression" dxfId="1119" priority="37">
      <formula>AND($P11&lt;&gt;"",$AN11&lt;&gt;"",R11&lt;$P11)</formula>
    </cfRule>
    <cfRule type="expression" dxfId="1118" priority="38">
      <formula>AND($O11&lt;&gt;"",$AN11&lt;&gt;"",R11&gt;$O11)</formula>
    </cfRule>
    <cfRule type="notContainsBlanks" dxfId="1117" priority="39">
      <formula>LEN(TRIM(R11))&gt;0</formula>
    </cfRule>
  </conditionalFormatting>
  <conditionalFormatting sqref="U11:U224">
    <cfRule type="expression" dxfId="1116" priority="35">
      <formula>AND($U11&lt;&gt;"",$V11&lt;1.67)</formula>
    </cfRule>
    <cfRule type="notContainsBlanks" dxfId="1115" priority="36">
      <formula>LEN(TRIM(U11))&gt;0</formula>
    </cfRule>
  </conditionalFormatting>
  <conditionalFormatting sqref="K117:K224">
    <cfRule type="expression" dxfId="1114" priority="32">
      <formula>AND($H117="MIN",$J117&lt;&gt;"")</formula>
    </cfRule>
    <cfRule type="expression" dxfId="1113" priority="33">
      <formula>AND($H117="MIN",$J117="")</formula>
    </cfRule>
    <cfRule type="containsBlanks" dxfId="1112" priority="34">
      <formula>LEN(TRIM(K117))=0</formula>
    </cfRule>
  </conditionalFormatting>
  <conditionalFormatting sqref="AN63:BS64">
    <cfRule type="expression" dxfId="1111" priority="29">
      <formula>AND($M63&lt;&gt;"",$AK63&lt;&gt;"",AN63&lt;$M63)</formula>
    </cfRule>
  </conditionalFormatting>
  <conditionalFormatting sqref="AN63:BS64 K64:L116">
    <cfRule type="containsBlanks" dxfId="1110" priority="28">
      <formula>LEN(TRIM(K63))=0</formula>
    </cfRule>
  </conditionalFormatting>
  <conditionalFormatting sqref="AN63:BS64">
    <cfRule type="expression" dxfId="1109" priority="30">
      <formula>AND($L63&lt;&gt;"",$AK63&lt;&gt;"",AN63&gt;$L63)</formula>
    </cfRule>
    <cfRule type="notContainsBlanks" dxfId="1108" priority="31">
      <formula>LEN(TRIM(AN63))&gt;0</formula>
    </cfRule>
  </conditionalFormatting>
  <conditionalFormatting sqref="K64:K116">
    <cfRule type="expression" dxfId="1107" priority="18">
      <formula>AND($F64="MIN",$H64&lt;&gt;"")</formula>
    </cfRule>
    <cfRule type="expression" dxfId="1106" priority="19">
      <formula>AND($F64="MIN",$H64="")</formula>
    </cfRule>
  </conditionalFormatting>
  <conditionalFormatting sqref="L64:L116">
    <cfRule type="expression" dxfId="1105" priority="16">
      <formula>AND(OR($F64="GD&amp;T",$F64="MAX"),$I64&lt;&gt;"")</formula>
    </cfRule>
    <cfRule type="expression" dxfId="1104" priority="17">
      <formula>AND(OR($F64="GD&amp;T",$F64="MAX"),$I64="")</formula>
    </cfRule>
  </conditionalFormatting>
  <conditionalFormatting sqref="M64:M116">
    <cfRule type="expression" dxfId="1103" priority="20">
      <formula>AND(OR($F64="GD&amp;T",$F64="MAX"),$I64&lt;&gt;"")</formula>
    </cfRule>
    <cfRule type="expression" dxfId="1102" priority="21">
      <formula>AND(OR($F64="GD&amp;T",$F64="MAX"),$I64="")</formula>
    </cfRule>
    <cfRule type="containsBlanks" dxfId="1101" priority="22">
      <formula>LEN(TRIM(M64))=0</formula>
    </cfRule>
  </conditionalFormatting>
  <conditionalFormatting sqref="DL76:EI224">
    <cfRule type="containsBlanks" dxfId="1100" priority="8">
      <formula>LEN(TRIM(DL76))=0</formula>
    </cfRule>
  </conditionalFormatting>
  <conditionalFormatting sqref="DL76:EI224">
    <cfRule type="expression" dxfId="1099" priority="9">
      <formula>AND($P76&lt;&gt;"",$AS76&lt;&gt;"",DL76&lt;$P76)</formula>
    </cfRule>
    <cfRule type="expression" dxfId="1098" priority="10">
      <formula>AND($O76&lt;&gt;"",$AS76&lt;&gt;"",DL76&gt;$O76)</formula>
    </cfRule>
    <cfRule type="notContainsBlanks" dxfId="1097" priority="11">
      <formula>LEN(TRIM(DL76))&gt;0</formula>
    </cfRule>
  </conditionalFormatting>
  <conditionalFormatting sqref="AI76:BS224 CF76:DK224">
    <cfRule type="expression" dxfId="1096" priority="5">
      <formula>AND($N76&lt;&gt;"",$AL76&lt;&gt;"",AI76&lt;$N76)</formula>
    </cfRule>
    <cfRule type="expression" dxfId="1095" priority="6">
      <formula>AND($M76&lt;&gt;"",$AL76&lt;&gt;"",AI76&gt;$M76)</formula>
    </cfRule>
    <cfRule type="notContainsBlanks" dxfId="1094" priority="7">
      <formula>LEN(TRIM(AI76))&gt;0</formula>
    </cfRule>
  </conditionalFormatting>
  <conditionalFormatting sqref="AI76:BN224 CF76:DK224">
    <cfRule type="containsBlanks" dxfId="1093" priority="4">
      <formula>LEN(TRIM(AI76))=0</formula>
    </cfRule>
  </conditionalFormatting>
  <conditionalFormatting sqref="BV76:BX224">
    <cfRule type="expression" dxfId="1092" priority="12" stopIfTrue="1">
      <formula>$L76="Yes"</formula>
    </cfRule>
    <cfRule type="expression" dxfId="1091" priority="13" stopIfTrue="1">
      <formula>AND($AG76&lt;0.966,$AG76&lt;&gt;"")</formula>
    </cfRule>
    <cfRule type="cellIs" dxfId="1090" priority="14" stopIfTrue="1" operator="lessThan">
      <formula>$H76</formula>
    </cfRule>
    <cfRule type="notContainsBlanks" dxfId="1089" priority="15">
      <formula>LEN(TRIM(BV76))&gt;0</formula>
    </cfRule>
  </conditionalFormatting>
  <conditionalFormatting sqref="R212:T224">
    <cfRule type="expression" dxfId="1088" priority="1">
      <formula>AND($P212&lt;&gt;"",$AN212&lt;&gt;"",R212&lt;$P212)</formula>
    </cfRule>
    <cfRule type="expression" dxfId="1087" priority="2">
      <formula>AND($O212&lt;&gt;"",$AN212&lt;&gt;"",R212&gt;$O212)</formula>
    </cfRule>
    <cfRule type="notContainsBlanks" dxfId="1086" priority="3">
      <formula>LEN(TRIM(R212))&gt;0</formula>
    </cfRule>
  </conditionalFormatting>
  <dataValidations count="3">
    <dataValidation type="list" allowBlank="1" showInputMessage="1" showErrorMessage="1" sqref="M11:M62" xr:uid="{08A1953A-DE1C-8147-9E5B-2509D1FC324C}">
      <formula1>insp_meth</formula1>
    </dataValidation>
    <dataValidation type="list" allowBlank="1" showInputMessage="1" showErrorMessage="1" sqref="I11:I163" xr:uid="{2CC9090C-D43C-6647-B2A1-58E0969F4816}">
      <formula1>dim_type</formula1>
    </dataValidation>
    <dataValidation type="list" allowBlank="1" showInputMessage="1" showErrorMessage="1" sqref="N11:N116" xr:uid="{FAA85969-0C1F-764E-8153-268E15CE87D2}">
      <formula1>gauging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updateNormForm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AddShtFrm">
                <anchor moveWithCells="1" sizeWithCells="1">
                  <from>
                    <xdr:col>6</xdr:col>
                    <xdr:colOff>1130300</xdr:colOff>
                    <xdr:row>1</xdr:row>
                    <xdr:rowOff>12700</xdr:rowOff>
                  </from>
                  <to>
                    <xdr:col>8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showExportFrm">
                <anchor moveWithCells="1" sizeWithCells="1">
                  <from>
                    <xdr:col>8</xdr:col>
                    <xdr:colOff>444500</xdr:colOff>
                    <xdr:row>1</xdr:row>
                    <xdr:rowOff>12700</xdr:rowOff>
                  </from>
                  <to>
                    <xdr:col>10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howImport">
                <anchor moveWithCells="1" sizeWithCells="1">
                  <from>
                    <xdr:col>10</xdr:col>
                    <xdr:colOff>368300</xdr:colOff>
                    <xdr:row>1</xdr:row>
                    <xdr:rowOff>12700</xdr:rowOff>
                  </from>
                  <to>
                    <xdr:col>12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detectOutliers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15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64F09-910D-C740-B17E-3E34FB29F718}">
  <sheetPr codeName="Sheet5"/>
  <dimension ref="A1:IA416"/>
  <sheetViews>
    <sheetView showGridLines="0" topLeftCell="A236" zoomScaleNormal="100" zoomScalePageLayoutView="125" workbookViewId="0">
      <selection activeCell="AN201" sqref="AN201:BS283"/>
    </sheetView>
  </sheetViews>
  <sheetFormatPr baseColWidth="10" defaultColWidth="8.83203125" defaultRowHeight="15"/>
  <cols>
    <col min="1" max="1" width="13.5" customWidth="1"/>
    <col min="2" max="2" width="7.83203125" customWidth="1"/>
    <col min="3" max="3" width="8.6640625" customWidth="1"/>
    <col min="4" max="6" width="7.83203125" customWidth="1"/>
    <col min="7" max="7" width="20.6640625" customWidth="1"/>
    <col min="8" max="8" width="7.6640625" customWidth="1"/>
    <col min="9" max="9" width="9" customWidth="1"/>
    <col min="10" max="10" width="7.83203125" customWidth="1"/>
    <col min="11" max="12" width="8.33203125" customWidth="1"/>
    <col min="13" max="13" width="8.33203125" bestFit="1" customWidth="1"/>
    <col min="14" max="16" width="7.83203125" customWidth="1"/>
    <col min="17" max="17" width="0.83203125" customWidth="1"/>
    <col min="18" max="21" width="7.83203125" customWidth="1"/>
    <col min="22" max="22" width="7.83203125" style="121" customWidth="1"/>
    <col min="23" max="28" width="7.83203125" customWidth="1"/>
    <col min="29" max="29" width="10" bestFit="1" customWidth="1"/>
    <col min="30" max="31" width="9.6640625" bestFit="1" customWidth="1"/>
    <col min="32" max="32" width="9.6640625" customWidth="1"/>
    <col min="33" max="33" width="7.83203125" customWidth="1"/>
    <col min="34" max="34" width="9" customWidth="1"/>
    <col min="35" max="35" width="8" customWidth="1"/>
    <col min="36" max="38" width="9" customWidth="1"/>
    <col min="39" max="39" width="0.83203125" customWidth="1"/>
    <col min="40" max="139" width="7.83203125" customWidth="1"/>
  </cols>
  <sheetData>
    <row r="1" spans="1:235" s="1" customFormat="1" ht="22" customHeight="1">
      <c r="C1" s="11" t="s">
        <v>47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3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35"/>
      <c r="AJ1" s="35"/>
      <c r="AK1" s="35"/>
      <c r="AL1" s="35"/>
      <c r="AM1" s="11"/>
    </row>
    <row r="2" spans="1:235" s="1" customFormat="1" ht="14" customHeight="1">
      <c r="A2" s="9"/>
      <c r="B2" s="9"/>
      <c r="D2" s="9"/>
      <c r="E2" s="9" t="s">
        <v>75</v>
      </c>
      <c r="F2" s="9"/>
      <c r="G2" s="8"/>
      <c r="H2" s="8"/>
      <c r="I2" s="8"/>
      <c r="L2" s="8"/>
      <c r="M2" s="8"/>
      <c r="N2" s="8"/>
      <c r="O2" s="8"/>
      <c r="P2" s="8"/>
      <c r="R2" s="8"/>
      <c r="S2" s="8"/>
      <c r="T2" s="8"/>
      <c r="U2" s="8"/>
      <c r="V2" s="114"/>
      <c r="W2" s="7"/>
      <c r="X2" s="7"/>
      <c r="Y2" s="157" t="s">
        <v>11</v>
      </c>
      <c r="Z2" s="157"/>
      <c r="AA2" s="7"/>
      <c r="AH2" s="8"/>
      <c r="AI2" s="8"/>
      <c r="AJ2" s="8"/>
      <c r="AK2" s="8"/>
      <c r="AL2" s="8"/>
      <c r="AM2" s="8"/>
    </row>
    <row r="3" spans="1:235" s="1" customFormat="1" ht="9" customHeight="1">
      <c r="A3" s="8"/>
      <c r="B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/>
      <c r="S3" s="8"/>
      <c r="T3" s="8"/>
      <c r="U3" s="8"/>
      <c r="V3" s="115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235" s="1" customFormat="1" ht="18.75" customHeight="1">
      <c r="E4" s="145" t="s">
        <v>12</v>
      </c>
      <c r="F4" s="146"/>
      <c r="G4" s="12"/>
      <c r="H4" s="32"/>
      <c r="I4" s="147" t="s">
        <v>13</v>
      </c>
      <c r="J4" s="148"/>
      <c r="K4" s="149" t="s">
        <v>183</v>
      </c>
      <c r="L4" s="150"/>
      <c r="M4" s="150"/>
      <c r="N4" s="150"/>
      <c r="O4" s="150"/>
      <c r="P4" s="151"/>
      <c r="Q4" s="33"/>
      <c r="R4" s="145" t="s">
        <v>68</v>
      </c>
      <c r="S4" s="152"/>
      <c r="T4" s="146"/>
      <c r="U4" s="107"/>
      <c r="V4" s="116"/>
      <c r="W4" s="108"/>
      <c r="X4" s="108"/>
      <c r="Y4" s="108"/>
      <c r="Z4" s="109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1:235" s="1" customFormat="1" ht="18.75" customHeight="1">
      <c r="E5" s="145" t="s">
        <v>14</v>
      </c>
      <c r="F5" s="146"/>
      <c r="G5" s="12"/>
      <c r="H5" s="32"/>
      <c r="I5" s="147" t="s">
        <v>15</v>
      </c>
      <c r="J5" s="148"/>
      <c r="K5" s="149"/>
      <c r="L5" s="150"/>
      <c r="M5" s="150"/>
      <c r="N5" s="150"/>
      <c r="O5" s="150"/>
      <c r="P5" s="151"/>
      <c r="Q5" s="33"/>
      <c r="R5" s="145" t="s">
        <v>49</v>
      </c>
      <c r="S5" s="152"/>
      <c r="T5" s="146"/>
      <c r="U5" s="107"/>
      <c r="V5" s="117"/>
      <c r="W5" s="108"/>
      <c r="X5" s="108"/>
      <c r="Y5" s="108"/>
      <c r="Z5" s="109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1:235" s="1" customFormat="1" ht="18.75" customHeight="1">
      <c r="E6" s="145" t="s">
        <v>16</v>
      </c>
      <c r="F6" s="146"/>
      <c r="G6" s="34"/>
      <c r="H6" s="32"/>
      <c r="I6" s="147" t="s">
        <v>44</v>
      </c>
      <c r="J6" s="148"/>
      <c r="K6" s="149"/>
      <c r="L6" s="150"/>
      <c r="M6" s="150"/>
      <c r="N6" s="150"/>
      <c r="O6" s="150"/>
      <c r="P6" s="151"/>
      <c r="Q6" s="33"/>
      <c r="R6" s="145" t="s">
        <v>48</v>
      </c>
      <c r="S6" s="152"/>
      <c r="T6" s="146"/>
      <c r="U6" s="107"/>
      <c r="V6" s="116"/>
      <c r="W6" s="108"/>
      <c r="X6" s="108"/>
      <c r="Y6" s="108"/>
      <c r="Z6" s="109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235" s="1" customFormat="1" ht="9" customHeight="1">
      <c r="A7" s="10"/>
      <c r="B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R7" s="10"/>
      <c r="S7" s="10"/>
      <c r="T7" s="10"/>
      <c r="U7" s="10"/>
      <c r="V7" s="118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8"/>
    </row>
    <row r="8" spans="1:235" s="16" customFormat="1" ht="15" customHeight="1">
      <c r="A8" s="20"/>
      <c r="B8" s="20"/>
      <c r="C8" s="20"/>
      <c r="D8" s="20"/>
      <c r="E8" s="153" t="s">
        <v>17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5"/>
      <c r="Q8" s="20"/>
      <c r="R8" s="110" t="s">
        <v>23</v>
      </c>
      <c r="S8" s="111"/>
      <c r="T8" s="111"/>
      <c r="U8" s="111"/>
      <c r="V8" s="119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2"/>
      <c r="AJ8" s="156" t="s">
        <v>59</v>
      </c>
      <c r="AK8" s="156"/>
      <c r="AL8" s="156"/>
      <c r="AM8" s="20"/>
      <c r="AN8" s="140" t="s">
        <v>24</v>
      </c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2"/>
    </row>
    <row r="9" spans="1:235" s="16" customFormat="1" ht="25" customHeight="1">
      <c r="A9" s="50"/>
      <c r="B9" s="50"/>
      <c r="C9" s="50"/>
      <c r="D9" s="50"/>
      <c r="E9" s="50"/>
      <c r="F9" s="50"/>
      <c r="G9" s="50"/>
      <c r="H9" s="50"/>
      <c r="I9" s="50"/>
      <c r="J9" s="51"/>
      <c r="K9" s="55" t="s">
        <v>53</v>
      </c>
      <c r="L9" s="55" t="s">
        <v>54</v>
      </c>
      <c r="M9" s="49"/>
      <c r="N9" s="49"/>
      <c r="O9" s="63"/>
      <c r="P9" s="63"/>
      <c r="Q9" s="28"/>
      <c r="R9" s="39"/>
      <c r="S9" s="39"/>
      <c r="T9" s="40"/>
      <c r="U9" s="39"/>
      <c r="V9" s="120"/>
      <c r="W9" s="38"/>
      <c r="X9" s="38"/>
      <c r="Y9" s="38"/>
      <c r="Z9" s="38"/>
      <c r="AA9" s="38"/>
      <c r="AB9" s="38"/>
      <c r="AC9" s="143" t="s">
        <v>63</v>
      </c>
      <c r="AD9" s="144"/>
      <c r="AE9" s="48" t="s">
        <v>56</v>
      </c>
      <c r="AF9" s="70">
        <v>1.5</v>
      </c>
      <c r="AG9" s="47"/>
      <c r="AH9" s="47"/>
      <c r="AI9" s="68"/>
      <c r="AJ9" s="64"/>
      <c r="AK9" s="64"/>
      <c r="AL9" s="65"/>
      <c r="AM9" s="59"/>
      <c r="AN9" s="36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</row>
    <row r="10" spans="1:235" s="19" customFormat="1" ht="27">
      <c r="A10" s="52" t="s">
        <v>93</v>
      </c>
      <c r="B10" s="52" t="s">
        <v>94</v>
      </c>
      <c r="C10" s="52" t="s">
        <v>95</v>
      </c>
      <c r="D10" s="52" t="s">
        <v>98</v>
      </c>
      <c r="E10" s="52" t="s">
        <v>96</v>
      </c>
      <c r="F10" s="52" t="s">
        <v>20</v>
      </c>
      <c r="G10" s="52" t="s">
        <v>97</v>
      </c>
      <c r="H10" s="52" t="s">
        <v>62</v>
      </c>
      <c r="I10" s="52" t="s">
        <v>25</v>
      </c>
      <c r="J10" s="53" t="s">
        <v>19</v>
      </c>
      <c r="K10" s="69" t="s">
        <v>60</v>
      </c>
      <c r="L10" s="69" t="s">
        <v>61</v>
      </c>
      <c r="M10" s="54" t="s">
        <v>18</v>
      </c>
      <c r="N10" s="54" t="s">
        <v>64</v>
      </c>
      <c r="O10" s="56" t="s">
        <v>1</v>
      </c>
      <c r="P10" s="56" t="s">
        <v>2</v>
      </c>
      <c r="Q10" s="21"/>
      <c r="R10" s="44" t="s">
        <v>3</v>
      </c>
      <c r="S10" s="44" t="s">
        <v>4</v>
      </c>
      <c r="T10" s="45" t="s">
        <v>0</v>
      </c>
      <c r="U10" s="44" t="s">
        <v>5</v>
      </c>
      <c r="V10" s="46" t="s">
        <v>6</v>
      </c>
      <c r="W10" s="46" t="s">
        <v>73</v>
      </c>
      <c r="X10" s="46" t="s">
        <v>74</v>
      </c>
      <c r="Y10" s="46" t="s">
        <v>7</v>
      </c>
      <c r="Z10" s="46" t="s">
        <v>8</v>
      </c>
      <c r="AA10" s="46" t="s">
        <v>9</v>
      </c>
      <c r="AB10" s="46" t="s">
        <v>50</v>
      </c>
      <c r="AC10" s="71" t="s">
        <v>51</v>
      </c>
      <c r="AD10" s="71" t="s">
        <v>52</v>
      </c>
      <c r="AE10" s="71" t="s">
        <v>55</v>
      </c>
      <c r="AF10" s="58" t="s">
        <v>57</v>
      </c>
      <c r="AG10" s="41" t="s">
        <v>21</v>
      </c>
      <c r="AH10" s="41" t="s">
        <v>22</v>
      </c>
      <c r="AI10" s="41" t="s">
        <v>58</v>
      </c>
      <c r="AJ10" s="64"/>
      <c r="AK10" s="64"/>
      <c r="AL10" s="65"/>
      <c r="AM10" s="60"/>
      <c r="AN10" s="42">
        <v>1</v>
      </c>
      <c r="AO10" s="42">
        <v>2</v>
      </c>
      <c r="AP10" s="42">
        <v>3</v>
      </c>
      <c r="AQ10" s="42">
        <v>4</v>
      </c>
      <c r="AR10" s="42">
        <v>5</v>
      </c>
      <c r="AS10" s="42">
        <v>6</v>
      </c>
      <c r="AT10" s="42">
        <v>7</v>
      </c>
      <c r="AU10" s="42">
        <v>8</v>
      </c>
      <c r="AV10" s="42">
        <v>9</v>
      </c>
      <c r="AW10" s="42">
        <v>10</v>
      </c>
      <c r="AX10" s="42">
        <v>11</v>
      </c>
      <c r="AY10" s="42">
        <v>12</v>
      </c>
      <c r="AZ10" s="42">
        <v>13</v>
      </c>
      <c r="BA10" s="42">
        <v>14</v>
      </c>
      <c r="BB10" s="42">
        <v>15</v>
      </c>
      <c r="BC10" s="42">
        <v>16</v>
      </c>
      <c r="BD10" s="42">
        <v>17</v>
      </c>
      <c r="BE10" s="42">
        <v>18</v>
      </c>
      <c r="BF10" s="42">
        <v>19</v>
      </c>
      <c r="BG10" s="42">
        <v>20</v>
      </c>
      <c r="BH10" s="42">
        <v>21</v>
      </c>
      <c r="BI10" s="42">
        <v>22</v>
      </c>
      <c r="BJ10" s="42">
        <v>23</v>
      </c>
      <c r="BK10" s="42">
        <v>24</v>
      </c>
      <c r="BL10" s="42">
        <v>25</v>
      </c>
      <c r="BM10" s="42">
        <v>26</v>
      </c>
      <c r="BN10" s="42">
        <v>27</v>
      </c>
      <c r="BO10" s="42">
        <v>28</v>
      </c>
      <c r="BP10" s="42">
        <v>29</v>
      </c>
      <c r="BQ10" s="42">
        <v>30</v>
      </c>
      <c r="BR10" s="42">
        <v>31</v>
      </c>
      <c r="BS10" s="42">
        <v>32</v>
      </c>
      <c r="BT10" s="43">
        <v>33</v>
      </c>
      <c r="BU10" s="42">
        <v>34</v>
      </c>
      <c r="BV10" s="42">
        <v>35</v>
      </c>
      <c r="BW10" s="42">
        <v>36</v>
      </c>
      <c r="BX10" s="42">
        <v>37</v>
      </c>
      <c r="BY10" s="42">
        <v>38</v>
      </c>
      <c r="BZ10" s="42">
        <v>39</v>
      </c>
      <c r="CA10" s="42">
        <v>40</v>
      </c>
      <c r="CB10" s="42">
        <v>41</v>
      </c>
      <c r="CC10" s="42">
        <v>42</v>
      </c>
      <c r="CD10" s="42">
        <v>43</v>
      </c>
      <c r="CE10" s="42">
        <v>44</v>
      </c>
      <c r="CF10" s="42">
        <v>45</v>
      </c>
      <c r="CG10" s="42">
        <v>46</v>
      </c>
      <c r="CH10" s="42">
        <v>47</v>
      </c>
      <c r="CI10" s="42">
        <v>48</v>
      </c>
      <c r="CJ10" s="42">
        <v>49</v>
      </c>
      <c r="CK10" s="42">
        <v>50</v>
      </c>
      <c r="CL10" s="42">
        <v>51</v>
      </c>
      <c r="CM10" s="42">
        <v>52</v>
      </c>
      <c r="CN10" s="42">
        <v>53</v>
      </c>
      <c r="CO10" s="42">
        <v>54</v>
      </c>
      <c r="CP10" s="42">
        <v>55</v>
      </c>
      <c r="CQ10" s="42">
        <v>56</v>
      </c>
      <c r="CR10" s="42">
        <v>57</v>
      </c>
      <c r="CS10" s="42">
        <v>58</v>
      </c>
      <c r="CT10" s="42">
        <v>59</v>
      </c>
      <c r="CU10" s="42">
        <v>60</v>
      </c>
      <c r="CV10" s="42">
        <v>61</v>
      </c>
      <c r="CW10" s="42">
        <v>62</v>
      </c>
      <c r="CX10" s="42">
        <v>63</v>
      </c>
      <c r="CY10" s="42">
        <v>64</v>
      </c>
      <c r="CZ10" s="42">
        <v>65</v>
      </c>
      <c r="DA10" s="42">
        <v>66</v>
      </c>
      <c r="DB10" s="42">
        <v>67</v>
      </c>
      <c r="DC10" s="42">
        <v>68</v>
      </c>
      <c r="DD10" s="42">
        <v>69</v>
      </c>
      <c r="DE10" s="42">
        <v>70</v>
      </c>
      <c r="DF10" s="42">
        <v>71</v>
      </c>
      <c r="DG10" s="42">
        <v>72</v>
      </c>
      <c r="DH10" s="42">
        <v>73</v>
      </c>
      <c r="DI10" s="42">
        <v>74</v>
      </c>
      <c r="DJ10" s="42">
        <v>75</v>
      </c>
      <c r="DK10" s="42">
        <v>76</v>
      </c>
      <c r="DL10" s="42">
        <v>77</v>
      </c>
      <c r="DM10" s="42">
        <v>78</v>
      </c>
      <c r="DN10" s="42">
        <v>79</v>
      </c>
      <c r="DO10" s="42">
        <v>80</v>
      </c>
      <c r="DP10" s="42">
        <v>81</v>
      </c>
      <c r="DQ10" s="42">
        <v>82</v>
      </c>
      <c r="DR10" s="42">
        <v>83</v>
      </c>
      <c r="DS10" s="42">
        <v>84</v>
      </c>
      <c r="DT10" s="42">
        <v>85</v>
      </c>
      <c r="DU10" s="42">
        <v>86</v>
      </c>
      <c r="DV10" s="42">
        <v>87</v>
      </c>
      <c r="DW10" s="42">
        <v>88</v>
      </c>
      <c r="DX10" s="42">
        <v>89</v>
      </c>
      <c r="DY10" s="42">
        <v>90</v>
      </c>
      <c r="DZ10" s="42">
        <v>91</v>
      </c>
      <c r="EA10" s="42">
        <v>92</v>
      </c>
      <c r="EB10" s="42">
        <v>93</v>
      </c>
      <c r="EC10" s="42">
        <v>94</v>
      </c>
      <c r="ED10" s="42">
        <v>95</v>
      </c>
      <c r="EE10" s="42">
        <v>96</v>
      </c>
      <c r="EF10" s="42">
        <v>97</v>
      </c>
      <c r="EG10" s="42">
        <v>98</v>
      </c>
      <c r="EH10" s="42">
        <v>99</v>
      </c>
      <c r="EI10" s="42">
        <v>100</v>
      </c>
    </row>
    <row r="11" spans="1:235" ht="15" customHeight="1">
      <c r="A11" s="83" t="s">
        <v>129</v>
      </c>
      <c r="B11" s="66" t="s">
        <v>182</v>
      </c>
      <c r="C11" s="79" t="s">
        <v>181</v>
      </c>
      <c r="D11" s="67">
        <v>1</v>
      </c>
      <c r="E11" s="83" t="s">
        <v>70</v>
      </c>
      <c r="F11" s="84" t="s">
        <v>126</v>
      </c>
      <c r="G11" s="85" t="s">
        <v>127</v>
      </c>
      <c r="H11" s="86">
        <v>1.33</v>
      </c>
      <c r="I11" s="87" t="s">
        <v>43</v>
      </c>
      <c r="J11" s="88">
        <v>1</v>
      </c>
      <c r="K11" s="89">
        <v>0.04</v>
      </c>
      <c r="L11" s="89">
        <v>-0.04</v>
      </c>
      <c r="M11" s="90" t="s">
        <v>29</v>
      </c>
      <c r="N11" s="91" t="s">
        <v>67</v>
      </c>
      <c r="O11" s="92">
        <v>1.04</v>
      </c>
      <c r="P11" s="93">
        <v>0.96</v>
      </c>
      <c r="Q11" s="94"/>
      <c r="R11" s="3">
        <f t="shared" ref="R11:R41" si="0">IF(OR($AN11="",ISNUMBER($AN11)=FALSE),"",MAX(AN11:EI11))</f>
        <v>1.006</v>
      </c>
      <c r="S11" s="3">
        <f t="shared" ref="S11:S41" si="1">IF(OR($AN11="",ISNUMBER($AN11)=FALSE),"",MIN(AN11:EI11))</f>
        <v>0.996</v>
      </c>
      <c r="T11" s="3">
        <f t="shared" ref="T11:T41" si="2">IF(OR($AN11="",ISNUMBER($AN11)=FALSE),"",AVERAGE(AN11:EI11))</f>
        <v>1.0005625</v>
      </c>
      <c r="U11" s="4">
        <f t="shared" ref="U11:U41" si="3">IF(OR($AN11="",ISNUMBER($AN11)=FALSE),"",STDEV(AN11:EI11))</f>
        <v>2.6632202191114026E-3</v>
      </c>
      <c r="V11" s="5">
        <f t="shared" ref="V11:V41" si="4">IF(OR($AN11="",ISNUMBER($AN11)=FALSE),"",IF(AND(J11=0,L11=0),Y11,IF(AND(J11="",K11=""),Z11,(K11+ABS(L11))/(6*U11))))</f>
        <v>5.0064704516932785</v>
      </c>
      <c r="W11" s="76">
        <f t="shared" ref="W11:W41" si="5">IF(OR($AN11="",ISNUMBER($AN11)=FALSE),"",IF(AND($I11="Tolerance",$J11&lt;&gt;""),($T11-$J11)/(($O11-$P11)/2),IF(AND($I11="GD&amp;T",$K11&lt;&gt;""),$T11/$K11,"")))</f>
        <v>1.4062500000000521E-2</v>
      </c>
      <c r="X11" s="76" t="str">
        <f t="shared" ref="X11:X41" si="6">IF($W11="","",IF(ABS($W11)&lt;=0.125, "Level A",IF(AND(ABS($W11)&gt;0.125,ABS($W11)&lt;=0.25), "Level B",IF(AND(ABS($W11)&gt;0.25,ABS($W11)&lt;=0.5), "Level C", IF(ABS($W11)&gt;0.5, "Level D")))))</f>
        <v>Level A</v>
      </c>
      <c r="Y11" s="5">
        <f t="shared" ref="Y11:Y41" si="7">IF(OR($AN11="",ISNUMBER($AN11)=FALSE),"",IF(K11="","",(O11-T11)/(3*U11)))</f>
        <v>4.9360669609663432</v>
      </c>
      <c r="Z11" s="5">
        <f t="shared" ref="Z11:Z41" si="8">IF(OR($AN11="",ISNUMBER($AN11)=FALSE),"",IF(L11="","",(T11-P11)/(3*U11)))</f>
        <v>5.0768739424202218</v>
      </c>
      <c r="AA11" s="5">
        <f t="shared" ref="AA11:AA41" si="9">IF(OR($AN11="",ISNUMBER($AN11)=FALSE),"",IF(AND(J11=0,L11=0),((K11)-(T11))/(3*U11),MIN(Y11:Z11)))</f>
        <v>4.9360669609663432</v>
      </c>
      <c r="AB11" s="6">
        <f t="shared" ref="AB11:AB41" si="10">IF(OR($AN11="",ISNUMBER($AN11)=FALSE),"",IF(AND(J11=0,L11=0),NORMSDIST(3*AA11),NORMSDIST(3*AA11)+NORMSDIST(6*V11-3*AA11)-1))</f>
        <v>1</v>
      </c>
      <c r="AC11" s="29" t="str">
        <f t="shared" ref="AC11:AC41" si="11">IF($T11="","",IF(I11="Tolerance",IF(($H11*3*U11+T11)-J11&lt;K11,"",($H11*3*U11+T11)-J11),IF(OR(I11="GD&amp;T",I11="MAX"),IF(($H11*3*U11+T11)&lt;K11,"",($H11*3*U11+T11)),"")))</f>
        <v/>
      </c>
      <c r="AD11" s="29" t="str">
        <f t="shared" ref="AD11:AD41" si="12">IF(T11="","",IF(I11="Tolerance",IF(-(($H11*3*U11)-T11)-J11&gt;L11,"",-(($H11*3*U11)-T11)-J11),IF(I11="MIN",IF(-(($H11*3*U11)-T11)&gt;L11,"",-(($H11*3*U11)-T11)),"")))</f>
        <v/>
      </c>
      <c r="AE11" s="29">
        <f t="shared" ref="AE11:AE41" si="13">IF(OR(J11="",T11=""),"",(O11+P11)/2-T11)</f>
        <v>-5.6250000000002132E-4</v>
      </c>
      <c r="AF11" s="29" t="str">
        <f t="shared" ref="AF11:AF40" si="14">IF(OR($V11&gt;$AF$9,$U11=""),"",$AF$9*6*$U11)</f>
        <v/>
      </c>
      <c r="AG11" s="100"/>
      <c r="AH11" s="101"/>
      <c r="AI11" s="102"/>
      <c r="AJ11" s="102"/>
      <c r="AK11" s="102"/>
      <c r="AL11" s="102"/>
      <c r="AM11" s="102"/>
      <c r="AN11" s="102">
        <v>0.999</v>
      </c>
      <c r="AO11" s="102">
        <v>0.997</v>
      </c>
      <c r="AP11" s="102">
        <v>1.0029999999999999</v>
      </c>
      <c r="AQ11" s="102">
        <v>0.998</v>
      </c>
      <c r="AR11" s="102">
        <v>1.0009999999999999</v>
      </c>
      <c r="AS11" s="103">
        <v>1.002</v>
      </c>
      <c r="AT11" s="103">
        <v>1.0049999999999999</v>
      </c>
      <c r="AU11" s="103">
        <v>1.004</v>
      </c>
      <c r="AV11" s="103">
        <v>0.999</v>
      </c>
      <c r="AW11" s="103">
        <v>1.0009999999999999</v>
      </c>
      <c r="AX11" s="103">
        <v>1.006</v>
      </c>
      <c r="AY11" s="103">
        <v>1</v>
      </c>
      <c r="AZ11" s="103">
        <v>0.996</v>
      </c>
      <c r="BA11" s="103">
        <v>1.002</v>
      </c>
      <c r="BB11" s="103">
        <v>1</v>
      </c>
      <c r="BC11" s="103">
        <v>0.996</v>
      </c>
      <c r="BD11" s="103">
        <v>0.998</v>
      </c>
      <c r="BE11" s="103">
        <v>1.002</v>
      </c>
      <c r="BF11" s="103">
        <v>0.999</v>
      </c>
      <c r="BG11" s="103">
        <v>0.999</v>
      </c>
      <c r="BH11" s="103">
        <v>1.002</v>
      </c>
      <c r="BI11" s="103">
        <v>1</v>
      </c>
      <c r="BJ11" s="103">
        <v>0.998</v>
      </c>
      <c r="BK11" s="103">
        <v>1.0029999999999999</v>
      </c>
      <c r="BL11" s="103">
        <v>1</v>
      </c>
      <c r="BM11" s="103">
        <v>1.0029999999999999</v>
      </c>
      <c r="BN11" s="103">
        <v>1.006</v>
      </c>
      <c r="BO11" s="95">
        <v>1.002</v>
      </c>
      <c r="BP11" s="95">
        <v>0.997</v>
      </c>
      <c r="BQ11" s="95">
        <v>1.0009999999999999</v>
      </c>
      <c r="BR11" s="95">
        <v>0.999</v>
      </c>
      <c r="BS11" s="95">
        <v>1</v>
      </c>
      <c r="BT11" s="97"/>
      <c r="BU11" s="97"/>
      <c r="BV11" s="96"/>
      <c r="BW11" s="96"/>
      <c r="BX11" s="96"/>
      <c r="BY11" s="98"/>
      <c r="BZ11" s="99"/>
      <c r="CA11" s="99"/>
      <c r="CB11" s="99"/>
      <c r="CC11" s="99"/>
      <c r="CD11" s="100"/>
      <c r="CE11" s="101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3"/>
      <c r="CQ11" s="103"/>
      <c r="CR11" s="103"/>
      <c r="CS11" s="103"/>
      <c r="CT11" s="103"/>
      <c r="CU11" s="103"/>
      <c r="CV11" s="103"/>
      <c r="CW11" s="103"/>
      <c r="CX11" s="103"/>
      <c r="CY11" s="103"/>
      <c r="CZ11" s="103"/>
      <c r="DA11" s="103"/>
      <c r="DB11" s="103"/>
      <c r="DC11" s="103"/>
      <c r="DD11" s="103"/>
      <c r="DE11" s="103"/>
      <c r="DF11" s="103"/>
      <c r="DG11" s="103"/>
      <c r="DH11" s="103"/>
      <c r="DI11" s="103"/>
      <c r="DJ11" s="103"/>
      <c r="DK11" s="103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</row>
    <row r="12" spans="1:235" ht="15" customHeight="1">
      <c r="A12" s="83" t="s">
        <v>129</v>
      </c>
      <c r="B12" s="66" t="s">
        <v>182</v>
      </c>
      <c r="C12" s="79" t="s">
        <v>181</v>
      </c>
      <c r="D12" s="67">
        <v>1</v>
      </c>
      <c r="E12" s="83" t="s">
        <v>70</v>
      </c>
      <c r="F12" s="84" t="s">
        <v>128</v>
      </c>
      <c r="G12" s="85" t="s">
        <v>127</v>
      </c>
      <c r="H12" s="86">
        <v>1.33</v>
      </c>
      <c r="I12" s="87" t="s">
        <v>43</v>
      </c>
      <c r="J12" s="88">
        <v>1</v>
      </c>
      <c r="K12" s="89">
        <v>0.04</v>
      </c>
      <c r="L12" s="89">
        <v>-0.04</v>
      </c>
      <c r="M12" s="90" t="s">
        <v>29</v>
      </c>
      <c r="N12" s="91" t="s">
        <v>67</v>
      </c>
      <c r="O12" s="92">
        <v>1.04</v>
      </c>
      <c r="P12" s="93">
        <v>0.96</v>
      </c>
      <c r="Q12" s="94"/>
      <c r="R12" s="3">
        <f t="shared" si="0"/>
        <v>1.004</v>
      </c>
      <c r="S12" s="3">
        <f t="shared" si="1"/>
        <v>0.99299999999999999</v>
      </c>
      <c r="T12" s="3">
        <f t="shared" si="2"/>
        <v>0.99843749999999976</v>
      </c>
      <c r="U12" s="4">
        <f t="shared" si="3"/>
        <v>2.5008063215819893E-3</v>
      </c>
      <c r="V12" s="5">
        <f t="shared" si="4"/>
        <v>5.3316137352447104</v>
      </c>
      <c r="W12" s="76">
        <f t="shared" si="5"/>
        <v>-3.9062500000006072E-2</v>
      </c>
      <c r="X12" s="76" t="str">
        <f t="shared" si="6"/>
        <v>Level A</v>
      </c>
      <c r="Y12" s="5">
        <f t="shared" si="7"/>
        <v>5.5398798967777445</v>
      </c>
      <c r="Z12" s="5">
        <f t="shared" si="8"/>
        <v>5.123347573711686</v>
      </c>
      <c r="AA12" s="5">
        <f t="shared" si="9"/>
        <v>5.123347573711686</v>
      </c>
      <c r="AB12" s="6">
        <f t="shared" si="10"/>
        <v>1</v>
      </c>
      <c r="AC12" s="29" t="str">
        <f t="shared" si="11"/>
        <v/>
      </c>
      <c r="AD12" s="29" t="str">
        <f t="shared" si="12"/>
        <v/>
      </c>
      <c r="AE12" s="29">
        <f t="shared" si="13"/>
        <v>1.5625000000002442E-3</v>
      </c>
      <c r="AF12" s="29" t="str">
        <f t="shared" si="14"/>
        <v/>
      </c>
      <c r="AG12" s="100"/>
      <c r="AH12" s="101"/>
      <c r="AI12" s="102"/>
      <c r="AJ12" s="102"/>
      <c r="AK12" s="102"/>
      <c r="AL12" s="102"/>
      <c r="AM12" s="102"/>
      <c r="AN12" s="102">
        <v>0.999</v>
      </c>
      <c r="AO12" s="102">
        <v>0.995</v>
      </c>
      <c r="AP12" s="102">
        <v>1.0009999999999999</v>
      </c>
      <c r="AQ12" s="102">
        <v>0.99299999999999999</v>
      </c>
      <c r="AR12" s="102">
        <v>0.997</v>
      </c>
      <c r="AS12" s="103">
        <v>0.999</v>
      </c>
      <c r="AT12" s="103">
        <v>1.0029999999999999</v>
      </c>
      <c r="AU12" s="103">
        <v>1</v>
      </c>
      <c r="AV12" s="103">
        <v>0.998</v>
      </c>
      <c r="AW12" s="103">
        <v>0.998</v>
      </c>
      <c r="AX12" s="103">
        <v>1.002</v>
      </c>
      <c r="AY12" s="103">
        <v>1</v>
      </c>
      <c r="AZ12" s="103">
        <v>0.99399999999999999</v>
      </c>
      <c r="BA12" s="103">
        <v>0.998</v>
      </c>
      <c r="BB12" s="103">
        <v>0.998</v>
      </c>
      <c r="BC12" s="103">
        <v>0.995</v>
      </c>
      <c r="BD12" s="103">
        <v>0.997</v>
      </c>
      <c r="BE12" s="103">
        <v>1.0029999999999999</v>
      </c>
      <c r="BF12" s="103">
        <v>0.997</v>
      </c>
      <c r="BG12" s="103">
        <v>0.996</v>
      </c>
      <c r="BH12" s="103">
        <v>0.999</v>
      </c>
      <c r="BI12" s="103">
        <v>1</v>
      </c>
      <c r="BJ12" s="103">
        <v>0.999</v>
      </c>
      <c r="BK12" s="103">
        <v>0.999</v>
      </c>
      <c r="BL12" s="103">
        <v>0.999</v>
      </c>
      <c r="BM12" s="103">
        <v>0.999</v>
      </c>
      <c r="BN12" s="103">
        <v>1.004</v>
      </c>
      <c r="BO12" s="95">
        <v>0.999</v>
      </c>
      <c r="BP12" s="95">
        <v>0.997</v>
      </c>
      <c r="BQ12" s="95">
        <v>0.998</v>
      </c>
      <c r="BR12" s="95">
        <v>0.997</v>
      </c>
      <c r="BS12" s="95">
        <v>0.997</v>
      </c>
      <c r="BT12" s="97"/>
      <c r="BU12" s="97"/>
      <c r="BV12" s="96"/>
      <c r="BW12" s="96"/>
      <c r="BX12" s="96"/>
      <c r="BY12" s="98"/>
      <c r="BZ12" s="99"/>
      <c r="CA12" s="99"/>
      <c r="CB12" s="99"/>
      <c r="CC12" s="99"/>
      <c r="CD12" s="100"/>
      <c r="CE12" s="101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3"/>
      <c r="CQ12" s="103"/>
      <c r="CR12" s="103"/>
      <c r="CS12" s="103"/>
      <c r="CT12" s="103"/>
      <c r="CU12" s="103"/>
      <c r="CV12" s="103"/>
      <c r="CW12" s="103"/>
      <c r="CX12" s="103"/>
      <c r="CY12" s="103"/>
      <c r="CZ12" s="103"/>
      <c r="DA12" s="103"/>
      <c r="DB12" s="103"/>
      <c r="DC12" s="103"/>
      <c r="DD12" s="103"/>
      <c r="DE12" s="103"/>
      <c r="DF12" s="103"/>
      <c r="DG12" s="103"/>
      <c r="DH12" s="103"/>
      <c r="DI12" s="103"/>
      <c r="DJ12" s="103"/>
      <c r="DK12" s="103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W12" s="78"/>
      <c r="IA12" s="78"/>
    </row>
    <row r="13" spans="1:235" ht="15" customHeight="1">
      <c r="A13" s="83" t="s">
        <v>130</v>
      </c>
      <c r="B13" s="66" t="s">
        <v>182</v>
      </c>
      <c r="C13" s="79" t="s">
        <v>181</v>
      </c>
      <c r="D13" s="67">
        <v>1</v>
      </c>
      <c r="E13" s="83" t="s">
        <v>70</v>
      </c>
      <c r="F13" s="106">
        <v>3</v>
      </c>
      <c r="G13" s="85" t="s">
        <v>127</v>
      </c>
      <c r="H13" s="86">
        <v>1.33</v>
      </c>
      <c r="I13" s="87" t="s">
        <v>43</v>
      </c>
      <c r="J13" s="88">
        <v>1</v>
      </c>
      <c r="K13" s="89">
        <v>0.04</v>
      </c>
      <c r="L13" s="89">
        <v>-0.04</v>
      </c>
      <c r="M13" s="90" t="s">
        <v>29</v>
      </c>
      <c r="N13" s="91" t="s">
        <v>67</v>
      </c>
      <c r="O13" s="92">
        <v>1.04</v>
      </c>
      <c r="P13" s="93">
        <v>0.96</v>
      </c>
      <c r="Q13" s="94"/>
      <c r="R13" s="3">
        <f t="shared" si="0"/>
        <v>1.0149999999999999</v>
      </c>
      <c r="S13" s="3">
        <f t="shared" si="1"/>
        <v>1.0069999999999999</v>
      </c>
      <c r="T13" s="3">
        <f t="shared" si="2"/>
        <v>1.0113125000000001</v>
      </c>
      <c r="U13" s="4">
        <f t="shared" si="3"/>
        <v>2.3061978204605049E-3</v>
      </c>
      <c r="V13" s="5">
        <f t="shared" si="4"/>
        <v>5.7815219557665323</v>
      </c>
      <c r="W13" s="76">
        <f t="shared" si="5"/>
        <v>0.28281250000000119</v>
      </c>
      <c r="X13" s="76" t="str">
        <f t="shared" si="6"/>
        <v>Level C</v>
      </c>
      <c r="Y13" s="5">
        <f t="shared" si="7"/>
        <v>4.1464352776513067</v>
      </c>
      <c r="Z13" s="5">
        <f t="shared" si="8"/>
        <v>7.4166086338817685</v>
      </c>
      <c r="AA13" s="5">
        <f t="shared" si="9"/>
        <v>4.1464352776513067</v>
      </c>
      <c r="AB13" s="6">
        <f t="shared" si="10"/>
        <v>1</v>
      </c>
      <c r="AC13" s="29" t="str">
        <f t="shared" si="11"/>
        <v/>
      </c>
      <c r="AD13" s="29" t="str">
        <f t="shared" si="12"/>
        <v/>
      </c>
      <c r="AE13" s="29">
        <f t="shared" si="13"/>
        <v>-1.1312500000000059E-2</v>
      </c>
      <c r="AF13" s="29" t="str">
        <f t="shared" si="14"/>
        <v/>
      </c>
      <c r="AG13" s="100"/>
      <c r="AH13" s="101"/>
      <c r="AI13" s="102"/>
      <c r="AJ13" s="102"/>
      <c r="AK13" s="102"/>
      <c r="AL13" s="102"/>
      <c r="AM13" s="102"/>
      <c r="AN13" s="102">
        <v>1.0069999999999999</v>
      </c>
      <c r="AO13" s="102">
        <v>1.0109999999999999</v>
      </c>
      <c r="AP13" s="102">
        <v>1.0129999999999999</v>
      </c>
      <c r="AQ13" s="102">
        <v>1.0089999999999999</v>
      </c>
      <c r="AR13" s="102">
        <v>1.012</v>
      </c>
      <c r="AS13" s="103">
        <v>1.008</v>
      </c>
      <c r="AT13" s="103">
        <v>1.008</v>
      </c>
      <c r="AU13" s="103">
        <v>1.0149999999999999</v>
      </c>
      <c r="AV13" s="103">
        <v>1.0109999999999999</v>
      </c>
      <c r="AW13" s="103">
        <v>1.012</v>
      </c>
      <c r="AX13" s="103">
        <v>1.012</v>
      </c>
      <c r="AY13" s="103">
        <v>1.0129999999999999</v>
      </c>
      <c r="AZ13" s="103">
        <v>1.0109999999999999</v>
      </c>
      <c r="BA13" s="103">
        <v>1.0129999999999999</v>
      </c>
      <c r="BB13" s="103">
        <v>1.012</v>
      </c>
      <c r="BC13" s="103">
        <v>1.0129999999999999</v>
      </c>
      <c r="BD13" s="103">
        <v>1.0069999999999999</v>
      </c>
      <c r="BE13" s="103">
        <v>1.0089999999999999</v>
      </c>
      <c r="BF13" s="103">
        <v>1.0149999999999999</v>
      </c>
      <c r="BG13" s="103">
        <v>1.0129999999999999</v>
      </c>
      <c r="BH13" s="103">
        <v>1.0109999999999999</v>
      </c>
      <c r="BI13" s="103">
        <v>1.0109999999999999</v>
      </c>
      <c r="BJ13" s="103">
        <v>1.014</v>
      </c>
      <c r="BK13" s="103">
        <v>1.01</v>
      </c>
      <c r="BL13" s="103">
        <v>1.012</v>
      </c>
      <c r="BM13" s="103">
        <v>1.0069999999999999</v>
      </c>
      <c r="BN13" s="103">
        <v>1.0109999999999999</v>
      </c>
      <c r="BO13" s="95">
        <v>1.014</v>
      </c>
      <c r="BP13" s="95">
        <v>1.0109999999999999</v>
      </c>
      <c r="BQ13" s="95">
        <v>1.01</v>
      </c>
      <c r="BR13" s="95">
        <v>1.0149999999999999</v>
      </c>
      <c r="BS13" s="95">
        <v>1.012</v>
      </c>
      <c r="BT13" s="97"/>
      <c r="BU13" s="97"/>
      <c r="BV13" s="96"/>
      <c r="BW13" s="96"/>
      <c r="BX13" s="96"/>
      <c r="BY13" s="98"/>
      <c r="BZ13" s="99"/>
      <c r="CA13" s="99"/>
      <c r="CB13" s="99"/>
      <c r="CC13" s="99"/>
      <c r="CD13" s="100"/>
      <c r="CE13" s="101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3"/>
      <c r="CQ13" s="103"/>
      <c r="CR13" s="103"/>
      <c r="CS13" s="103"/>
      <c r="CT13" s="103"/>
      <c r="CU13" s="103"/>
      <c r="CV13" s="103"/>
      <c r="CW13" s="103"/>
      <c r="CX13" s="103"/>
      <c r="CY13" s="103"/>
      <c r="CZ13" s="103"/>
      <c r="DA13" s="103"/>
      <c r="DB13" s="103"/>
      <c r="DC13" s="103"/>
      <c r="DD13" s="103"/>
      <c r="DE13" s="103"/>
      <c r="DF13" s="103"/>
      <c r="DG13" s="103"/>
      <c r="DH13" s="103"/>
      <c r="DI13" s="103"/>
      <c r="DJ13" s="103"/>
      <c r="DK13" s="103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T13" s="78"/>
      <c r="GB13" s="78"/>
    </row>
    <row r="14" spans="1:235" ht="15" customHeight="1">
      <c r="A14" s="83" t="s">
        <v>131</v>
      </c>
      <c r="B14" s="66" t="s">
        <v>182</v>
      </c>
      <c r="C14" s="79" t="s">
        <v>181</v>
      </c>
      <c r="D14" s="67">
        <v>1</v>
      </c>
      <c r="E14" s="83" t="s">
        <v>70</v>
      </c>
      <c r="F14" s="106">
        <v>3</v>
      </c>
      <c r="G14" s="85" t="s">
        <v>127</v>
      </c>
      <c r="H14" s="86">
        <v>1.33</v>
      </c>
      <c r="I14" s="87" t="s">
        <v>43</v>
      </c>
      <c r="J14" s="88">
        <v>1</v>
      </c>
      <c r="K14" s="89">
        <v>0.04</v>
      </c>
      <c r="L14" s="89">
        <v>-0.04</v>
      </c>
      <c r="M14" s="90" t="s">
        <v>29</v>
      </c>
      <c r="N14" s="91" t="s">
        <v>67</v>
      </c>
      <c r="O14" s="92">
        <v>1.04</v>
      </c>
      <c r="P14" s="93">
        <v>0.96</v>
      </c>
      <c r="Q14" s="94"/>
      <c r="R14" s="3">
        <f t="shared" si="0"/>
        <v>1.018</v>
      </c>
      <c r="S14" s="3">
        <f t="shared" si="1"/>
        <v>1.0109999999999999</v>
      </c>
      <c r="T14" s="3">
        <f t="shared" si="2"/>
        <v>1.0136562499999999</v>
      </c>
      <c r="U14" s="4">
        <f t="shared" si="3"/>
        <v>1.7525902489302022E-3</v>
      </c>
      <c r="V14" s="5">
        <f t="shared" si="4"/>
        <v>7.607787012093743</v>
      </c>
      <c r="W14" s="76">
        <f t="shared" si="5"/>
        <v>0.34140624999999786</v>
      </c>
      <c r="X14" s="76" t="str">
        <f t="shared" si="6"/>
        <v>Level C</v>
      </c>
      <c r="Y14" s="5">
        <f t="shared" si="7"/>
        <v>5.0104409774961347</v>
      </c>
      <c r="Z14" s="5">
        <f t="shared" si="8"/>
        <v>10.205133046691365</v>
      </c>
      <c r="AA14" s="5">
        <f t="shared" si="9"/>
        <v>5.0104409774961347</v>
      </c>
      <c r="AB14" s="6">
        <f t="shared" si="10"/>
        <v>1</v>
      </c>
      <c r="AC14" s="29" t="str">
        <f t="shared" si="11"/>
        <v/>
      </c>
      <c r="AD14" s="29" t="str">
        <f t="shared" si="12"/>
        <v/>
      </c>
      <c r="AE14" s="29">
        <f t="shared" si="13"/>
        <v>-1.3656249999999925E-2</v>
      </c>
      <c r="AF14" s="29" t="str">
        <f t="shared" si="14"/>
        <v/>
      </c>
      <c r="AG14" s="100"/>
      <c r="AH14" s="101"/>
      <c r="AI14" s="102"/>
      <c r="AJ14" s="102"/>
      <c r="AK14" s="102"/>
      <c r="AL14" s="102"/>
      <c r="AM14" s="102"/>
      <c r="AN14" s="102">
        <v>1.014</v>
      </c>
      <c r="AO14" s="102">
        <v>1.0149999999999999</v>
      </c>
      <c r="AP14" s="102">
        <v>1.0169999999999999</v>
      </c>
      <c r="AQ14" s="102">
        <v>1.0149999999999999</v>
      </c>
      <c r="AR14" s="102">
        <v>1.0129999999999999</v>
      </c>
      <c r="AS14" s="103">
        <v>1.014</v>
      </c>
      <c r="AT14" s="103">
        <v>1.014</v>
      </c>
      <c r="AU14" s="103">
        <v>1.012</v>
      </c>
      <c r="AV14" s="103">
        <v>1.0109999999999999</v>
      </c>
      <c r="AW14" s="103">
        <v>1.0149999999999999</v>
      </c>
      <c r="AX14" s="103">
        <v>1.0109999999999999</v>
      </c>
      <c r="AY14" s="103">
        <v>1.0129999999999999</v>
      </c>
      <c r="AZ14" s="103">
        <v>1.0109999999999999</v>
      </c>
      <c r="BA14" s="103">
        <v>1.0149999999999999</v>
      </c>
      <c r="BB14" s="103">
        <v>1.014</v>
      </c>
      <c r="BC14" s="103">
        <v>1.014</v>
      </c>
      <c r="BD14" s="103">
        <v>1.016</v>
      </c>
      <c r="BE14" s="103">
        <v>1.014</v>
      </c>
      <c r="BF14" s="103">
        <v>1.014</v>
      </c>
      <c r="BG14" s="103">
        <v>1.0109999999999999</v>
      </c>
      <c r="BH14" s="103">
        <v>1.018</v>
      </c>
      <c r="BI14" s="103">
        <v>1.014</v>
      </c>
      <c r="BJ14" s="103">
        <v>1.0129999999999999</v>
      </c>
      <c r="BK14" s="103">
        <v>1.014</v>
      </c>
      <c r="BL14" s="103">
        <v>1.0129999999999999</v>
      </c>
      <c r="BM14" s="103">
        <v>1.0109999999999999</v>
      </c>
      <c r="BN14" s="103">
        <v>1.0149999999999999</v>
      </c>
      <c r="BO14" s="95">
        <v>1.0129999999999999</v>
      </c>
      <c r="BP14" s="95">
        <v>1.0109999999999999</v>
      </c>
      <c r="BQ14" s="95">
        <v>1.014</v>
      </c>
      <c r="BR14" s="95">
        <v>1.0149999999999999</v>
      </c>
      <c r="BS14" s="95">
        <v>1.0129999999999999</v>
      </c>
      <c r="BT14" s="97"/>
      <c r="BU14" s="97"/>
      <c r="BV14" s="96"/>
      <c r="BW14" s="96"/>
      <c r="BX14" s="96"/>
      <c r="BY14" s="98"/>
      <c r="BZ14" s="99"/>
      <c r="CA14" s="99"/>
      <c r="CB14" s="99"/>
      <c r="CC14" s="99"/>
      <c r="CD14" s="100"/>
      <c r="CE14" s="101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3"/>
      <c r="CQ14" s="103"/>
      <c r="CR14" s="103"/>
      <c r="CS14" s="103"/>
      <c r="CT14" s="103"/>
      <c r="CU14" s="103"/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3"/>
      <c r="DH14" s="103"/>
      <c r="DI14" s="103"/>
      <c r="DJ14" s="103"/>
      <c r="DK14" s="103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HN14" s="78"/>
    </row>
    <row r="15" spans="1:235" ht="15" customHeight="1">
      <c r="A15" s="83" t="s">
        <v>132</v>
      </c>
      <c r="B15" s="66" t="s">
        <v>182</v>
      </c>
      <c r="C15" s="79" t="s">
        <v>181</v>
      </c>
      <c r="D15" s="67">
        <v>1</v>
      </c>
      <c r="E15" s="83" t="s">
        <v>70</v>
      </c>
      <c r="F15" s="84" t="s">
        <v>126</v>
      </c>
      <c r="G15" s="85" t="s">
        <v>127</v>
      </c>
      <c r="H15" s="86">
        <v>1.33</v>
      </c>
      <c r="I15" s="87" t="s">
        <v>43</v>
      </c>
      <c r="J15" s="88">
        <v>1</v>
      </c>
      <c r="K15" s="89">
        <v>0.04</v>
      </c>
      <c r="L15" s="89">
        <v>-0.04</v>
      </c>
      <c r="M15" s="90" t="s">
        <v>29</v>
      </c>
      <c r="N15" s="91" t="s">
        <v>67</v>
      </c>
      <c r="O15" s="92">
        <v>1.04</v>
      </c>
      <c r="P15" s="93">
        <v>0.96</v>
      </c>
      <c r="Q15" s="94"/>
      <c r="R15" s="3">
        <f t="shared" si="0"/>
        <v>1.004</v>
      </c>
      <c r="S15" s="3">
        <f t="shared" si="1"/>
        <v>0.996</v>
      </c>
      <c r="T15" s="3">
        <f t="shared" si="2"/>
        <v>1.00028125</v>
      </c>
      <c r="U15" s="4">
        <f t="shared" si="3"/>
        <v>2.2893071920025822E-3</v>
      </c>
      <c r="V15" s="5">
        <f t="shared" si="4"/>
        <v>5.8241783277979122</v>
      </c>
      <c r="W15" s="76">
        <f t="shared" si="5"/>
        <v>7.0312500000002604E-3</v>
      </c>
      <c r="X15" s="76" t="str">
        <f t="shared" si="6"/>
        <v>Level A</v>
      </c>
      <c r="Y15" s="5">
        <f t="shared" si="7"/>
        <v>5.7832270739305871</v>
      </c>
      <c r="Z15" s="5">
        <f t="shared" si="8"/>
        <v>5.865129581665248</v>
      </c>
      <c r="AA15" s="5">
        <f t="shared" si="9"/>
        <v>5.7832270739305871</v>
      </c>
      <c r="AB15" s="6">
        <f t="shared" si="10"/>
        <v>1</v>
      </c>
      <c r="AC15" s="29" t="str">
        <f t="shared" si="11"/>
        <v/>
      </c>
      <c r="AD15" s="29" t="str">
        <f t="shared" si="12"/>
        <v/>
      </c>
      <c r="AE15" s="29">
        <f t="shared" si="13"/>
        <v>-2.8125000000001066E-4</v>
      </c>
      <c r="AF15" s="29" t="str">
        <f t="shared" si="14"/>
        <v/>
      </c>
      <c r="AG15" s="100"/>
      <c r="AH15" s="101"/>
      <c r="AI15" s="102"/>
      <c r="AJ15" s="102"/>
      <c r="AK15" s="102"/>
      <c r="AL15" s="102"/>
      <c r="AM15" s="102"/>
      <c r="AN15" s="102">
        <v>1.002</v>
      </c>
      <c r="AO15" s="102">
        <v>0.998</v>
      </c>
      <c r="AP15" s="102">
        <v>0.997</v>
      </c>
      <c r="AQ15" s="102">
        <v>1.002</v>
      </c>
      <c r="AR15" s="102">
        <v>1.0009999999999999</v>
      </c>
      <c r="AS15" s="103">
        <v>1.0009999999999999</v>
      </c>
      <c r="AT15" s="103">
        <v>1.0009999999999999</v>
      </c>
      <c r="AU15" s="103">
        <v>1.002</v>
      </c>
      <c r="AV15" s="103">
        <v>1.004</v>
      </c>
      <c r="AW15" s="103">
        <v>1.002</v>
      </c>
      <c r="AX15" s="103">
        <v>1.0009999999999999</v>
      </c>
      <c r="AY15" s="103">
        <v>1.0029999999999999</v>
      </c>
      <c r="AZ15" s="103">
        <v>1.002</v>
      </c>
      <c r="BA15" s="103">
        <v>1.002</v>
      </c>
      <c r="BB15" s="103">
        <v>0.998</v>
      </c>
      <c r="BC15" s="103">
        <v>1.0009999999999999</v>
      </c>
      <c r="BD15" s="103">
        <v>0.996</v>
      </c>
      <c r="BE15" s="103">
        <v>0.997</v>
      </c>
      <c r="BF15" s="103">
        <v>1.002</v>
      </c>
      <c r="BG15" s="103">
        <v>0.997</v>
      </c>
      <c r="BH15" s="103">
        <v>0.997</v>
      </c>
      <c r="BI15" s="103">
        <v>1.002</v>
      </c>
      <c r="BJ15" s="103">
        <v>1.0009999999999999</v>
      </c>
      <c r="BK15" s="103">
        <v>0.997</v>
      </c>
      <c r="BL15" s="103">
        <v>0.998</v>
      </c>
      <c r="BM15" s="103">
        <v>1.0029999999999999</v>
      </c>
      <c r="BN15" s="103">
        <v>1</v>
      </c>
      <c r="BO15" s="95">
        <v>1.0009999999999999</v>
      </c>
      <c r="BP15" s="95">
        <v>1.0029999999999999</v>
      </c>
      <c r="BQ15" s="95">
        <v>1</v>
      </c>
      <c r="BR15" s="95">
        <v>1.0009999999999999</v>
      </c>
      <c r="BS15" s="95">
        <v>0.997</v>
      </c>
      <c r="BT15" s="97"/>
      <c r="BU15" s="97"/>
      <c r="BV15" s="96"/>
      <c r="BW15" s="96"/>
      <c r="BX15" s="96"/>
      <c r="BY15" s="98"/>
      <c r="BZ15" s="99"/>
      <c r="CA15" s="99"/>
      <c r="CB15" s="99"/>
      <c r="CC15" s="99"/>
      <c r="CD15" s="100"/>
      <c r="CE15" s="101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3"/>
      <c r="CQ15" s="103"/>
      <c r="CR15" s="103"/>
      <c r="CS15" s="103"/>
      <c r="CT15" s="103"/>
      <c r="CU15" s="103"/>
      <c r="CV15" s="103"/>
      <c r="CW15" s="103"/>
      <c r="CX15" s="103"/>
      <c r="CY15" s="103"/>
      <c r="CZ15" s="103"/>
      <c r="DA15" s="103"/>
      <c r="DB15" s="103"/>
      <c r="DC15" s="103"/>
      <c r="DD15" s="103"/>
      <c r="DE15" s="103"/>
      <c r="DF15" s="103"/>
      <c r="DG15" s="103"/>
      <c r="DH15" s="103"/>
      <c r="DI15" s="103"/>
      <c r="DJ15" s="103"/>
      <c r="DK15" s="103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</row>
    <row r="16" spans="1:235" ht="15" customHeight="1">
      <c r="A16" s="83" t="s">
        <v>132</v>
      </c>
      <c r="B16" s="66" t="s">
        <v>182</v>
      </c>
      <c r="C16" s="79" t="s">
        <v>181</v>
      </c>
      <c r="D16" s="67">
        <v>1</v>
      </c>
      <c r="E16" s="83" t="s">
        <v>70</v>
      </c>
      <c r="F16" s="84" t="s">
        <v>128</v>
      </c>
      <c r="G16" s="85" t="s">
        <v>127</v>
      </c>
      <c r="H16" s="86">
        <v>1.33</v>
      </c>
      <c r="I16" s="87" t="s">
        <v>43</v>
      </c>
      <c r="J16" s="88">
        <v>1</v>
      </c>
      <c r="K16" s="89">
        <v>0.04</v>
      </c>
      <c r="L16" s="89">
        <v>-0.04</v>
      </c>
      <c r="M16" s="90" t="s">
        <v>29</v>
      </c>
      <c r="N16" s="91" t="s">
        <v>67</v>
      </c>
      <c r="O16" s="92">
        <v>1.04</v>
      </c>
      <c r="P16" s="93">
        <v>0.96</v>
      </c>
      <c r="Q16" s="94"/>
      <c r="R16" s="3">
        <f t="shared" si="0"/>
        <v>0.997</v>
      </c>
      <c r="S16" s="3">
        <f t="shared" si="1"/>
        <v>0.98899999999999999</v>
      </c>
      <c r="T16" s="3">
        <f t="shared" si="2"/>
        <v>0.9930000000000001</v>
      </c>
      <c r="U16" s="4">
        <f t="shared" si="3"/>
        <v>1.7597653802562409E-3</v>
      </c>
      <c r="V16" s="5">
        <f t="shared" si="4"/>
        <v>7.5767676094365815</v>
      </c>
      <c r="W16" s="76">
        <f t="shared" si="5"/>
        <v>-0.17499999999999721</v>
      </c>
      <c r="X16" s="76" t="str">
        <f t="shared" si="6"/>
        <v>Level B</v>
      </c>
      <c r="Y16" s="5">
        <f t="shared" si="7"/>
        <v>8.9027019410879689</v>
      </c>
      <c r="Z16" s="5">
        <f t="shared" si="8"/>
        <v>6.2508332777852056</v>
      </c>
      <c r="AA16" s="5">
        <f t="shared" si="9"/>
        <v>6.2508332777852056</v>
      </c>
      <c r="AB16" s="6">
        <f t="shared" si="10"/>
        <v>1</v>
      </c>
      <c r="AC16" s="29" t="str">
        <f t="shared" si="11"/>
        <v/>
      </c>
      <c r="AD16" s="29" t="str">
        <f t="shared" si="12"/>
        <v/>
      </c>
      <c r="AE16" s="29">
        <f t="shared" si="13"/>
        <v>6.9999999999998952E-3</v>
      </c>
      <c r="AF16" s="29" t="str">
        <f t="shared" si="14"/>
        <v/>
      </c>
      <c r="AG16" s="100"/>
      <c r="AH16" s="101"/>
      <c r="AI16" s="102"/>
      <c r="AJ16" s="102"/>
      <c r="AK16" s="102"/>
      <c r="AL16" s="102"/>
      <c r="AM16" s="102"/>
      <c r="AN16" s="102">
        <v>0.99199999999999999</v>
      </c>
      <c r="AO16" s="102">
        <v>0.99199999999999999</v>
      </c>
      <c r="AP16" s="102">
        <v>0.99199999999999999</v>
      </c>
      <c r="AQ16" s="102">
        <v>0.99299999999999999</v>
      </c>
      <c r="AR16" s="102">
        <v>0.99299999999999999</v>
      </c>
      <c r="AS16" s="103">
        <v>0.995</v>
      </c>
      <c r="AT16" s="103">
        <v>0.99399999999999999</v>
      </c>
      <c r="AU16" s="103">
        <v>0.99399999999999999</v>
      </c>
      <c r="AV16" s="103">
        <v>0.99399999999999999</v>
      </c>
      <c r="AW16" s="103">
        <v>0.99399999999999999</v>
      </c>
      <c r="AX16" s="103">
        <v>0.99099999999999999</v>
      </c>
      <c r="AY16" s="103">
        <v>0.996</v>
      </c>
      <c r="AZ16" s="103">
        <v>0.996</v>
      </c>
      <c r="BA16" s="103">
        <v>0.997</v>
      </c>
      <c r="BB16" s="103">
        <v>0.99299999999999999</v>
      </c>
      <c r="BC16" s="103">
        <v>0.99199999999999999</v>
      </c>
      <c r="BD16" s="103">
        <v>0.99099999999999999</v>
      </c>
      <c r="BE16" s="103">
        <v>0.99199999999999999</v>
      </c>
      <c r="BF16" s="103">
        <v>0.99199999999999999</v>
      </c>
      <c r="BG16" s="103">
        <v>0.99199999999999999</v>
      </c>
      <c r="BH16" s="103">
        <v>0.99199999999999999</v>
      </c>
      <c r="BI16" s="103">
        <v>0.99199999999999999</v>
      </c>
      <c r="BJ16" s="103">
        <v>0.99299999999999999</v>
      </c>
      <c r="BK16" s="103">
        <v>0.98899999999999999</v>
      </c>
      <c r="BL16" s="103">
        <v>0.995</v>
      </c>
      <c r="BM16" s="103">
        <v>0.996</v>
      </c>
      <c r="BN16" s="103">
        <v>0.99199999999999999</v>
      </c>
      <c r="BO16" s="95">
        <v>0.99199999999999999</v>
      </c>
      <c r="BP16" s="95">
        <v>0.99299999999999999</v>
      </c>
      <c r="BQ16" s="95">
        <v>0.99099999999999999</v>
      </c>
      <c r="BR16" s="95">
        <v>0.99199999999999999</v>
      </c>
      <c r="BS16" s="95">
        <v>0.99399999999999999</v>
      </c>
      <c r="BT16" s="97"/>
      <c r="BU16" s="97"/>
      <c r="BV16" s="96"/>
      <c r="BW16" s="96"/>
      <c r="BX16" s="96"/>
      <c r="BY16" s="98"/>
      <c r="BZ16" s="99"/>
      <c r="CA16" s="99"/>
      <c r="CB16" s="99"/>
      <c r="CC16" s="99"/>
      <c r="CD16" s="100"/>
      <c r="CE16" s="101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3"/>
      <c r="CQ16" s="103"/>
      <c r="CR16" s="103"/>
      <c r="CS16" s="103"/>
      <c r="CT16" s="103"/>
      <c r="CU16" s="103"/>
      <c r="CV16" s="103"/>
      <c r="CW16" s="103"/>
      <c r="CX16" s="103"/>
      <c r="CY16" s="103"/>
      <c r="CZ16" s="103"/>
      <c r="DA16" s="103"/>
      <c r="DB16" s="103"/>
      <c r="DC16" s="103"/>
      <c r="DD16" s="103"/>
      <c r="DE16" s="103"/>
      <c r="DF16" s="103"/>
      <c r="DG16" s="103"/>
      <c r="DH16" s="103"/>
      <c r="DI16" s="103"/>
      <c r="DJ16" s="103"/>
      <c r="DK16" s="103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FJ16" s="78"/>
    </row>
    <row r="17" spans="1:166" ht="15" customHeight="1">
      <c r="A17" s="83" t="s">
        <v>133</v>
      </c>
      <c r="B17" s="66" t="s">
        <v>182</v>
      </c>
      <c r="C17" s="79" t="s">
        <v>181</v>
      </c>
      <c r="D17" s="67">
        <v>1</v>
      </c>
      <c r="E17" s="83" t="s">
        <v>70</v>
      </c>
      <c r="F17" s="106">
        <v>3</v>
      </c>
      <c r="G17" s="85" t="s">
        <v>127</v>
      </c>
      <c r="H17" s="86">
        <v>1.33</v>
      </c>
      <c r="I17" s="87" t="s">
        <v>43</v>
      </c>
      <c r="J17" s="88">
        <v>1</v>
      </c>
      <c r="K17" s="89">
        <v>0.04</v>
      </c>
      <c r="L17" s="89">
        <v>-0.04</v>
      </c>
      <c r="M17" s="90" t="s">
        <v>29</v>
      </c>
      <c r="N17" s="91" t="s">
        <v>67</v>
      </c>
      <c r="O17" s="92">
        <v>1.04</v>
      </c>
      <c r="P17" s="93">
        <v>0.96</v>
      </c>
      <c r="Q17" s="94"/>
      <c r="R17" s="3">
        <f t="shared" si="0"/>
        <v>1.0009999999999999</v>
      </c>
      <c r="S17" s="3">
        <f t="shared" si="1"/>
        <v>0.99</v>
      </c>
      <c r="T17" s="3">
        <f t="shared" si="2"/>
        <v>0.99643749999999986</v>
      </c>
      <c r="U17" s="4">
        <f t="shared" si="3"/>
        <v>2.9285854782173807E-3</v>
      </c>
      <c r="V17" s="5">
        <f t="shared" si="4"/>
        <v>4.5528236865564473</v>
      </c>
      <c r="W17" s="76">
        <f t="shared" si="5"/>
        <v>-8.9062500000003292E-2</v>
      </c>
      <c r="X17" s="76" t="str">
        <f t="shared" si="6"/>
        <v>Level A</v>
      </c>
      <c r="Y17" s="5">
        <f t="shared" si="7"/>
        <v>4.9583095461404003</v>
      </c>
      <c r="Z17" s="5">
        <f t="shared" si="8"/>
        <v>4.1473378269725023</v>
      </c>
      <c r="AA17" s="5">
        <f t="shared" si="9"/>
        <v>4.1473378269725023</v>
      </c>
      <c r="AB17" s="6">
        <f t="shared" si="10"/>
        <v>1</v>
      </c>
      <c r="AC17" s="29" t="str">
        <f t="shared" si="11"/>
        <v/>
      </c>
      <c r="AD17" s="29" t="str">
        <f t="shared" si="12"/>
        <v/>
      </c>
      <c r="AE17" s="29">
        <f t="shared" si="13"/>
        <v>3.562500000000135E-3</v>
      </c>
      <c r="AF17" s="29" t="str">
        <f t="shared" si="14"/>
        <v/>
      </c>
      <c r="AG17" s="100"/>
      <c r="AH17" s="101"/>
      <c r="AI17" s="102"/>
      <c r="AJ17" s="102"/>
      <c r="AK17" s="102"/>
      <c r="AL17" s="102"/>
      <c r="AM17" s="102"/>
      <c r="AN17" s="102">
        <v>0.997</v>
      </c>
      <c r="AO17" s="102">
        <v>1.0009999999999999</v>
      </c>
      <c r="AP17" s="102">
        <v>0.997</v>
      </c>
      <c r="AQ17" s="102">
        <v>0.995</v>
      </c>
      <c r="AR17" s="102">
        <v>1.0009999999999999</v>
      </c>
      <c r="AS17" s="103">
        <v>0.99</v>
      </c>
      <c r="AT17" s="103">
        <v>0.995</v>
      </c>
      <c r="AU17" s="103">
        <v>0.998</v>
      </c>
      <c r="AV17" s="103">
        <v>0.999</v>
      </c>
      <c r="AW17" s="103">
        <v>0.999</v>
      </c>
      <c r="AX17" s="103">
        <v>0.99399999999999999</v>
      </c>
      <c r="AY17" s="103">
        <v>0.999</v>
      </c>
      <c r="AZ17" s="103">
        <v>0.99099999999999999</v>
      </c>
      <c r="BA17" s="103">
        <v>0.995</v>
      </c>
      <c r="BB17" s="103">
        <v>1</v>
      </c>
      <c r="BC17" s="103">
        <v>0.998</v>
      </c>
      <c r="BD17" s="103">
        <v>1.0009999999999999</v>
      </c>
      <c r="BE17" s="103">
        <v>0.995</v>
      </c>
      <c r="BF17" s="103">
        <v>0.997</v>
      </c>
      <c r="BG17" s="103">
        <v>0.998</v>
      </c>
      <c r="BH17" s="103">
        <v>0.996</v>
      </c>
      <c r="BI17" s="103">
        <v>0.997</v>
      </c>
      <c r="BJ17" s="103">
        <v>0.998</v>
      </c>
      <c r="BK17" s="103">
        <v>0.99399999999999999</v>
      </c>
      <c r="BL17" s="103">
        <v>0.99</v>
      </c>
      <c r="BM17" s="103">
        <v>0.999</v>
      </c>
      <c r="BN17" s="103">
        <v>0.996</v>
      </c>
      <c r="BO17" s="95">
        <v>0.997</v>
      </c>
      <c r="BP17" s="95">
        <v>0.995</v>
      </c>
      <c r="BQ17" s="95">
        <v>0.99399999999999999</v>
      </c>
      <c r="BR17" s="95">
        <v>0.99299999999999999</v>
      </c>
      <c r="BS17" s="95">
        <v>0.997</v>
      </c>
      <c r="BT17" s="97"/>
      <c r="BU17" s="97"/>
      <c r="BV17" s="96"/>
      <c r="BW17" s="96"/>
      <c r="BX17" s="96"/>
      <c r="BY17" s="98"/>
      <c r="BZ17" s="99"/>
      <c r="CA17" s="99"/>
      <c r="CB17" s="99"/>
      <c r="CC17" s="99"/>
      <c r="CD17" s="100"/>
      <c r="CE17" s="101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FJ17" s="78"/>
    </row>
    <row r="18" spans="1:166" ht="15" customHeight="1">
      <c r="A18" s="83" t="s">
        <v>134</v>
      </c>
      <c r="B18" s="66" t="s">
        <v>182</v>
      </c>
      <c r="C18" s="79" t="s">
        <v>181</v>
      </c>
      <c r="D18" s="67">
        <v>1</v>
      </c>
      <c r="E18" s="83" t="s">
        <v>70</v>
      </c>
      <c r="F18" s="106">
        <v>3</v>
      </c>
      <c r="G18" s="85" t="s">
        <v>127</v>
      </c>
      <c r="H18" s="86">
        <v>1.33</v>
      </c>
      <c r="I18" s="87" t="s">
        <v>43</v>
      </c>
      <c r="J18" s="88">
        <v>1</v>
      </c>
      <c r="K18" s="89">
        <v>0.04</v>
      </c>
      <c r="L18" s="89">
        <v>-0.04</v>
      </c>
      <c r="M18" s="90" t="s">
        <v>29</v>
      </c>
      <c r="N18" s="91" t="s">
        <v>67</v>
      </c>
      <c r="O18" s="92">
        <v>1.04</v>
      </c>
      <c r="P18" s="93">
        <v>0.96</v>
      </c>
      <c r="Q18" s="94"/>
      <c r="R18" s="3">
        <f t="shared" si="0"/>
        <v>1.0169999999999999</v>
      </c>
      <c r="S18" s="3">
        <f t="shared" si="1"/>
        <v>1</v>
      </c>
      <c r="T18" s="3">
        <f t="shared" si="2"/>
        <v>1.0088124999999999</v>
      </c>
      <c r="U18" s="4">
        <f t="shared" si="3"/>
        <v>4.1693002429819105E-3</v>
      </c>
      <c r="V18" s="5">
        <f t="shared" si="4"/>
        <v>3.1979786909750705</v>
      </c>
      <c r="W18" s="76">
        <f t="shared" si="5"/>
        <v>0.22031249999999705</v>
      </c>
      <c r="X18" s="76" t="str">
        <f t="shared" si="6"/>
        <v>Level B</v>
      </c>
      <c r="Y18" s="5">
        <f t="shared" si="7"/>
        <v>2.4934240106196368</v>
      </c>
      <c r="Z18" s="5">
        <f t="shared" si="8"/>
        <v>3.9025333713305095</v>
      </c>
      <c r="AA18" s="5">
        <f t="shared" si="9"/>
        <v>2.4934240106196368</v>
      </c>
      <c r="AB18" s="6">
        <f t="shared" si="10"/>
        <v>0.99999999999996292</v>
      </c>
      <c r="AC18" s="29" t="str">
        <f t="shared" si="11"/>
        <v/>
      </c>
      <c r="AD18" s="29" t="str">
        <f t="shared" si="12"/>
        <v/>
      </c>
      <c r="AE18" s="29">
        <f t="shared" si="13"/>
        <v>-8.8124999999998899E-3</v>
      </c>
      <c r="AF18" s="29" t="str">
        <f t="shared" si="14"/>
        <v/>
      </c>
      <c r="AG18" s="100"/>
      <c r="AH18" s="101"/>
      <c r="AI18" s="102"/>
      <c r="AJ18" s="102"/>
      <c r="AK18" s="102"/>
      <c r="AL18" s="102"/>
      <c r="AM18" s="102"/>
      <c r="AN18" s="102">
        <v>1.0169999999999999</v>
      </c>
      <c r="AO18" s="102">
        <v>1.0089999999999999</v>
      </c>
      <c r="AP18" s="102">
        <v>1.006</v>
      </c>
      <c r="AQ18" s="102">
        <v>1.004</v>
      </c>
      <c r="AR18" s="102">
        <v>1.0149999999999999</v>
      </c>
      <c r="AS18" s="103">
        <v>1.008</v>
      </c>
      <c r="AT18" s="103">
        <v>1.012</v>
      </c>
      <c r="AU18" s="103">
        <v>1.0089999999999999</v>
      </c>
      <c r="AV18" s="103">
        <v>1.0089999999999999</v>
      </c>
      <c r="AW18" s="103">
        <v>1.012</v>
      </c>
      <c r="AX18" s="103">
        <v>1.01</v>
      </c>
      <c r="AY18" s="103">
        <v>1.008</v>
      </c>
      <c r="AZ18" s="103">
        <v>1.01</v>
      </c>
      <c r="BA18" s="103">
        <v>1.008</v>
      </c>
      <c r="BB18" s="103">
        <v>1.01</v>
      </c>
      <c r="BC18" s="103">
        <v>1.0069999999999999</v>
      </c>
      <c r="BD18" s="103">
        <v>1</v>
      </c>
      <c r="BE18" s="103">
        <v>1.0069999999999999</v>
      </c>
      <c r="BF18" s="103">
        <v>1.008</v>
      </c>
      <c r="BG18" s="103">
        <v>1.002</v>
      </c>
      <c r="BH18" s="103">
        <v>1.0029999999999999</v>
      </c>
      <c r="BI18" s="103">
        <v>1.016</v>
      </c>
      <c r="BJ18" s="103">
        <v>1.014</v>
      </c>
      <c r="BK18" s="103">
        <v>1.012</v>
      </c>
      <c r="BL18" s="103">
        <v>1.014</v>
      </c>
      <c r="BM18" s="103">
        <v>1.0109999999999999</v>
      </c>
      <c r="BN18" s="103">
        <v>1.008</v>
      </c>
      <c r="BO18" s="95">
        <v>1.008</v>
      </c>
      <c r="BP18" s="95">
        <v>1.0069999999999999</v>
      </c>
      <c r="BQ18" s="95">
        <v>1</v>
      </c>
      <c r="BR18" s="95">
        <v>1.0109999999999999</v>
      </c>
      <c r="BS18" s="95">
        <v>1.0069999999999999</v>
      </c>
      <c r="BT18" s="97"/>
      <c r="BU18" s="97"/>
      <c r="BV18" s="96"/>
      <c r="BW18" s="96"/>
      <c r="BX18" s="96"/>
      <c r="BY18" s="98"/>
      <c r="BZ18" s="99"/>
      <c r="CA18" s="99"/>
      <c r="CB18" s="99"/>
      <c r="CC18" s="99"/>
      <c r="CD18" s="100"/>
      <c r="CE18" s="101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74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Z18" s="78"/>
    </row>
    <row r="19" spans="1:166" ht="15" customHeight="1">
      <c r="A19" s="83" t="s">
        <v>135</v>
      </c>
      <c r="B19" s="66" t="s">
        <v>182</v>
      </c>
      <c r="C19" s="79" t="s">
        <v>181</v>
      </c>
      <c r="D19" s="67">
        <v>1</v>
      </c>
      <c r="E19" s="83" t="s">
        <v>70</v>
      </c>
      <c r="F19" s="84" t="s">
        <v>126</v>
      </c>
      <c r="G19" s="85" t="s">
        <v>127</v>
      </c>
      <c r="H19" s="86">
        <v>1.33</v>
      </c>
      <c r="I19" s="87" t="s">
        <v>43</v>
      </c>
      <c r="J19" s="88">
        <v>1</v>
      </c>
      <c r="K19" s="89">
        <v>0.04</v>
      </c>
      <c r="L19" s="89">
        <v>-0.04</v>
      </c>
      <c r="M19" s="90" t="s">
        <v>29</v>
      </c>
      <c r="N19" s="91" t="s">
        <v>67</v>
      </c>
      <c r="O19" s="92">
        <v>1.04</v>
      </c>
      <c r="P19" s="93">
        <v>0.96</v>
      </c>
      <c r="Q19" s="94"/>
      <c r="R19" s="3">
        <f t="shared" si="0"/>
        <v>1.016</v>
      </c>
      <c r="S19" s="3">
        <f t="shared" si="1"/>
        <v>1.006</v>
      </c>
      <c r="T19" s="3">
        <f t="shared" si="2"/>
        <v>1.0099687500000003</v>
      </c>
      <c r="U19" s="4">
        <f t="shared" si="3"/>
        <v>2.8110883554124371E-3</v>
      </c>
      <c r="V19" s="5">
        <f t="shared" si="4"/>
        <v>4.743121399105612</v>
      </c>
      <c r="W19" s="76">
        <f t="shared" si="5"/>
        <v>0.24921875000000737</v>
      </c>
      <c r="X19" s="76" t="str">
        <f t="shared" si="6"/>
        <v>Level B</v>
      </c>
      <c r="Y19" s="5">
        <f t="shared" si="7"/>
        <v>3.5610466129222287</v>
      </c>
      <c r="Z19" s="5">
        <f t="shared" si="8"/>
        <v>5.9251961852890043</v>
      </c>
      <c r="AA19" s="5">
        <f t="shared" si="9"/>
        <v>3.5610466129222287</v>
      </c>
      <c r="AB19" s="6">
        <f t="shared" si="10"/>
        <v>1</v>
      </c>
      <c r="AC19" s="29" t="str">
        <f t="shared" si="11"/>
        <v/>
      </c>
      <c r="AD19" s="29" t="str">
        <f t="shared" si="12"/>
        <v/>
      </c>
      <c r="AE19" s="29">
        <f t="shared" si="13"/>
        <v>-9.9687500000003038E-3</v>
      </c>
      <c r="AF19" s="29" t="str">
        <f t="shared" si="14"/>
        <v/>
      </c>
      <c r="AG19" s="100"/>
      <c r="AH19" s="101"/>
      <c r="AI19" s="102"/>
      <c r="AJ19" s="102"/>
      <c r="AK19" s="102"/>
      <c r="AL19" s="102"/>
      <c r="AM19" s="102"/>
      <c r="AN19" s="102">
        <v>1.0089999999999999</v>
      </c>
      <c r="AO19" s="102">
        <v>1.0109999999999999</v>
      </c>
      <c r="AP19" s="102">
        <v>1.008</v>
      </c>
      <c r="AQ19" s="102">
        <v>1.0109999999999999</v>
      </c>
      <c r="AR19" s="102">
        <v>1.006</v>
      </c>
      <c r="AS19" s="103">
        <v>1.006</v>
      </c>
      <c r="AT19" s="103">
        <v>1.01</v>
      </c>
      <c r="AU19" s="103">
        <v>1.016</v>
      </c>
      <c r="AV19" s="103">
        <v>1.0129999999999999</v>
      </c>
      <c r="AW19" s="103">
        <v>1.008</v>
      </c>
      <c r="AX19" s="103">
        <v>1.01</v>
      </c>
      <c r="AY19" s="103">
        <v>1.0109999999999999</v>
      </c>
      <c r="AZ19" s="103">
        <v>1.006</v>
      </c>
      <c r="BA19" s="103">
        <v>1.0069999999999999</v>
      </c>
      <c r="BB19" s="103">
        <v>1.0149999999999999</v>
      </c>
      <c r="BC19" s="103">
        <v>1.01</v>
      </c>
      <c r="BD19" s="103">
        <v>1.0149999999999999</v>
      </c>
      <c r="BE19" s="103">
        <v>1.0109999999999999</v>
      </c>
      <c r="BF19" s="103">
        <v>1.0069999999999999</v>
      </c>
      <c r="BG19" s="103">
        <v>1.0129999999999999</v>
      </c>
      <c r="BH19" s="103">
        <v>1.0149999999999999</v>
      </c>
      <c r="BI19" s="103">
        <v>1.0069999999999999</v>
      </c>
      <c r="BJ19" s="103">
        <v>1.0109999999999999</v>
      </c>
      <c r="BK19" s="103">
        <v>1.0089999999999999</v>
      </c>
      <c r="BL19" s="103">
        <v>1.0109999999999999</v>
      </c>
      <c r="BM19" s="103">
        <v>1.008</v>
      </c>
      <c r="BN19" s="103">
        <v>1.01</v>
      </c>
      <c r="BO19" s="95">
        <v>1.008</v>
      </c>
      <c r="BP19" s="95">
        <v>1.0069999999999999</v>
      </c>
      <c r="BQ19" s="95">
        <v>1.01</v>
      </c>
      <c r="BR19" s="95">
        <v>1.012</v>
      </c>
      <c r="BS19" s="95">
        <v>1.008</v>
      </c>
      <c r="BT19" s="97"/>
      <c r="BU19" s="97"/>
      <c r="BV19" s="96"/>
      <c r="BW19" s="96"/>
      <c r="BX19" s="96"/>
      <c r="BY19" s="98"/>
      <c r="BZ19" s="99"/>
      <c r="CA19" s="99"/>
      <c r="CB19" s="99"/>
      <c r="CC19" s="99"/>
      <c r="CD19" s="100"/>
      <c r="CE19" s="101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</row>
    <row r="20" spans="1:166" ht="15" customHeight="1">
      <c r="A20" s="83" t="s">
        <v>135</v>
      </c>
      <c r="B20" s="66" t="s">
        <v>182</v>
      </c>
      <c r="C20" s="79" t="s">
        <v>181</v>
      </c>
      <c r="D20" s="67">
        <v>1</v>
      </c>
      <c r="E20" s="83" t="s">
        <v>70</v>
      </c>
      <c r="F20" s="84" t="s">
        <v>128</v>
      </c>
      <c r="G20" s="85" t="s">
        <v>127</v>
      </c>
      <c r="H20" s="86">
        <v>1.33</v>
      </c>
      <c r="I20" s="87" t="s">
        <v>43</v>
      </c>
      <c r="J20" s="88">
        <v>1</v>
      </c>
      <c r="K20" s="89">
        <v>0.04</v>
      </c>
      <c r="L20" s="89">
        <v>-0.04</v>
      </c>
      <c r="M20" s="90" t="s">
        <v>29</v>
      </c>
      <c r="N20" s="91" t="s">
        <v>67</v>
      </c>
      <c r="O20" s="92">
        <v>1.04</v>
      </c>
      <c r="P20" s="93">
        <v>0.96</v>
      </c>
      <c r="Q20" s="94"/>
      <c r="R20" s="3">
        <f t="shared" si="0"/>
        <v>1.0129999999999999</v>
      </c>
      <c r="S20" s="3">
        <f t="shared" si="1"/>
        <v>1.002</v>
      </c>
      <c r="T20" s="3">
        <f t="shared" si="2"/>
        <v>1.0069062500000001</v>
      </c>
      <c r="U20" s="4">
        <f t="shared" si="3"/>
        <v>2.3467118382138078E-3</v>
      </c>
      <c r="V20" s="5">
        <f t="shared" si="4"/>
        <v>5.6817088132482247</v>
      </c>
      <c r="W20" s="76">
        <f t="shared" si="5"/>
        <v>0.17265625000000268</v>
      </c>
      <c r="X20" s="76" t="str">
        <f t="shared" si="6"/>
        <v>Level B</v>
      </c>
      <c r="Y20" s="5">
        <f t="shared" si="7"/>
        <v>4.7007262759608244</v>
      </c>
      <c r="Z20" s="5">
        <f t="shared" si="8"/>
        <v>6.662691350535634</v>
      </c>
      <c r="AA20" s="5">
        <f t="shared" si="9"/>
        <v>4.7007262759608244</v>
      </c>
      <c r="AB20" s="6">
        <f t="shared" si="10"/>
        <v>1</v>
      </c>
      <c r="AC20" s="29" t="str">
        <f t="shared" si="11"/>
        <v/>
      </c>
      <c r="AD20" s="29" t="str">
        <f t="shared" si="12"/>
        <v/>
      </c>
      <c r="AE20" s="29">
        <f t="shared" si="13"/>
        <v>-6.9062500000001137E-3</v>
      </c>
      <c r="AF20" s="29" t="str">
        <f t="shared" si="14"/>
        <v/>
      </c>
      <c r="AG20" s="100"/>
      <c r="AH20" s="101"/>
      <c r="AI20" s="102"/>
      <c r="AJ20" s="102"/>
      <c r="AK20" s="102"/>
      <c r="AL20" s="102"/>
      <c r="AM20" s="102"/>
      <c r="AN20" s="102">
        <v>1.008</v>
      </c>
      <c r="AO20" s="102">
        <v>1.008</v>
      </c>
      <c r="AP20" s="102">
        <v>1.0069999999999999</v>
      </c>
      <c r="AQ20" s="102">
        <v>1.006</v>
      </c>
      <c r="AR20" s="102">
        <v>1.006</v>
      </c>
      <c r="AS20" s="103">
        <v>1.004</v>
      </c>
      <c r="AT20" s="103">
        <v>1.0049999999999999</v>
      </c>
      <c r="AU20" s="103">
        <v>1.0129999999999999</v>
      </c>
      <c r="AV20" s="103">
        <v>1.0109999999999999</v>
      </c>
      <c r="AW20" s="103">
        <v>1.006</v>
      </c>
      <c r="AX20" s="103">
        <v>1.0069999999999999</v>
      </c>
      <c r="AY20" s="103">
        <v>1.0069999999999999</v>
      </c>
      <c r="AZ20" s="103">
        <v>1.0049999999999999</v>
      </c>
      <c r="BA20" s="103">
        <v>1.004</v>
      </c>
      <c r="BB20" s="103">
        <v>1.01</v>
      </c>
      <c r="BC20" s="103">
        <v>1.0069999999999999</v>
      </c>
      <c r="BD20" s="103">
        <v>1.0109999999999999</v>
      </c>
      <c r="BE20" s="103">
        <v>1.0069999999999999</v>
      </c>
      <c r="BF20" s="103">
        <v>1.006</v>
      </c>
      <c r="BG20" s="103">
        <v>1.0089999999999999</v>
      </c>
      <c r="BH20" s="103">
        <v>1.01</v>
      </c>
      <c r="BI20" s="103">
        <v>1.004</v>
      </c>
      <c r="BJ20" s="103">
        <v>1.0069999999999999</v>
      </c>
      <c r="BK20" s="103">
        <v>1.0069999999999999</v>
      </c>
      <c r="BL20" s="103">
        <v>1.0069999999999999</v>
      </c>
      <c r="BM20" s="103">
        <v>1.0049999999999999</v>
      </c>
      <c r="BN20" s="103">
        <v>1.006</v>
      </c>
      <c r="BO20" s="95">
        <v>1.004</v>
      </c>
      <c r="BP20" s="95">
        <v>1.002</v>
      </c>
      <c r="BQ20" s="95">
        <v>1.0069999999999999</v>
      </c>
      <c r="BR20" s="95">
        <v>1.008</v>
      </c>
      <c r="BS20" s="95">
        <v>1.0069999999999999</v>
      </c>
      <c r="BT20" s="97"/>
      <c r="BU20" s="97"/>
      <c r="BV20" s="96"/>
      <c r="BW20" s="96"/>
      <c r="BX20" s="96"/>
      <c r="BY20" s="98"/>
      <c r="BZ20" s="99"/>
      <c r="CA20" s="99"/>
      <c r="CB20" s="99"/>
      <c r="CC20" s="99"/>
      <c r="CD20" s="100"/>
      <c r="CE20" s="101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3"/>
      <c r="CQ20" s="103"/>
      <c r="CR20" s="103"/>
      <c r="CS20" s="103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</row>
    <row r="21" spans="1:166" ht="15" customHeight="1">
      <c r="A21" s="83" t="s">
        <v>136</v>
      </c>
      <c r="B21" s="66" t="s">
        <v>182</v>
      </c>
      <c r="C21" s="79" t="s">
        <v>181</v>
      </c>
      <c r="D21" s="67">
        <v>1</v>
      </c>
      <c r="E21" s="83" t="s">
        <v>70</v>
      </c>
      <c r="F21" s="84" t="s">
        <v>126</v>
      </c>
      <c r="G21" s="85" t="s">
        <v>127</v>
      </c>
      <c r="H21" s="86">
        <v>1.33</v>
      </c>
      <c r="I21" s="87" t="s">
        <v>43</v>
      </c>
      <c r="J21" s="88">
        <v>1</v>
      </c>
      <c r="K21" s="89">
        <v>0.04</v>
      </c>
      <c r="L21" s="89">
        <v>-0.04</v>
      </c>
      <c r="M21" s="90" t="s">
        <v>29</v>
      </c>
      <c r="N21" s="91" t="s">
        <v>67</v>
      </c>
      <c r="O21" s="92">
        <v>1.04</v>
      </c>
      <c r="P21" s="93">
        <v>0.96</v>
      </c>
      <c r="Q21" s="94"/>
      <c r="R21" s="3">
        <f t="shared" si="0"/>
        <v>1.0009999999999999</v>
      </c>
      <c r="S21" s="3">
        <f t="shared" si="1"/>
        <v>0.99</v>
      </c>
      <c r="T21" s="3">
        <f t="shared" si="2"/>
        <v>0.99671874999999988</v>
      </c>
      <c r="U21" s="4">
        <f t="shared" si="3"/>
        <v>2.4787402497652784E-3</v>
      </c>
      <c r="V21" s="5">
        <f t="shared" si="4"/>
        <v>5.3790764621649716</v>
      </c>
      <c r="W21" s="76">
        <f t="shared" si="5"/>
        <v>-8.2031250000003039E-2</v>
      </c>
      <c r="X21" s="76" t="str">
        <f t="shared" si="6"/>
        <v>Level A</v>
      </c>
      <c r="Y21" s="5">
        <f t="shared" si="7"/>
        <v>5.8203288282019638</v>
      </c>
      <c r="Z21" s="5">
        <f t="shared" si="8"/>
        <v>4.9378240961279891</v>
      </c>
      <c r="AA21" s="5">
        <f t="shared" si="9"/>
        <v>4.9378240961279891</v>
      </c>
      <c r="AB21" s="6">
        <f t="shared" si="10"/>
        <v>1</v>
      </c>
      <c r="AC21" s="29" t="str">
        <f t="shared" si="11"/>
        <v/>
      </c>
      <c r="AD21" s="29" t="str">
        <f t="shared" si="12"/>
        <v/>
      </c>
      <c r="AE21" s="29">
        <f t="shared" si="13"/>
        <v>3.2812500000001243E-3</v>
      </c>
      <c r="AF21" s="29" t="str">
        <f t="shared" si="14"/>
        <v/>
      </c>
      <c r="AG21" s="100"/>
      <c r="AH21" s="101"/>
      <c r="AI21" s="102"/>
      <c r="AJ21" s="102"/>
      <c r="AK21" s="102"/>
      <c r="AL21" s="102"/>
      <c r="AM21" s="102"/>
      <c r="AN21" s="102">
        <v>0.996</v>
      </c>
      <c r="AO21" s="102">
        <v>0.998</v>
      </c>
      <c r="AP21" s="102">
        <v>0.997</v>
      </c>
      <c r="AQ21" s="102">
        <v>0.99</v>
      </c>
      <c r="AR21" s="102">
        <v>1.0009999999999999</v>
      </c>
      <c r="AS21" s="103">
        <v>0.999</v>
      </c>
      <c r="AT21" s="103">
        <v>0.99199999999999999</v>
      </c>
      <c r="AU21" s="103">
        <v>0.999</v>
      </c>
      <c r="AV21" s="103">
        <v>0.997</v>
      </c>
      <c r="AW21" s="103">
        <v>0.996</v>
      </c>
      <c r="AX21" s="103">
        <v>0.995</v>
      </c>
      <c r="AY21" s="103">
        <v>0.995</v>
      </c>
      <c r="AZ21" s="103">
        <v>0.995</v>
      </c>
      <c r="BA21" s="103">
        <v>0.999</v>
      </c>
      <c r="BB21" s="103">
        <v>0.998</v>
      </c>
      <c r="BC21" s="103">
        <v>1</v>
      </c>
      <c r="BD21" s="103">
        <v>0.99299999999999999</v>
      </c>
      <c r="BE21" s="103">
        <v>0.99399999999999999</v>
      </c>
      <c r="BF21" s="103">
        <v>0.997</v>
      </c>
      <c r="BG21" s="103">
        <v>0.995</v>
      </c>
      <c r="BH21" s="103">
        <v>0.99399999999999999</v>
      </c>
      <c r="BI21" s="103">
        <v>0.997</v>
      </c>
      <c r="BJ21" s="103">
        <v>1</v>
      </c>
      <c r="BK21" s="103">
        <v>0.997</v>
      </c>
      <c r="BL21" s="103">
        <v>0.999</v>
      </c>
      <c r="BM21" s="103">
        <v>0.997</v>
      </c>
      <c r="BN21" s="103">
        <v>0.998</v>
      </c>
      <c r="BO21" s="95">
        <v>0.996</v>
      </c>
      <c r="BP21" s="95">
        <v>0.999</v>
      </c>
      <c r="BQ21" s="95">
        <v>0.998</v>
      </c>
      <c r="BR21" s="95">
        <v>0.999</v>
      </c>
      <c r="BS21" s="95">
        <v>0.995</v>
      </c>
      <c r="BT21" s="97"/>
      <c r="BU21" s="97"/>
      <c r="BV21" s="96"/>
      <c r="BW21" s="96"/>
      <c r="BX21" s="96"/>
      <c r="BY21" s="98"/>
      <c r="BZ21" s="99"/>
      <c r="CA21" s="99"/>
      <c r="CB21" s="99"/>
      <c r="CC21" s="99"/>
      <c r="CD21" s="100"/>
      <c r="CE21" s="101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</row>
    <row r="22" spans="1:166" ht="15" customHeight="1">
      <c r="A22" s="83" t="s">
        <v>136</v>
      </c>
      <c r="B22" s="66" t="s">
        <v>182</v>
      </c>
      <c r="C22" s="79" t="s">
        <v>181</v>
      </c>
      <c r="D22" s="67">
        <v>1</v>
      </c>
      <c r="E22" s="83" t="s">
        <v>70</v>
      </c>
      <c r="F22" s="84" t="s">
        <v>128</v>
      </c>
      <c r="G22" s="85" t="s">
        <v>127</v>
      </c>
      <c r="H22" s="86">
        <v>1.33</v>
      </c>
      <c r="I22" s="87" t="s">
        <v>43</v>
      </c>
      <c r="J22" s="88">
        <v>1</v>
      </c>
      <c r="K22" s="89">
        <v>0.04</v>
      </c>
      <c r="L22" s="89">
        <v>-0.04</v>
      </c>
      <c r="M22" s="90" t="s">
        <v>29</v>
      </c>
      <c r="N22" s="91" t="s">
        <v>67</v>
      </c>
      <c r="O22" s="92">
        <v>1.04</v>
      </c>
      <c r="P22" s="93">
        <v>0.96</v>
      </c>
      <c r="Q22" s="94"/>
      <c r="R22" s="3">
        <f t="shared" si="0"/>
        <v>0.998</v>
      </c>
      <c r="S22" s="3">
        <f t="shared" si="1"/>
        <v>0.98699999999999999</v>
      </c>
      <c r="T22" s="3">
        <f t="shared" si="2"/>
        <v>0.99181249999999954</v>
      </c>
      <c r="U22" s="4">
        <f t="shared" si="3"/>
        <v>2.4288255491877364E-3</v>
      </c>
      <c r="V22" s="5">
        <f t="shared" si="4"/>
        <v>5.4896216559449291</v>
      </c>
      <c r="W22" s="76">
        <f t="shared" si="5"/>
        <v>-0.20468750000001126</v>
      </c>
      <c r="X22" s="76" t="str">
        <f t="shared" si="6"/>
        <v>Level B</v>
      </c>
      <c r="Y22" s="5">
        <f t="shared" si="7"/>
        <v>6.6132785886462244</v>
      </c>
      <c r="Z22" s="5">
        <f t="shared" si="8"/>
        <v>4.3659647232436427</v>
      </c>
      <c r="AA22" s="5">
        <f t="shared" si="9"/>
        <v>4.3659647232436427</v>
      </c>
      <c r="AB22" s="6">
        <f t="shared" si="10"/>
        <v>1</v>
      </c>
      <c r="AC22" s="29" t="str">
        <f t="shared" si="11"/>
        <v/>
      </c>
      <c r="AD22" s="29" t="str">
        <f t="shared" si="12"/>
        <v/>
      </c>
      <c r="AE22" s="29">
        <f t="shared" si="13"/>
        <v>8.1875000000004583E-3</v>
      </c>
      <c r="AF22" s="29" t="str">
        <f t="shared" si="14"/>
        <v/>
      </c>
      <c r="AG22" s="100"/>
      <c r="AH22" s="101"/>
      <c r="AI22" s="102"/>
      <c r="AJ22" s="102"/>
      <c r="AK22" s="102"/>
      <c r="AL22" s="102"/>
      <c r="AM22" s="102"/>
      <c r="AN22" s="102">
        <v>0.99399999999999999</v>
      </c>
      <c r="AO22" s="102">
        <v>0.99099999999999999</v>
      </c>
      <c r="AP22" s="102">
        <v>0.98899999999999999</v>
      </c>
      <c r="AQ22" s="102">
        <v>0.98699999999999999</v>
      </c>
      <c r="AR22" s="102">
        <v>0.998</v>
      </c>
      <c r="AS22" s="103">
        <v>0.99299999999999999</v>
      </c>
      <c r="AT22" s="103">
        <v>0.98899999999999999</v>
      </c>
      <c r="AU22" s="103">
        <v>0.99399999999999999</v>
      </c>
      <c r="AV22" s="103">
        <v>0.99199999999999999</v>
      </c>
      <c r="AW22" s="103">
        <v>0.99099999999999999</v>
      </c>
      <c r="AX22" s="103">
        <v>0.99</v>
      </c>
      <c r="AY22" s="103">
        <v>0.99099999999999999</v>
      </c>
      <c r="AZ22" s="103">
        <v>0.99199999999999999</v>
      </c>
      <c r="BA22" s="103">
        <v>0.99399999999999999</v>
      </c>
      <c r="BB22" s="103">
        <v>0.99199999999999999</v>
      </c>
      <c r="BC22" s="103">
        <v>0.99199999999999999</v>
      </c>
      <c r="BD22" s="103">
        <v>0.99</v>
      </c>
      <c r="BE22" s="103">
        <v>0.98699999999999999</v>
      </c>
      <c r="BF22" s="103">
        <v>0.99199999999999999</v>
      </c>
      <c r="BG22" s="103">
        <v>0.99</v>
      </c>
      <c r="BH22" s="103">
        <v>0.99</v>
      </c>
      <c r="BI22" s="103">
        <v>0.99</v>
      </c>
      <c r="BJ22" s="103">
        <v>0.996</v>
      </c>
      <c r="BK22" s="103">
        <v>0.99299999999999999</v>
      </c>
      <c r="BL22" s="103">
        <v>0.99299999999999999</v>
      </c>
      <c r="BM22" s="103">
        <v>0.98899999999999999</v>
      </c>
      <c r="BN22" s="103">
        <v>0.995</v>
      </c>
      <c r="BO22" s="95">
        <v>0.99299999999999999</v>
      </c>
      <c r="BP22" s="95">
        <v>0.99399999999999999</v>
      </c>
      <c r="BQ22" s="95">
        <v>0.99299999999999999</v>
      </c>
      <c r="BR22" s="95">
        <v>0.99299999999999999</v>
      </c>
      <c r="BS22" s="95">
        <v>0.99099999999999999</v>
      </c>
      <c r="BT22" s="97"/>
      <c r="BU22" s="97"/>
      <c r="BV22" s="96"/>
      <c r="BW22" s="96"/>
      <c r="BX22" s="96"/>
      <c r="BY22" s="98"/>
      <c r="BZ22" s="99"/>
      <c r="CA22" s="99"/>
      <c r="CB22" s="99"/>
      <c r="CC22" s="99"/>
      <c r="CD22" s="100"/>
      <c r="CE22" s="101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</row>
    <row r="23" spans="1:166" ht="15" customHeight="1">
      <c r="A23" s="83" t="s">
        <v>137</v>
      </c>
      <c r="B23" s="66" t="s">
        <v>182</v>
      </c>
      <c r="C23" s="79" t="s">
        <v>181</v>
      </c>
      <c r="D23" s="67">
        <v>1</v>
      </c>
      <c r="E23" s="83" t="s">
        <v>70</v>
      </c>
      <c r="F23" s="84" t="s">
        <v>126</v>
      </c>
      <c r="G23" s="85" t="s">
        <v>127</v>
      </c>
      <c r="H23" s="86">
        <v>1.33</v>
      </c>
      <c r="I23" s="87" t="s">
        <v>43</v>
      </c>
      <c r="J23" s="88">
        <v>1</v>
      </c>
      <c r="K23" s="89">
        <v>0.04</v>
      </c>
      <c r="L23" s="89">
        <v>-0.04</v>
      </c>
      <c r="M23" s="90" t="s">
        <v>29</v>
      </c>
      <c r="N23" s="91" t="s">
        <v>67</v>
      </c>
      <c r="O23" s="92">
        <v>1.04</v>
      </c>
      <c r="P23" s="93">
        <v>0.96</v>
      </c>
      <c r="Q23" s="94"/>
      <c r="R23" s="3">
        <f t="shared" si="0"/>
        <v>1.0109999999999999</v>
      </c>
      <c r="S23" s="3">
        <f t="shared" si="1"/>
        <v>1</v>
      </c>
      <c r="T23" s="3">
        <f t="shared" si="2"/>
        <v>1.0048750000000002</v>
      </c>
      <c r="U23" s="4">
        <f t="shared" si="3"/>
        <v>2.991924615231116E-3</v>
      </c>
      <c r="V23" s="5">
        <f t="shared" si="4"/>
        <v>4.4564402677316046</v>
      </c>
      <c r="W23" s="76">
        <f t="shared" si="5"/>
        <v>0.12187500000000451</v>
      </c>
      <c r="X23" s="76" t="str">
        <f t="shared" si="6"/>
        <v>Level A</v>
      </c>
      <c r="Y23" s="5">
        <f t="shared" si="7"/>
        <v>3.9133116101017986</v>
      </c>
      <c r="Z23" s="5">
        <f t="shared" si="8"/>
        <v>4.9995689253614186</v>
      </c>
      <c r="AA23" s="5">
        <f t="shared" si="9"/>
        <v>3.9133116101017986</v>
      </c>
      <c r="AB23" s="6">
        <f t="shared" si="10"/>
        <v>1</v>
      </c>
      <c r="AC23" s="29" t="str">
        <f t="shared" si="11"/>
        <v/>
      </c>
      <c r="AD23" s="29" t="str">
        <f t="shared" si="12"/>
        <v/>
      </c>
      <c r="AE23" s="29">
        <f t="shared" si="13"/>
        <v>-4.8750000000001847E-3</v>
      </c>
      <c r="AF23" s="29" t="str">
        <f t="shared" si="14"/>
        <v/>
      </c>
      <c r="AG23" s="100"/>
      <c r="AH23" s="101"/>
      <c r="AI23" s="102"/>
      <c r="AJ23" s="102"/>
      <c r="AK23" s="102"/>
      <c r="AL23" s="102"/>
      <c r="AM23" s="102"/>
      <c r="AN23" s="102">
        <v>1.0049999999999999</v>
      </c>
      <c r="AO23" s="102">
        <v>1.0049999999999999</v>
      </c>
      <c r="AP23" s="102">
        <v>1</v>
      </c>
      <c r="AQ23" s="102">
        <v>1.0009999999999999</v>
      </c>
      <c r="AR23" s="102">
        <v>1.0049999999999999</v>
      </c>
      <c r="AS23" s="103">
        <v>1.006</v>
      </c>
      <c r="AT23" s="103">
        <v>1.006</v>
      </c>
      <c r="AU23" s="103">
        <v>1.0109999999999999</v>
      </c>
      <c r="AV23" s="103">
        <v>1.0069999999999999</v>
      </c>
      <c r="AW23" s="103">
        <v>1.0069999999999999</v>
      </c>
      <c r="AX23" s="103">
        <v>1.0049999999999999</v>
      </c>
      <c r="AY23" s="103">
        <v>1.0029999999999999</v>
      </c>
      <c r="AZ23" s="103">
        <v>1.006</v>
      </c>
      <c r="BA23" s="103">
        <v>1.002</v>
      </c>
      <c r="BB23" s="103">
        <v>1.01</v>
      </c>
      <c r="BC23" s="103">
        <v>1.006</v>
      </c>
      <c r="BD23" s="103">
        <v>1.0009999999999999</v>
      </c>
      <c r="BE23" s="103">
        <v>1.0069999999999999</v>
      </c>
      <c r="BF23" s="103">
        <v>1.0049999999999999</v>
      </c>
      <c r="BG23" s="103">
        <v>1.0069999999999999</v>
      </c>
      <c r="BH23" s="103">
        <v>1.0029999999999999</v>
      </c>
      <c r="BI23" s="103">
        <v>1.01</v>
      </c>
      <c r="BJ23" s="103">
        <v>1.0009999999999999</v>
      </c>
      <c r="BK23" s="103">
        <v>1.002</v>
      </c>
      <c r="BL23" s="103">
        <v>1.0009999999999999</v>
      </c>
      <c r="BM23" s="103">
        <v>1.0049999999999999</v>
      </c>
      <c r="BN23" s="103">
        <v>1.004</v>
      </c>
      <c r="BO23" s="95">
        <v>1.01</v>
      </c>
      <c r="BP23" s="95">
        <v>1.0029999999999999</v>
      </c>
      <c r="BQ23" s="95">
        <v>1.002</v>
      </c>
      <c r="BR23" s="95">
        <v>1.008</v>
      </c>
      <c r="BS23" s="95">
        <v>1.002</v>
      </c>
      <c r="BT23" s="97"/>
      <c r="BU23" s="97"/>
      <c r="BV23" s="96"/>
      <c r="BW23" s="96"/>
      <c r="BX23" s="96"/>
      <c r="BY23" s="98"/>
      <c r="BZ23" s="99"/>
      <c r="CA23" s="99"/>
      <c r="CB23" s="99"/>
      <c r="CC23" s="99"/>
      <c r="CD23" s="100"/>
      <c r="CE23" s="101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03"/>
      <c r="DC23" s="103"/>
      <c r="DD23" s="103"/>
      <c r="DE23" s="103"/>
      <c r="DF23" s="103"/>
      <c r="DG23" s="103"/>
      <c r="DH23" s="103"/>
      <c r="DI23" s="103"/>
      <c r="DJ23" s="103"/>
      <c r="DK23" s="103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</row>
    <row r="24" spans="1:166" ht="15" customHeight="1">
      <c r="A24" s="83" t="s">
        <v>137</v>
      </c>
      <c r="B24" s="66" t="s">
        <v>182</v>
      </c>
      <c r="C24" s="79" t="s">
        <v>181</v>
      </c>
      <c r="D24" s="67">
        <v>1</v>
      </c>
      <c r="E24" s="83" t="s">
        <v>70</v>
      </c>
      <c r="F24" s="84" t="s">
        <v>128</v>
      </c>
      <c r="G24" s="85" t="s">
        <v>127</v>
      </c>
      <c r="H24" s="86">
        <v>1.33</v>
      </c>
      <c r="I24" s="87" t="s">
        <v>43</v>
      </c>
      <c r="J24" s="88">
        <v>1</v>
      </c>
      <c r="K24" s="89">
        <v>0.04</v>
      </c>
      <c r="L24" s="89">
        <v>-0.04</v>
      </c>
      <c r="M24" s="90" t="s">
        <v>29</v>
      </c>
      <c r="N24" s="91" t="s">
        <v>67</v>
      </c>
      <c r="O24" s="92">
        <v>1.04</v>
      </c>
      <c r="P24" s="93">
        <v>0.96</v>
      </c>
      <c r="Q24" s="94"/>
      <c r="R24" s="3">
        <f t="shared" si="0"/>
        <v>1.0029999999999999</v>
      </c>
      <c r="S24" s="3">
        <f t="shared" si="1"/>
        <v>0.99199999999999999</v>
      </c>
      <c r="T24" s="3">
        <f t="shared" si="2"/>
        <v>0.99678124999999984</v>
      </c>
      <c r="U24" s="4">
        <f t="shared" si="3"/>
        <v>2.5493120514138395E-3</v>
      </c>
      <c r="V24" s="5">
        <f t="shared" si="4"/>
        <v>5.2301691846389362</v>
      </c>
      <c r="W24" s="76">
        <f t="shared" si="5"/>
        <v>-8.0468750000003905E-2</v>
      </c>
      <c r="X24" s="76" t="str">
        <f t="shared" si="6"/>
        <v>Level A</v>
      </c>
      <c r="Y24" s="5">
        <f t="shared" si="7"/>
        <v>5.6510343612153759</v>
      </c>
      <c r="Z24" s="5">
        <f t="shared" si="8"/>
        <v>4.8093040080625054</v>
      </c>
      <c r="AA24" s="5">
        <f t="shared" si="9"/>
        <v>4.8093040080625054</v>
      </c>
      <c r="AB24" s="6">
        <f t="shared" si="10"/>
        <v>1</v>
      </c>
      <c r="AC24" s="29" t="str">
        <f t="shared" si="11"/>
        <v/>
      </c>
      <c r="AD24" s="29" t="str">
        <f t="shared" si="12"/>
        <v/>
      </c>
      <c r="AE24" s="29">
        <f t="shared" si="13"/>
        <v>3.218750000000159E-3</v>
      </c>
      <c r="AF24" s="29" t="str">
        <f t="shared" si="14"/>
        <v/>
      </c>
      <c r="AG24" s="100"/>
      <c r="AH24" s="101"/>
      <c r="AI24" s="102"/>
      <c r="AJ24" s="102"/>
      <c r="AK24" s="102"/>
      <c r="AL24" s="102"/>
      <c r="AM24" s="102"/>
      <c r="AN24" s="102">
        <v>0.999</v>
      </c>
      <c r="AO24" s="102">
        <v>0.995</v>
      </c>
      <c r="AP24" s="102">
        <v>0.99299999999999999</v>
      </c>
      <c r="AQ24" s="102">
        <v>0.997</v>
      </c>
      <c r="AR24" s="102">
        <v>0.995</v>
      </c>
      <c r="AS24" s="103">
        <v>0.996</v>
      </c>
      <c r="AT24" s="103">
        <v>0.999</v>
      </c>
      <c r="AU24" s="103">
        <v>1.0029999999999999</v>
      </c>
      <c r="AV24" s="103">
        <v>0.997</v>
      </c>
      <c r="AW24" s="103">
        <v>0.997</v>
      </c>
      <c r="AX24" s="103">
        <v>1</v>
      </c>
      <c r="AY24" s="103">
        <v>0.99299999999999999</v>
      </c>
      <c r="AZ24" s="103">
        <v>0.996</v>
      </c>
      <c r="BA24" s="103">
        <v>0.99399999999999999</v>
      </c>
      <c r="BB24" s="103">
        <v>0.999</v>
      </c>
      <c r="BC24" s="103">
        <v>0.998</v>
      </c>
      <c r="BD24" s="103">
        <v>0.996</v>
      </c>
      <c r="BE24" s="103">
        <v>0.996</v>
      </c>
      <c r="BF24" s="103">
        <v>1</v>
      </c>
      <c r="BG24" s="103">
        <v>0.998</v>
      </c>
      <c r="BH24" s="103">
        <v>0.999</v>
      </c>
      <c r="BI24" s="103">
        <v>0.999</v>
      </c>
      <c r="BJ24" s="103">
        <v>0.998</v>
      </c>
      <c r="BK24" s="103">
        <v>0.995</v>
      </c>
      <c r="BL24" s="103">
        <v>0.99199999999999999</v>
      </c>
      <c r="BM24" s="103">
        <v>0.996</v>
      </c>
      <c r="BN24" s="103">
        <v>0.999</v>
      </c>
      <c r="BO24" s="95">
        <v>1</v>
      </c>
      <c r="BP24" s="95">
        <v>0.995</v>
      </c>
      <c r="BQ24" s="95">
        <v>0.99399999999999999</v>
      </c>
      <c r="BR24" s="95">
        <v>0.996</v>
      </c>
      <c r="BS24" s="95">
        <v>0.99299999999999999</v>
      </c>
      <c r="BT24" s="97"/>
      <c r="BU24" s="97"/>
      <c r="BV24" s="96"/>
      <c r="BW24" s="96"/>
      <c r="BX24" s="96"/>
      <c r="BY24" s="98"/>
      <c r="BZ24" s="99"/>
      <c r="CA24" s="99"/>
      <c r="CB24" s="99"/>
      <c r="CC24" s="99"/>
      <c r="CD24" s="100"/>
      <c r="CE24" s="101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</row>
    <row r="25" spans="1:166" ht="15" customHeight="1">
      <c r="A25" s="83" t="s">
        <v>138</v>
      </c>
      <c r="B25" s="66" t="s">
        <v>182</v>
      </c>
      <c r="C25" s="79" t="s">
        <v>181</v>
      </c>
      <c r="D25" s="67">
        <v>1</v>
      </c>
      <c r="E25" s="83" t="s">
        <v>70</v>
      </c>
      <c r="F25" s="84">
        <v>3</v>
      </c>
      <c r="G25" s="85" t="s">
        <v>127</v>
      </c>
      <c r="H25" s="86">
        <v>1.33</v>
      </c>
      <c r="I25" s="87" t="s">
        <v>43</v>
      </c>
      <c r="J25" s="88">
        <v>0.8</v>
      </c>
      <c r="K25" s="89">
        <v>0.04</v>
      </c>
      <c r="L25" s="89">
        <v>-0.04</v>
      </c>
      <c r="M25" s="90" t="s">
        <v>29</v>
      </c>
      <c r="N25" s="91" t="s">
        <v>67</v>
      </c>
      <c r="O25" s="92">
        <v>0.84000000000000008</v>
      </c>
      <c r="P25" s="93">
        <v>0.76</v>
      </c>
      <c r="Q25" s="94"/>
      <c r="R25" s="3">
        <f t="shared" si="0"/>
        <v>0.81499999999999995</v>
      </c>
      <c r="S25" s="3">
        <f t="shared" si="1"/>
        <v>0.78400000000000003</v>
      </c>
      <c r="T25" s="3">
        <f t="shared" si="2"/>
        <v>0.79743749999999991</v>
      </c>
      <c r="U25" s="4">
        <f t="shared" si="3"/>
        <v>8.3894615152659766E-3</v>
      </c>
      <c r="V25" s="5">
        <f t="shared" si="4"/>
        <v>1.5892954880442787</v>
      </c>
      <c r="W25" s="76">
        <f t="shared" si="5"/>
        <v>-6.4062500000003297E-2</v>
      </c>
      <c r="X25" s="76" t="str">
        <f t="shared" si="6"/>
        <v>Level A</v>
      </c>
      <c r="Y25" s="5">
        <f t="shared" si="7"/>
        <v>1.6911097302471219</v>
      </c>
      <c r="Z25" s="5">
        <f t="shared" si="8"/>
        <v>1.4874812458414381</v>
      </c>
      <c r="AA25" s="5">
        <f t="shared" si="9"/>
        <v>1.4874812458414381</v>
      </c>
      <c r="AB25" s="6">
        <f t="shared" si="10"/>
        <v>0.99999575303190369</v>
      </c>
      <c r="AC25" s="29" t="str">
        <f t="shared" si="11"/>
        <v/>
      </c>
      <c r="AD25" s="29" t="str">
        <f t="shared" si="12"/>
        <v/>
      </c>
      <c r="AE25" s="29">
        <f t="shared" si="13"/>
        <v>2.5625000000001341E-3</v>
      </c>
      <c r="AF25" s="29" t="str">
        <f t="shared" si="14"/>
        <v/>
      </c>
      <c r="AG25" s="100"/>
      <c r="AH25" s="101"/>
      <c r="AI25" s="102"/>
      <c r="AJ25" s="102"/>
      <c r="AK25" s="102"/>
      <c r="AL25" s="102"/>
      <c r="AM25" s="102"/>
      <c r="AN25" s="102">
        <v>0.81499999999999995</v>
      </c>
      <c r="AO25" s="102">
        <v>0.79300000000000004</v>
      </c>
      <c r="AP25" s="102">
        <v>0.80800000000000005</v>
      </c>
      <c r="AQ25" s="102">
        <v>0.79600000000000004</v>
      </c>
      <c r="AR25" s="102">
        <v>0.80100000000000005</v>
      </c>
      <c r="AS25" s="103">
        <v>0.78400000000000003</v>
      </c>
      <c r="AT25" s="103">
        <v>0.79700000000000004</v>
      </c>
      <c r="AU25" s="103">
        <v>0.79400000000000004</v>
      </c>
      <c r="AV25" s="103">
        <v>0.79900000000000004</v>
      </c>
      <c r="AW25" s="103">
        <v>0.79500000000000004</v>
      </c>
      <c r="AX25" s="103">
        <v>0.78900000000000003</v>
      </c>
      <c r="AY25" s="103">
        <v>0.8</v>
      </c>
      <c r="AZ25" s="103">
        <v>0.79900000000000004</v>
      </c>
      <c r="BA25" s="103">
        <v>0.79300000000000004</v>
      </c>
      <c r="BB25" s="103">
        <v>0.80100000000000005</v>
      </c>
      <c r="BC25" s="103">
        <v>0.79500000000000004</v>
      </c>
      <c r="BD25" s="103">
        <v>0.80200000000000005</v>
      </c>
      <c r="BE25" s="103">
        <v>0.78600000000000003</v>
      </c>
      <c r="BF25" s="103">
        <v>0.81399999999999995</v>
      </c>
      <c r="BG25" s="103">
        <v>0.78600000000000003</v>
      </c>
      <c r="BH25" s="103">
        <v>0.78800000000000003</v>
      </c>
      <c r="BI25" s="103">
        <v>0.78800000000000003</v>
      </c>
      <c r="BJ25" s="103">
        <v>0.80200000000000005</v>
      </c>
      <c r="BK25" s="103">
        <v>0.81</v>
      </c>
      <c r="BL25" s="103">
        <v>0.8</v>
      </c>
      <c r="BM25" s="103">
        <v>0.80500000000000005</v>
      </c>
      <c r="BN25" s="103">
        <v>0.80600000000000005</v>
      </c>
      <c r="BO25" s="95">
        <v>0.79100000000000004</v>
      </c>
      <c r="BP25" s="95">
        <v>0.78700000000000003</v>
      </c>
      <c r="BQ25" s="95">
        <v>0.78700000000000003</v>
      </c>
      <c r="BR25" s="95">
        <v>0.8</v>
      </c>
      <c r="BS25" s="95">
        <v>0.80700000000000005</v>
      </c>
      <c r="BT25" s="97"/>
      <c r="BU25" s="97"/>
      <c r="BV25" s="96"/>
      <c r="BW25" s="96"/>
      <c r="BX25" s="96"/>
      <c r="BY25" s="98"/>
      <c r="BZ25" s="99"/>
      <c r="CA25" s="99"/>
      <c r="CB25" s="99"/>
      <c r="CC25" s="99"/>
      <c r="CD25" s="100"/>
      <c r="CE25" s="101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</row>
    <row r="26" spans="1:166" ht="15" customHeight="1">
      <c r="A26" s="83" t="s">
        <v>138</v>
      </c>
      <c r="B26" s="66" t="s">
        <v>182</v>
      </c>
      <c r="C26" s="79" t="s">
        <v>181</v>
      </c>
      <c r="D26" s="67">
        <v>1</v>
      </c>
      <c r="E26" s="83" t="s">
        <v>70</v>
      </c>
      <c r="F26" s="84">
        <v>3</v>
      </c>
      <c r="G26" s="85" t="s">
        <v>127</v>
      </c>
      <c r="H26" s="86">
        <v>1.33</v>
      </c>
      <c r="I26" s="87" t="s">
        <v>43</v>
      </c>
      <c r="J26" s="88">
        <v>0.8</v>
      </c>
      <c r="K26" s="89">
        <v>0.04</v>
      </c>
      <c r="L26" s="89">
        <v>-0.04</v>
      </c>
      <c r="M26" s="90" t="s">
        <v>29</v>
      </c>
      <c r="N26" s="91" t="s">
        <v>67</v>
      </c>
      <c r="O26" s="92">
        <v>0.84000000000000008</v>
      </c>
      <c r="P26" s="93">
        <v>0.76</v>
      </c>
      <c r="Q26" s="94"/>
      <c r="R26" s="3">
        <f t="shared" si="0"/>
        <v>0.81599999999999995</v>
      </c>
      <c r="S26" s="3">
        <f t="shared" si="1"/>
        <v>0.78700000000000003</v>
      </c>
      <c r="T26" s="3">
        <f t="shared" si="2"/>
        <v>0.79740625000000009</v>
      </c>
      <c r="U26" s="4">
        <f t="shared" si="3"/>
        <v>7.7869177926620783E-3</v>
      </c>
      <c r="V26" s="5">
        <f t="shared" si="4"/>
        <v>1.7122735449830822</v>
      </c>
      <c r="W26" s="76">
        <f t="shared" si="5"/>
        <v>-6.4843749999998701E-2</v>
      </c>
      <c r="X26" s="76" t="str">
        <f t="shared" si="6"/>
        <v>Level A</v>
      </c>
      <c r="Y26" s="5">
        <f t="shared" si="7"/>
        <v>1.8233037826655782</v>
      </c>
      <c r="Z26" s="5">
        <f t="shared" si="8"/>
        <v>1.6012433073005889</v>
      </c>
      <c r="AA26" s="5">
        <f t="shared" si="9"/>
        <v>1.6012433073005889</v>
      </c>
      <c r="AB26" s="6">
        <f t="shared" si="10"/>
        <v>0.99999919880263333</v>
      </c>
      <c r="AC26" s="29" t="str">
        <f t="shared" si="11"/>
        <v/>
      </c>
      <c r="AD26" s="29" t="str">
        <f t="shared" si="12"/>
        <v/>
      </c>
      <c r="AE26" s="29">
        <f t="shared" si="13"/>
        <v>2.5937499999999503E-3</v>
      </c>
      <c r="AF26" s="29" t="str">
        <f t="shared" si="14"/>
        <v/>
      </c>
      <c r="AG26" s="100"/>
      <c r="AH26" s="101"/>
      <c r="AI26" s="102"/>
      <c r="AJ26" s="102"/>
      <c r="AK26" s="102"/>
      <c r="AL26" s="102"/>
      <c r="AM26" s="102"/>
      <c r="AN26" s="102">
        <v>0.81599999999999995</v>
      </c>
      <c r="AO26" s="102">
        <v>0.80300000000000005</v>
      </c>
      <c r="AP26" s="102">
        <v>0.79400000000000004</v>
      </c>
      <c r="AQ26" s="102">
        <v>0.79</v>
      </c>
      <c r="AR26" s="102">
        <v>0.80400000000000005</v>
      </c>
      <c r="AS26" s="103">
        <v>0.8</v>
      </c>
      <c r="AT26" s="103">
        <v>0.78800000000000003</v>
      </c>
      <c r="AU26" s="103">
        <v>0.80100000000000005</v>
      </c>
      <c r="AV26" s="103">
        <v>0.80100000000000005</v>
      </c>
      <c r="AW26" s="103">
        <v>0.78700000000000003</v>
      </c>
      <c r="AX26" s="103">
        <v>0.79600000000000004</v>
      </c>
      <c r="AY26" s="103">
        <v>0.79500000000000004</v>
      </c>
      <c r="AZ26" s="103">
        <v>0.79100000000000004</v>
      </c>
      <c r="BA26" s="103">
        <v>0.80200000000000005</v>
      </c>
      <c r="BB26" s="103">
        <v>0.80400000000000005</v>
      </c>
      <c r="BC26" s="103">
        <v>0.78900000000000003</v>
      </c>
      <c r="BD26" s="103">
        <v>0.79700000000000004</v>
      </c>
      <c r="BE26" s="103">
        <v>0.79200000000000004</v>
      </c>
      <c r="BF26" s="103">
        <v>0.79900000000000004</v>
      </c>
      <c r="BG26" s="103">
        <v>0.79900000000000004</v>
      </c>
      <c r="BH26" s="103">
        <v>0.79100000000000004</v>
      </c>
      <c r="BI26" s="103">
        <v>0.79100000000000004</v>
      </c>
      <c r="BJ26" s="103">
        <v>0.78700000000000003</v>
      </c>
      <c r="BK26" s="103">
        <v>0.81599999999999995</v>
      </c>
      <c r="BL26" s="103">
        <v>0.79100000000000004</v>
      </c>
      <c r="BM26" s="103">
        <v>0.79200000000000004</v>
      </c>
      <c r="BN26" s="103">
        <v>0.81100000000000005</v>
      </c>
      <c r="BO26" s="95">
        <v>0.78900000000000003</v>
      </c>
      <c r="BP26" s="95">
        <v>0.79900000000000004</v>
      </c>
      <c r="BQ26" s="95">
        <v>0.80300000000000005</v>
      </c>
      <c r="BR26" s="95">
        <v>0.80400000000000005</v>
      </c>
      <c r="BS26" s="95">
        <v>0.79500000000000004</v>
      </c>
      <c r="BT26" s="97"/>
      <c r="BU26" s="97"/>
      <c r="BV26" s="96"/>
      <c r="BW26" s="96"/>
      <c r="BX26" s="96"/>
      <c r="BY26" s="98"/>
      <c r="BZ26" s="99"/>
      <c r="CA26" s="99"/>
      <c r="CB26" s="99"/>
      <c r="CC26" s="99"/>
      <c r="CD26" s="100"/>
      <c r="CE26" s="101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</row>
    <row r="27" spans="1:166" ht="15" customHeight="1">
      <c r="A27" s="83" t="s">
        <v>139</v>
      </c>
      <c r="B27" s="66" t="s">
        <v>182</v>
      </c>
      <c r="C27" s="79" t="s">
        <v>181</v>
      </c>
      <c r="D27" s="67">
        <v>1</v>
      </c>
      <c r="E27" s="83" t="s">
        <v>70</v>
      </c>
      <c r="F27" s="84">
        <v>3</v>
      </c>
      <c r="G27" s="85" t="s">
        <v>127</v>
      </c>
      <c r="H27" s="86">
        <v>1.33</v>
      </c>
      <c r="I27" s="87" t="s">
        <v>43</v>
      </c>
      <c r="J27" s="88">
        <v>0.8</v>
      </c>
      <c r="K27" s="89">
        <v>0.04</v>
      </c>
      <c r="L27" s="89">
        <v>-0.04</v>
      </c>
      <c r="M27" s="90" t="s">
        <v>29</v>
      </c>
      <c r="N27" s="91" t="s">
        <v>67</v>
      </c>
      <c r="O27" s="92">
        <v>0.84000000000000008</v>
      </c>
      <c r="P27" s="93">
        <v>0.76</v>
      </c>
      <c r="Q27" s="94"/>
      <c r="R27" s="3">
        <f t="shared" si="0"/>
        <v>0.80500000000000005</v>
      </c>
      <c r="S27" s="3">
        <f t="shared" si="1"/>
        <v>0.77800000000000002</v>
      </c>
      <c r="T27" s="3">
        <f t="shared" si="2"/>
        <v>0.78981250000000014</v>
      </c>
      <c r="U27" s="4">
        <f t="shared" si="3"/>
        <v>6.6012584333008714E-3</v>
      </c>
      <c r="V27" s="5">
        <f t="shared" si="4"/>
        <v>2.0198168982555922</v>
      </c>
      <c r="W27" s="76">
        <f t="shared" si="5"/>
        <v>-0.2546874999999974</v>
      </c>
      <c r="X27" s="76" t="str">
        <f t="shared" si="6"/>
        <v>Level C</v>
      </c>
      <c r="Y27" s="5">
        <f t="shared" si="7"/>
        <v>2.5342390145300602</v>
      </c>
      <c r="Z27" s="5">
        <f t="shared" si="8"/>
        <v>1.5053947819811275</v>
      </c>
      <c r="AA27" s="5">
        <f t="shared" si="9"/>
        <v>1.5053947819811275</v>
      </c>
      <c r="AB27" s="6">
        <f t="shared" si="10"/>
        <v>0.99999685180713627</v>
      </c>
      <c r="AC27" s="29" t="str">
        <f t="shared" si="11"/>
        <v/>
      </c>
      <c r="AD27" s="29" t="str">
        <f t="shared" si="12"/>
        <v/>
      </c>
      <c r="AE27" s="29">
        <f t="shared" si="13"/>
        <v>1.0187499999999905E-2</v>
      </c>
      <c r="AF27" s="29" t="str">
        <f t="shared" si="14"/>
        <v/>
      </c>
      <c r="AG27" s="100"/>
      <c r="AH27" s="101"/>
      <c r="AI27" s="102"/>
      <c r="AJ27" s="102"/>
      <c r="AK27" s="102"/>
      <c r="AL27" s="102"/>
      <c r="AM27" s="102"/>
      <c r="AN27" s="102">
        <v>0.8</v>
      </c>
      <c r="AO27" s="102">
        <v>0.79200000000000004</v>
      </c>
      <c r="AP27" s="102">
        <v>0.79900000000000004</v>
      </c>
      <c r="AQ27" s="102">
        <v>0.77800000000000002</v>
      </c>
      <c r="AR27" s="102">
        <v>0.78600000000000003</v>
      </c>
      <c r="AS27" s="103">
        <v>0.78300000000000003</v>
      </c>
      <c r="AT27" s="103">
        <v>0.78700000000000003</v>
      </c>
      <c r="AU27" s="103">
        <v>0.79200000000000004</v>
      </c>
      <c r="AV27" s="103">
        <v>0.78100000000000003</v>
      </c>
      <c r="AW27" s="103">
        <v>0.78200000000000003</v>
      </c>
      <c r="AX27" s="103">
        <v>0.78800000000000003</v>
      </c>
      <c r="AY27" s="103">
        <v>0.79700000000000004</v>
      </c>
      <c r="AZ27" s="103">
        <v>0.78500000000000003</v>
      </c>
      <c r="BA27" s="103">
        <v>0.78400000000000003</v>
      </c>
      <c r="BB27" s="103">
        <v>0.80500000000000005</v>
      </c>
      <c r="BC27" s="103">
        <v>0.78300000000000003</v>
      </c>
      <c r="BD27" s="103">
        <v>0.78</v>
      </c>
      <c r="BE27" s="103">
        <v>0.79700000000000004</v>
      </c>
      <c r="BF27" s="103">
        <v>0.79</v>
      </c>
      <c r="BG27" s="103">
        <v>0.79500000000000004</v>
      </c>
      <c r="BH27" s="103">
        <v>0.78900000000000003</v>
      </c>
      <c r="BI27" s="103">
        <v>0.78600000000000003</v>
      </c>
      <c r="BJ27" s="103">
        <v>0.79100000000000004</v>
      </c>
      <c r="BK27" s="103">
        <v>0.80400000000000005</v>
      </c>
      <c r="BL27" s="103">
        <v>0.78800000000000003</v>
      </c>
      <c r="BM27" s="103">
        <v>0.78900000000000003</v>
      </c>
      <c r="BN27" s="103">
        <v>0.79100000000000004</v>
      </c>
      <c r="BO27" s="95">
        <v>0.78700000000000003</v>
      </c>
      <c r="BP27" s="95">
        <v>0.79200000000000004</v>
      </c>
      <c r="BQ27" s="95">
        <v>0.79100000000000004</v>
      </c>
      <c r="BR27" s="95">
        <v>0.79</v>
      </c>
      <c r="BS27" s="95">
        <v>0.79200000000000004</v>
      </c>
      <c r="BT27" s="97"/>
      <c r="BU27" s="97"/>
      <c r="BV27" s="96"/>
      <c r="BW27" s="96"/>
      <c r="BX27" s="96"/>
      <c r="BY27" s="98"/>
      <c r="BZ27" s="99"/>
      <c r="CA27" s="99"/>
      <c r="CB27" s="99"/>
      <c r="CC27" s="99"/>
      <c r="CD27" s="100"/>
      <c r="CE27" s="101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</row>
    <row r="28" spans="1:166" ht="15" customHeight="1">
      <c r="A28" s="83" t="s">
        <v>139</v>
      </c>
      <c r="B28" s="66" t="s">
        <v>182</v>
      </c>
      <c r="C28" s="79" t="s">
        <v>181</v>
      </c>
      <c r="D28" s="67">
        <v>1</v>
      </c>
      <c r="E28" s="83" t="s">
        <v>70</v>
      </c>
      <c r="F28" s="84">
        <v>3</v>
      </c>
      <c r="G28" s="85" t="s">
        <v>127</v>
      </c>
      <c r="H28" s="86">
        <v>1.33</v>
      </c>
      <c r="I28" s="87" t="s">
        <v>43</v>
      </c>
      <c r="J28" s="88">
        <v>0.8</v>
      </c>
      <c r="K28" s="89">
        <v>0.04</v>
      </c>
      <c r="L28" s="89">
        <v>-0.04</v>
      </c>
      <c r="M28" s="90" t="s">
        <v>29</v>
      </c>
      <c r="N28" s="91" t="s">
        <v>67</v>
      </c>
      <c r="O28" s="92">
        <v>0.84000000000000008</v>
      </c>
      <c r="P28" s="93">
        <v>0.76</v>
      </c>
      <c r="Q28" s="94"/>
      <c r="R28" s="3">
        <f t="shared" si="0"/>
        <v>0.82199999999999995</v>
      </c>
      <c r="S28" s="3">
        <f t="shared" si="1"/>
        <v>0.78200000000000003</v>
      </c>
      <c r="T28" s="3">
        <f t="shared" si="2"/>
        <v>0.80318750000000017</v>
      </c>
      <c r="U28" s="4">
        <f t="shared" si="3"/>
        <v>9.0069417673258895E-3</v>
      </c>
      <c r="V28" s="5">
        <f t="shared" si="4"/>
        <v>1.4803396844089871</v>
      </c>
      <c r="W28" s="76">
        <f t="shared" si="5"/>
        <v>7.968750000000295E-2</v>
      </c>
      <c r="X28" s="76" t="str">
        <f t="shared" si="6"/>
        <v>Level A</v>
      </c>
      <c r="Y28" s="5">
        <f t="shared" si="7"/>
        <v>1.3623751158076429</v>
      </c>
      <c r="Z28" s="5">
        <f t="shared" si="8"/>
        <v>1.5983042530103342</v>
      </c>
      <c r="AA28" s="5">
        <f t="shared" si="9"/>
        <v>1.3623751158076429</v>
      </c>
      <c r="AB28" s="6">
        <f t="shared" si="10"/>
        <v>0.99997734871306432</v>
      </c>
      <c r="AC28" s="29" t="str">
        <f t="shared" si="11"/>
        <v/>
      </c>
      <c r="AD28" s="29" t="str">
        <f t="shared" si="12"/>
        <v/>
      </c>
      <c r="AE28" s="29">
        <f t="shared" si="13"/>
        <v>-3.1875000000001208E-3</v>
      </c>
      <c r="AF28" s="29">
        <f t="shared" si="14"/>
        <v>8.1062475905933004E-2</v>
      </c>
      <c r="AG28" s="100"/>
      <c r="AH28" s="101"/>
      <c r="AI28" s="102"/>
      <c r="AJ28" s="102"/>
      <c r="AK28" s="102"/>
      <c r="AL28" s="102"/>
      <c r="AM28" s="102"/>
      <c r="AN28" s="102">
        <v>0.82199999999999995</v>
      </c>
      <c r="AO28" s="102">
        <v>0.80100000000000005</v>
      </c>
      <c r="AP28" s="102">
        <v>0.81799999999999995</v>
      </c>
      <c r="AQ28" s="102">
        <v>0.78300000000000003</v>
      </c>
      <c r="AR28" s="102">
        <v>0.80600000000000005</v>
      </c>
      <c r="AS28" s="103">
        <v>0.79600000000000004</v>
      </c>
      <c r="AT28" s="103">
        <v>0.80900000000000005</v>
      </c>
      <c r="AU28" s="103">
        <v>0.80100000000000005</v>
      </c>
      <c r="AV28" s="103">
        <v>0.80100000000000005</v>
      </c>
      <c r="AW28" s="103">
        <v>0.79</v>
      </c>
      <c r="AX28" s="103">
        <v>0.79400000000000004</v>
      </c>
      <c r="AY28" s="103">
        <v>0.80600000000000005</v>
      </c>
      <c r="AZ28" s="103">
        <v>0.81299999999999994</v>
      </c>
      <c r="BA28" s="103">
        <v>0.80200000000000005</v>
      </c>
      <c r="BB28" s="103">
        <v>0.81399999999999995</v>
      </c>
      <c r="BC28" s="103">
        <v>0.78200000000000003</v>
      </c>
      <c r="BD28" s="103">
        <v>0.80800000000000005</v>
      </c>
      <c r="BE28" s="103">
        <v>0.81</v>
      </c>
      <c r="BF28" s="103">
        <v>0.80200000000000005</v>
      </c>
      <c r="BG28" s="103">
        <v>0.80600000000000005</v>
      </c>
      <c r="BH28" s="103">
        <v>0.80100000000000005</v>
      </c>
      <c r="BI28" s="103">
        <v>0.79500000000000004</v>
      </c>
      <c r="BJ28" s="103">
        <v>0.80300000000000005</v>
      </c>
      <c r="BK28" s="103">
        <v>0.82</v>
      </c>
      <c r="BL28" s="103">
        <v>0.80200000000000005</v>
      </c>
      <c r="BM28" s="103">
        <v>0.80100000000000005</v>
      </c>
      <c r="BN28" s="103">
        <v>0.80900000000000005</v>
      </c>
      <c r="BO28" s="95">
        <v>0.80300000000000005</v>
      </c>
      <c r="BP28" s="95">
        <v>0.80200000000000005</v>
      </c>
      <c r="BQ28" s="95">
        <v>0.80200000000000005</v>
      </c>
      <c r="BR28" s="95">
        <v>0.8</v>
      </c>
      <c r="BS28" s="95">
        <v>0.8</v>
      </c>
      <c r="BT28" s="97"/>
      <c r="BU28" s="97"/>
      <c r="BV28" s="96"/>
      <c r="BW28" s="96"/>
      <c r="BX28" s="96"/>
      <c r="BY28" s="98"/>
      <c r="BZ28" s="99"/>
      <c r="CA28" s="99"/>
      <c r="CB28" s="99"/>
      <c r="CC28" s="99"/>
      <c r="CD28" s="100"/>
      <c r="CE28" s="101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</row>
    <row r="29" spans="1:166" ht="15" customHeight="1">
      <c r="A29" s="83" t="s">
        <v>139</v>
      </c>
      <c r="B29" s="66" t="s">
        <v>182</v>
      </c>
      <c r="C29" s="79" t="s">
        <v>181</v>
      </c>
      <c r="D29" s="67">
        <v>1</v>
      </c>
      <c r="E29" s="83" t="s">
        <v>70</v>
      </c>
      <c r="F29" s="84">
        <v>3</v>
      </c>
      <c r="G29" s="85" t="s">
        <v>127</v>
      </c>
      <c r="H29" s="86">
        <v>1.33</v>
      </c>
      <c r="I29" s="87" t="s">
        <v>43</v>
      </c>
      <c r="J29" s="88">
        <v>0.8</v>
      </c>
      <c r="K29" s="89">
        <v>0.04</v>
      </c>
      <c r="L29" s="89">
        <v>-0.04</v>
      </c>
      <c r="M29" s="90" t="s">
        <v>29</v>
      </c>
      <c r="N29" s="91" t="s">
        <v>67</v>
      </c>
      <c r="O29" s="92">
        <v>0.84000000000000008</v>
      </c>
      <c r="P29" s="93">
        <v>0.76</v>
      </c>
      <c r="Q29" s="94"/>
      <c r="R29" s="3">
        <f t="shared" si="0"/>
        <v>0.82</v>
      </c>
      <c r="S29" s="3">
        <f t="shared" si="1"/>
        <v>0.78800000000000003</v>
      </c>
      <c r="T29" s="3">
        <f t="shared" si="2"/>
        <v>0.80190625000000004</v>
      </c>
      <c r="U29" s="4">
        <f t="shared" si="3"/>
        <v>7.6426619876888615E-3</v>
      </c>
      <c r="V29" s="5">
        <f t="shared" si="4"/>
        <v>1.7445928335979346</v>
      </c>
      <c r="W29" s="76">
        <f t="shared" si="5"/>
        <v>4.7656249999999914E-2</v>
      </c>
      <c r="X29" s="76" t="str">
        <f t="shared" si="6"/>
        <v>Level A</v>
      </c>
      <c r="Y29" s="5">
        <f t="shared" si="7"/>
        <v>1.6614520813717848</v>
      </c>
      <c r="Z29" s="5">
        <f t="shared" si="8"/>
        <v>1.8277335858240877</v>
      </c>
      <c r="AA29" s="5">
        <f t="shared" si="9"/>
        <v>1.6614520813717848</v>
      </c>
      <c r="AB29" s="6">
        <f t="shared" si="10"/>
        <v>0.99999966827284137</v>
      </c>
      <c r="AC29" s="29" t="str">
        <f t="shared" si="11"/>
        <v/>
      </c>
      <c r="AD29" s="29" t="str">
        <f t="shared" si="12"/>
        <v/>
      </c>
      <c r="AE29" s="29">
        <f t="shared" si="13"/>
        <v>-1.9062499999999982E-3</v>
      </c>
      <c r="AF29" s="29" t="str">
        <f t="shared" si="14"/>
        <v/>
      </c>
      <c r="AG29" s="100"/>
      <c r="AH29" s="101"/>
      <c r="AI29" s="102"/>
      <c r="AJ29" s="102"/>
      <c r="AK29" s="102"/>
      <c r="AL29" s="102"/>
      <c r="AM29" s="102"/>
      <c r="AN29" s="102">
        <v>0.82</v>
      </c>
      <c r="AO29" s="102">
        <v>0.80100000000000005</v>
      </c>
      <c r="AP29" s="102">
        <v>0.81100000000000005</v>
      </c>
      <c r="AQ29" s="102">
        <v>0.79500000000000004</v>
      </c>
      <c r="AR29" s="102">
        <v>0.80200000000000005</v>
      </c>
      <c r="AS29" s="103">
        <v>0.78800000000000003</v>
      </c>
      <c r="AT29" s="103">
        <v>0.80600000000000005</v>
      </c>
      <c r="AU29" s="103">
        <v>0.79600000000000004</v>
      </c>
      <c r="AV29" s="103">
        <v>0.80200000000000005</v>
      </c>
      <c r="AW29" s="103">
        <v>0.79100000000000004</v>
      </c>
      <c r="AX29" s="103">
        <v>0.79800000000000004</v>
      </c>
      <c r="AY29" s="103">
        <v>0.8</v>
      </c>
      <c r="AZ29" s="103">
        <v>0.80200000000000005</v>
      </c>
      <c r="BA29" s="103">
        <v>0.79500000000000004</v>
      </c>
      <c r="BB29" s="103">
        <v>0.81699999999999995</v>
      </c>
      <c r="BC29" s="103">
        <v>0.79</v>
      </c>
      <c r="BD29" s="103">
        <v>0.80200000000000005</v>
      </c>
      <c r="BE29" s="103">
        <v>0.80600000000000005</v>
      </c>
      <c r="BF29" s="103">
        <v>0.80600000000000005</v>
      </c>
      <c r="BG29" s="103">
        <v>0.80500000000000005</v>
      </c>
      <c r="BH29" s="103">
        <v>0.80100000000000005</v>
      </c>
      <c r="BI29" s="103">
        <v>0.79400000000000004</v>
      </c>
      <c r="BJ29" s="103">
        <v>0.80700000000000005</v>
      </c>
      <c r="BK29" s="103">
        <v>0.81699999999999995</v>
      </c>
      <c r="BL29" s="103">
        <v>0.79700000000000004</v>
      </c>
      <c r="BM29" s="103">
        <v>0.80100000000000005</v>
      </c>
      <c r="BN29" s="103">
        <v>0.80300000000000005</v>
      </c>
      <c r="BO29" s="95">
        <v>0.79600000000000004</v>
      </c>
      <c r="BP29" s="95">
        <v>0.79400000000000004</v>
      </c>
      <c r="BQ29" s="95">
        <v>0.80300000000000005</v>
      </c>
      <c r="BR29" s="95">
        <v>0.80900000000000005</v>
      </c>
      <c r="BS29" s="95">
        <v>0.80600000000000005</v>
      </c>
      <c r="BT29" s="97"/>
      <c r="BU29" s="97"/>
      <c r="BV29" s="96"/>
      <c r="BW29" s="96"/>
      <c r="BX29" s="96"/>
      <c r="BY29" s="98"/>
      <c r="BZ29" s="99"/>
      <c r="CA29" s="99"/>
      <c r="CB29" s="99"/>
      <c r="CC29" s="99"/>
      <c r="CD29" s="100"/>
      <c r="CE29" s="101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</row>
    <row r="30" spans="1:166" ht="15" customHeight="1">
      <c r="A30" s="83" t="s">
        <v>140</v>
      </c>
      <c r="B30" s="66" t="s">
        <v>182</v>
      </c>
      <c r="C30" s="79" t="s">
        <v>181</v>
      </c>
      <c r="D30" s="67">
        <v>1</v>
      </c>
      <c r="E30" s="83" t="s">
        <v>70</v>
      </c>
      <c r="F30" s="84">
        <v>3</v>
      </c>
      <c r="G30" s="85" t="s">
        <v>127</v>
      </c>
      <c r="H30" s="86">
        <v>1.33</v>
      </c>
      <c r="I30" s="87" t="s">
        <v>43</v>
      </c>
      <c r="J30" s="88">
        <v>0.8</v>
      </c>
      <c r="K30" s="89">
        <v>0.04</v>
      </c>
      <c r="L30" s="89">
        <v>-0.04</v>
      </c>
      <c r="M30" s="90" t="s">
        <v>29</v>
      </c>
      <c r="N30" s="91" t="s">
        <v>67</v>
      </c>
      <c r="O30" s="92">
        <v>0.84000000000000008</v>
      </c>
      <c r="P30" s="93">
        <v>0.76</v>
      </c>
      <c r="Q30" s="94"/>
      <c r="R30" s="3">
        <f t="shared" si="0"/>
        <v>0.81499999999999995</v>
      </c>
      <c r="S30" s="3">
        <f t="shared" si="1"/>
        <v>0.78400000000000003</v>
      </c>
      <c r="T30" s="3">
        <f t="shared" si="2"/>
        <v>0.79893750000000019</v>
      </c>
      <c r="U30" s="4">
        <f t="shared" si="3"/>
        <v>9.3150502569939158E-3</v>
      </c>
      <c r="V30" s="5">
        <f t="shared" si="4"/>
        <v>1.4313753512303828</v>
      </c>
      <c r="W30" s="76">
        <f t="shared" si="5"/>
        <v>-2.6562499999996356E-2</v>
      </c>
      <c r="X30" s="76" t="str">
        <f t="shared" si="6"/>
        <v>Level A</v>
      </c>
      <c r="Y30" s="5">
        <f t="shared" si="7"/>
        <v>1.4693962589974359</v>
      </c>
      <c r="Z30" s="5">
        <f t="shared" si="8"/>
        <v>1.3933544434633323</v>
      </c>
      <c r="AA30" s="5">
        <f t="shared" si="9"/>
        <v>1.3933544434633323</v>
      </c>
      <c r="AB30" s="6">
        <f t="shared" si="10"/>
        <v>0.99998021667026227</v>
      </c>
      <c r="AC30" s="29" t="str">
        <f t="shared" si="11"/>
        <v/>
      </c>
      <c r="AD30" s="29" t="str">
        <f t="shared" si="12"/>
        <v/>
      </c>
      <c r="AE30" s="29">
        <f t="shared" si="13"/>
        <v>1.0624999999998552E-3</v>
      </c>
      <c r="AF30" s="29">
        <f t="shared" si="14"/>
        <v>8.3835452312945244E-2</v>
      </c>
      <c r="AG30" s="100"/>
      <c r="AH30" s="101"/>
      <c r="AI30" s="102"/>
      <c r="AJ30" s="102"/>
      <c r="AK30" s="102"/>
      <c r="AL30" s="102"/>
      <c r="AM30" s="102"/>
      <c r="AN30" s="102">
        <v>0.80800000000000005</v>
      </c>
      <c r="AO30" s="102">
        <v>0.80500000000000005</v>
      </c>
      <c r="AP30" s="102">
        <v>0.79500000000000004</v>
      </c>
      <c r="AQ30" s="102">
        <v>0.78600000000000003</v>
      </c>
      <c r="AR30" s="102">
        <v>0.80700000000000005</v>
      </c>
      <c r="AS30" s="103">
        <v>0.79700000000000004</v>
      </c>
      <c r="AT30" s="103">
        <v>0.78500000000000003</v>
      </c>
      <c r="AU30" s="103">
        <v>0.79400000000000004</v>
      </c>
      <c r="AV30" s="103">
        <v>0.78800000000000003</v>
      </c>
      <c r="AW30" s="103">
        <v>0.81499999999999995</v>
      </c>
      <c r="AX30" s="103">
        <v>0.80700000000000005</v>
      </c>
      <c r="AY30" s="103">
        <v>0.80300000000000005</v>
      </c>
      <c r="AZ30" s="103">
        <v>0.78900000000000003</v>
      </c>
      <c r="BA30" s="103">
        <v>0.81</v>
      </c>
      <c r="BB30" s="103">
        <v>0.8</v>
      </c>
      <c r="BC30" s="103">
        <v>0.81399999999999995</v>
      </c>
      <c r="BD30" s="103">
        <v>0.79400000000000004</v>
      </c>
      <c r="BE30" s="103">
        <v>0.80600000000000005</v>
      </c>
      <c r="BF30" s="103">
        <v>0.80900000000000005</v>
      </c>
      <c r="BG30" s="103">
        <v>0.79400000000000004</v>
      </c>
      <c r="BH30" s="103">
        <v>0.79300000000000004</v>
      </c>
      <c r="BI30" s="103">
        <v>0.81200000000000006</v>
      </c>
      <c r="BJ30" s="103">
        <v>0.79500000000000004</v>
      </c>
      <c r="BK30" s="103">
        <v>0.80400000000000005</v>
      </c>
      <c r="BL30" s="103">
        <v>0.78400000000000003</v>
      </c>
      <c r="BM30" s="103">
        <v>0.79200000000000004</v>
      </c>
      <c r="BN30" s="103">
        <v>0.79800000000000004</v>
      </c>
      <c r="BO30" s="95">
        <v>0.78800000000000003</v>
      </c>
      <c r="BP30" s="95">
        <v>0.78900000000000003</v>
      </c>
      <c r="BQ30" s="95">
        <v>0.79700000000000004</v>
      </c>
      <c r="BR30" s="95">
        <v>0.79400000000000004</v>
      </c>
      <c r="BS30" s="95">
        <v>0.81399999999999995</v>
      </c>
      <c r="BT30" s="97"/>
      <c r="BU30" s="97"/>
      <c r="BV30" s="96"/>
      <c r="BW30" s="96"/>
      <c r="BX30" s="96"/>
      <c r="BY30" s="98"/>
      <c r="BZ30" s="99"/>
      <c r="CA30" s="99"/>
      <c r="CB30" s="99"/>
      <c r="CC30" s="99"/>
      <c r="CD30" s="100"/>
      <c r="CE30" s="101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</row>
    <row r="31" spans="1:166" ht="15" customHeight="1">
      <c r="A31" s="83" t="s">
        <v>140</v>
      </c>
      <c r="B31" s="66" t="s">
        <v>182</v>
      </c>
      <c r="C31" s="79" t="s">
        <v>181</v>
      </c>
      <c r="D31" s="67">
        <v>1</v>
      </c>
      <c r="E31" s="83" t="s">
        <v>70</v>
      </c>
      <c r="F31" s="84">
        <v>3</v>
      </c>
      <c r="G31" s="85" t="s">
        <v>127</v>
      </c>
      <c r="H31" s="86">
        <v>1.33</v>
      </c>
      <c r="I31" s="87" t="s">
        <v>43</v>
      </c>
      <c r="J31" s="88">
        <v>0.8</v>
      </c>
      <c r="K31" s="89">
        <v>0.04</v>
      </c>
      <c r="L31" s="89">
        <v>-0.04</v>
      </c>
      <c r="M31" s="90" t="s">
        <v>29</v>
      </c>
      <c r="N31" s="91" t="s">
        <v>67</v>
      </c>
      <c r="O31" s="92">
        <v>0.84000000000000008</v>
      </c>
      <c r="P31" s="93">
        <v>0.76</v>
      </c>
      <c r="Q31" s="94"/>
      <c r="R31" s="3">
        <f t="shared" si="0"/>
        <v>0.81899999999999995</v>
      </c>
      <c r="S31" s="3">
        <f t="shared" si="1"/>
        <v>0.78800000000000003</v>
      </c>
      <c r="T31" s="3">
        <f t="shared" si="2"/>
        <v>0.80462500000000003</v>
      </c>
      <c r="U31" s="4">
        <f t="shared" si="3"/>
        <v>8.6238603735180625E-3</v>
      </c>
      <c r="V31" s="5">
        <f t="shared" si="4"/>
        <v>1.5460980066742505</v>
      </c>
      <c r="W31" s="76">
        <f t="shared" si="5"/>
        <v>0.11562499999999966</v>
      </c>
      <c r="X31" s="76" t="str">
        <f t="shared" si="6"/>
        <v>Level A</v>
      </c>
      <c r="Y31" s="5">
        <f t="shared" si="7"/>
        <v>1.367330424652542</v>
      </c>
      <c r="Z31" s="5">
        <f t="shared" si="8"/>
        <v>1.7248655886959616</v>
      </c>
      <c r="AA31" s="5">
        <f t="shared" si="9"/>
        <v>1.367330424652542</v>
      </c>
      <c r="AB31" s="6">
        <f t="shared" si="10"/>
        <v>0.99997940531192508</v>
      </c>
      <c r="AC31" s="29" t="str">
        <f t="shared" si="11"/>
        <v/>
      </c>
      <c r="AD31" s="29" t="str">
        <f t="shared" si="12"/>
        <v/>
      </c>
      <c r="AE31" s="29">
        <f t="shared" si="13"/>
        <v>-4.6249999999999902E-3</v>
      </c>
      <c r="AF31" s="29" t="str">
        <f t="shared" si="14"/>
        <v/>
      </c>
      <c r="AG31" s="100"/>
      <c r="AH31" s="101"/>
      <c r="AI31" s="102"/>
      <c r="AJ31" s="102"/>
      <c r="AK31" s="102"/>
      <c r="AL31" s="102"/>
      <c r="AM31" s="102"/>
      <c r="AN31" s="102">
        <v>0.80600000000000005</v>
      </c>
      <c r="AO31" s="102">
        <v>0.81100000000000005</v>
      </c>
      <c r="AP31" s="102">
        <v>0.80500000000000005</v>
      </c>
      <c r="AQ31" s="102">
        <v>0.80100000000000005</v>
      </c>
      <c r="AR31" s="102">
        <v>0.81399999999999995</v>
      </c>
      <c r="AS31" s="103">
        <v>0.80400000000000005</v>
      </c>
      <c r="AT31" s="103">
        <v>0.79200000000000004</v>
      </c>
      <c r="AU31" s="103">
        <v>0.79900000000000004</v>
      </c>
      <c r="AV31" s="103">
        <v>0.79200000000000004</v>
      </c>
      <c r="AW31" s="103">
        <v>0.80900000000000005</v>
      </c>
      <c r="AX31" s="103">
        <v>0.81200000000000006</v>
      </c>
      <c r="AY31" s="103">
        <v>0.81</v>
      </c>
      <c r="AZ31" s="103">
        <v>0.79600000000000004</v>
      </c>
      <c r="BA31" s="103">
        <v>0.81599999999999995</v>
      </c>
      <c r="BB31" s="103">
        <v>0.79600000000000004</v>
      </c>
      <c r="BC31" s="103">
        <v>0.81499999999999995</v>
      </c>
      <c r="BD31" s="103">
        <v>0.80700000000000005</v>
      </c>
      <c r="BE31" s="103">
        <v>0.81399999999999995</v>
      </c>
      <c r="BF31" s="103">
        <v>0.80900000000000005</v>
      </c>
      <c r="BG31" s="103">
        <v>0.81299999999999994</v>
      </c>
      <c r="BH31" s="103">
        <v>0.80300000000000005</v>
      </c>
      <c r="BI31" s="103">
        <v>0.81899999999999995</v>
      </c>
      <c r="BJ31" s="103">
        <v>0.79500000000000004</v>
      </c>
      <c r="BK31" s="103">
        <v>0.80800000000000005</v>
      </c>
      <c r="BL31" s="103">
        <v>0.79500000000000004</v>
      </c>
      <c r="BM31" s="103">
        <v>0.78800000000000003</v>
      </c>
      <c r="BN31" s="103">
        <v>0.80700000000000005</v>
      </c>
      <c r="BO31" s="95">
        <v>0.78900000000000003</v>
      </c>
      <c r="BP31" s="95">
        <v>0.79400000000000004</v>
      </c>
      <c r="BQ31" s="95">
        <v>0.80700000000000005</v>
      </c>
      <c r="BR31" s="95">
        <v>0.80900000000000005</v>
      </c>
      <c r="BS31" s="95">
        <v>0.81299999999999994</v>
      </c>
      <c r="BT31" s="97"/>
      <c r="BU31" s="97"/>
      <c r="BV31" s="96"/>
      <c r="BW31" s="96"/>
      <c r="BX31" s="96"/>
      <c r="BY31" s="98"/>
      <c r="BZ31" s="99"/>
      <c r="CA31" s="99"/>
      <c r="CB31" s="99"/>
      <c r="CC31" s="99"/>
      <c r="CD31" s="100"/>
      <c r="CE31" s="101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</row>
    <row r="32" spans="1:166" ht="15" customHeight="1">
      <c r="A32" s="83" t="s">
        <v>140</v>
      </c>
      <c r="B32" s="66" t="s">
        <v>182</v>
      </c>
      <c r="C32" s="79" t="s">
        <v>181</v>
      </c>
      <c r="D32" s="67">
        <v>1</v>
      </c>
      <c r="E32" s="83" t="s">
        <v>70</v>
      </c>
      <c r="F32" s="84">
        <v>3</v>
      </c>
      <c r="G32" s="85" t="s">
        <v>127</v>
      </c>
      <c r="H32" s="86">
        <v>1.33</v>
      </c>
      <c r="I32" s="87" t="s">
        <v>43</v>
      </c>
      <c r="J32" s="88">
        <v>0.8</v>
      </c>
      <c r="K32" s="89">
        <v>0.04</v>
      </c>
      <c r="L32" s="89">
        <v>-0.04</v>
      </c>
      <c r="M32" s="90" t="s">
        <v>29</v>
      </c>
      <c r="N32" s="91" t="s">
        <v>67</v>
      </c>
      <c r="O32" s="92">
        <v>0.84000000000000008</v>
      </c>
      <c r="P32" s="93">
        <v>0.76</v>
      </c>
      <c r="Q32" s="94"/>
      <c r="R32" s="3">
        <f t="shared" si="0"/>
        <v>0.81499999999999995</v>
      </c>
      <c r="S32" s="3">
        <f t="shared" si="1"/>
        <v>0.78600000000000003</v>
      </c>
      <c r="T32" s="3">
        <f t="shared" si="2"/>
        <v>0.80224999999999991</v>
      </c>
      <c r="U32" s="4">
        <f t="shared" si="3"/>
        <v>9.1051208562243323E-3</v>
      </c>
      <c r="V32" s="5">
        <f t="shared" si="4"/>
        <v>1.4643774139712338</v>
      </c>
      <c r="W32" s="76">
        <f t="shared" si="5"/>
        <v>5.6249999999996532E-2</v>
      </c>
      <c r="X32" s="76" t="str">
        <f t="shared" si="6"/>
        <v>Level A</v>
      </c>
      <c r="Y32" s="5">
        <f t="shared" si="7"/>
        <v>1.3820061844353582</v>
      </c>
      <c r="Z32" s="5">
        <f t="shared" si="8"/>
        <v>1.5467486435071118</v>
      </c>
      <c r="AA32" s="5">
        <f t="shared" si="9"/>
        <v>1.3820061844353582</v>
      </c>
      <c r="AB32" s="6">
        <f t="shared" si="10"/>
        <v>0.99998134470476718</v>
      </c>
      <c r="AC32" s="29" t="str">
        <f t="shared" si="11"/>
        <v/>
      </c>
      <c r="AD32" s="29" t="str">
        <f t="shared" si="12"/>
        <v/>
      </c>
      <c r="AE32" s="29">
        <f t="shared" si="13"/>
        <v>-2.2499999999998632E-3</v>
      </c>
      <c r="AF32" s="29">
        <f t="shared" si="14"/>
        <v>8.1946087706018994E-2</v>
      </c>
      <c r="AG32" s="100"/>
      <c r="AH32" s="101"/>
      <c r="AI32" s="102"/>
      <c r="AJ32" s="102"/>
      <c r="AK32" s="102"/>
      <c r="AL32" s="102"/>
      <c r="AM32" s="102"/>
      <c r="AN32" s="102">
        <v>0.80100000000000005</v>
      </c>
      <c r="AO32" s="102">
        <v>0.80900000000000005</v>
      </c>
      <c r="AP32" s="102">
        <v>0.79600000000000004</v>
      </c>
      <c r="AQ32" s="102">
        <v>0.78700000000000003</v>
      </c>
      <c r="AR32" s="102">
        <v>0.81</v>
      </c>
      <c r="AS32" s="103">
        <v>0.80400000000000005</v>
      </c>
      <c r="AT32" s="103">
        <v>0.78600000000000003</v>
      </c>
      <c r="AU32" s="103">
        <v>0.80400000000000005</v>
      </c>
      <c r="AV32" s="103">
        <v>0.79100000000000004</v>
      </c>
      <c r="AW32" s="103">
        <v>0.81499999999999995</v>
      </c>
      <c r="AX32" s="103">
        <v>0.81499999999999995</v>
      </c>
      <c r="AY32" s="103">
        <v>0.80900000000000005</v>
      </c>
      <c r="AZ32" s="103">
        <v>0.80400000000000005</v>
      </c>
      <c r="BA32" s="103">
        <v>0.81399999999999995</v>
      </c>
      <c r="BB32" s="103">
        <v>0.79600000000000004</v>
      </c>
      <c r="BC32" s="103">
        <v>0.80900000000000005</v>
      </c>
      <c r="BD32" s="103">
        <v>0.80200000000000005</v>
      </c>
      <c r="BE32" s="103">
        <v>0.81200000000000006</v>
      </c>
      <c r="BF32" s="103">
        <v>0.81299999999999994</v>
      </c>
      <c r="BG32" s="103">
        <v>0.80800000000000005</v>
      </c>
      <c r="BH32" s="103">
        <v>0.79700000000000004</v>
      </c>
      <c r="BI32" s="103">
        <v>0.81499999999999995</v>
      </c>
      <c r="BJ32" s="103">
        <v>0.79600000000000004</v>
      </c>
      <c r="BK32" s="103">
        <v>0.80100000000000005</v>
      </c>
      <c r="BL32" s="103">
        <v>0.78700000000000003</v>
      </c>
      <c r="BM32" s="103">
        <v>0.78600000000000003</v>
      </c>
      <c r="BN32" s="103">
        <v>0.80200000000000005</v>
      </c>
      <c r="BO32" s="95">
        <v>0.79</v>
      </c>
      <c r="BP32" s="95">
        <v>0.79700000000000004</v>
      </c>
      <c r="BQ32" s="95">
        <v>0.80300000000000005</v>
      </c>
      <c r="BR32" s="95">
        <v>0.80400000000000005</v>
      </c>
      <c r="BS32" s="95">
        <v>0.80900000000000005</v>
      </c>
      <c r="BT32" s="97"/>
      <c r="BU32" s="97"/>
      <c r="BV32" s="96"/>
      <c r="BW32" s="96"/>
      <c r="BX32" s="96"/>
      <c r="BY32" s="98"/>
      <c r="BZ32" s="99"/>
      <c r="CA32" s="99"/>
      <c r="CB32" s="99"/>
      <c r="CC32" s="99"/>
      <c r="CD32" s="100"/>
      <c r="CE32" s="101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</row>
    <row r="33" spans="1:144" ht="15" customHeight="1">
      <c r="A33" s="84" t="s">
        <v>141</v>
      </c>
      <c r="B33" s="66" t="s">
        <v>182</v>
      </c>
      <c r="C33" s="79" t="s">
        <v>181</v>
      </c>
      <c r="D33" s="67">
        <v>1</v>
      </c>
      <c r="E33" s="83" t="s">
        <v>70</v>
      </c>
      <c r="F33" s="84">
        <v>3</v>
      </c>
      <c r="G33" s="85" t="s">
        <v>127</v>
      </c>
      <c r="H33" s="86">
        <v>1.33</v>
      </c>
      <c r="I33" s="87" t="s">
        <v>43</v>
      </c>
      <c r="J33" s="88">
        <v>0.8</v>
      </c>
      <c r="K33" s="89">
        <v>0.04</v>
      </c>
      <c r="L33" s="89">
        <v>-0.04</v>
      </c>
      <c r="M33" s="90" t="s">
        <v>29</v>
      </c>
      <c r="N33" s="91" t="s">
        <v>67</v>
      </c>
      <c r="O33" s="92">
        <v>0.84000000000000008</v>
      </c>
      <c r="P33" s="93">
        <v>0.76</v>
      </c>
      <c r="Q33" s="94"/>
      <c r="R33" s="3">
        <f t="shared" si="0"/>
        <v>0.81799999999999995</v>
      </c>
      <c r="S33" s="3">
        <f t="shared" si="1"/>
        <v>0.78400000000000003</v>
      </c>
      <c r="T33" s="3">
        <f t="shared" si="2"/>
        <v>0.79743750000000002</v>
      </c>
      <c r="U33" s="4">
        <f t="shared" si="3"/>
        <v>8.5908334493714107E-3</v>
      </c>
      <c r="V33" s="5">
        <f t="shared" si="4"/>
        <v>1.5520418841677033</v>
      </c>
      <c r="W33" s="76">
        <f t="shared" si="5"/>
        <v>-6.4062500000000522E-2</v>
      </c>
      <c r="X33" s="76" t="str">
        <f t="shared" si="6"/>
        <v>Level A</v>
      </c>
      <c r="Y33" s="5">
        <f t="shared" si="7"/>
        <v>1.6514695673721991</v>
      </c>
      <c r="Z33" s="5">
        <f t="shared" si="8"/>
        <v>1.4526142009632101</v>
      </c>
      <c r="AA33" s="5">
        <f t="shared" si="9"/>
        <v>1.4526142009632101</v>
      </c>
      <c r="AB33" s="6">
        <f t="shared" si="10"/>
        <v>0.99999306970775548</v>
      </c>
      <c r="AC33" s="29" t="str">
        <f t="shared" si="11"/>
        <v/>
      </c>
      <c r="AD33" s="29" t="str">
        <f t="shared" si="12"/>
        <v/>
      </c>
      <c r="AE33" s="29">
        <f t="shared" si="13"/>
        <v>2.5625000000000231E-3</v>
      </c>
      <c r="AF33" s="29" t="str">
        <f t="shared" si="14"/>
        <v/>
      </c>
      <c r="AG33" s="100"/>
      <c r="AH33" s="101"/>
      <c r="AI33" s="102"/>
      <c r="AJ33" s="102"/>
      <c r="AK33" s="102"/>
      <c r="AL33" s="102"/>
      <c r="AM33" s="102"/>
      <c r="AN33" s="102">
        <v>0.79900000000000004</v>
      </c>
      <c r="AO33" s="102">
        <v>0.79</v>
      </c>
      <c r="AP33" s="102">
        <v>0.79300000000000004</v>
      </c>
      <c r="AQ33" s="102">
        <v>0.80900000000000005</v>
      </c>
      <c r="AR33" s="102">
        <v>0.79400000000000004</v>
      </c>
      <c r="AS33" s="103">
        <v>0.80100000000000005</v>
      </c>
      <c r="AT33" s="103">
        <v>0.79500000000000004</v>
      </c>
      <c r="AU33" s="103">
        <v>0.81</v>
      </c>
      <c r="AV33" s="103">
        <v>0.78700000000000003</v>
      </c>
      <c r="AW33" s="103">
        <v>0.80400000000000005</v>
      </c>
      <c r="AX33" s="103">
        <v>0.78400000000000003</v>
      </c>
      <c r="AY33" s="103">
        <v>0.79900000000000004</v>
      </c>
      <c r="AZ33" s="103">
        <v>0.79400000000000004</v>
      </c>
      <c r="BA33" s="103">
        <v>0.80800000000000005</v>
      </c>
      <c r="BB33" s="103">
        <v>0.79500000000000004</v>
      </c>
      <c r="BC33" s="103">
        <v>0.79</v>
      </c>
      <c r="BD33" s="103">
        <v>0.80800000000000005</v>
      </c>
      <c r="BE33" s="103">
        <v>0.78900000000000003</v>
      </c>
      <c r="BF33" s="103">
        <v>0.80100000000000005</v>
      </c>
      <c r="BG33" s="103">
        <v>0.78500000000000003</v>
      </c>
      <c r="BH33" s="103">
        <v>0.81</v>
      </c>
      <c r="BI33" s="103">
        <v>0.79500000000000004</v>
      </c>
      <c r="BJ33" s="103">
        <v>0.79100000000000004</v>
      </c>
      <c r="BK33" s="103">
        <v>0.79700000000000004</v>
      </c>
      <c r="BL33" s="103">
        <v>0.79300000000000004</v>
      </c>
      <c r="BM33" s="103">
        <v>0.79600000000000004</v>
      </c>
      <c r="BN33" s="103">
        <v>0.79700000000000004</v>
      </c>
      <c r="BO33" s="95">
        <v>0.78500000000000003</v>
      </c>
      <c r="BP33" s="95">
        <v>0.81799999999999995</v>
      </c>
      <c r="BQ33" s="95">
        <v>0.79800000000000004</v>
      </c>
      <c r="BR33" s="95">
        <v>0.79200000000000004</v>
      </c>
      <c r="BS33" s="95">
        <v>0.81100000000000005</v>
      </c>
      <c r="BT33" s="97"/>
      <c r="BU33" s="97"/>
      <c r="BV33" s="96"/>
      <c r="BW33" s="96"/>
      <c r="BX33" s="96"/>
      <c r="BY33" s="98"/>
      <c r="BZ33" s="99"/>
      <c r="CA33" s="99"/>
      <c r="CB33" s="99"/>
      <c r="CC33" s="99"/>
      <c r="CD33" s="100"/>
      <c r="CE33" s="101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</row>
    <row r="34" spans="1:144" ht="15" customHeight="1">
      <c r="A34" s="84" t="s">
        <v>141</v>
      </c>
      <c r="B34" s="66" t="s">
        <v>182</v>
      </c>
      <c r="C34" s="79" t="s">
        <v>181</v>
      </c>
      <c r="D34" s="67">
        <v>1</v>
      </c>
      <c r="E34" s="83" t="s">
        <v>70</v>
      </c>
      <c r="F34" s="84">
        <v>3</v>
      </c>
      <c r="G34" s="85" t="s">
        <v>127</v>
      </c>
      <c r="H34" s="86">
        <v>1.33</v>
      </c>
      <c r="I34" s="87" t="s">
        <v>43</v>
      </c>
      <c r="J34" s="88">
        <v>0.8</v>
      </c>
      <c r="K34" s="89">
        <v>0.04</v>
      </c>
      <c r="L34" s="89">
        <v>-0.04</v>
      </c>
      <c r="M34" s="90" t="s">
        <v>29</v>
      </c>
      <c r="N34" s="91" t="s">
        <v>67</v>
      </c>
      <c r="O34" s="92">
        <v>0.84000000000000008</v>
      </c>
      <c r="P34" s="93">
        <v>0.76</v>
      </c>
      <c r="Q34" s="94"/>
      <c r="R34" s="3">
        <f t="shared" si="0"/>
        <v>0.82199999999999995</v>
      </c>
      <c r="S34" s="3">
        <f t="shared" si="1"/>
        <v>0.78600000000000003</v>
      </c>
      <c r="T34" s="3">
        <f t="shared" si="2"/>
        <v>0.80053125000000014</v>
      </c>
      <c r="U34" s="4">
        <f t="shared" si="3"/>
        <v>9.2317278115798315E-3</v>
      </c>
      <c r="V34" s="5">
        <f t="shared" si="4"/>
        <v>1.4442944598744178</v>
      </c>
      <c r="W34" s="76">
        <f t="shared" si="5"/>
        <v>1.3281250000002342E-2</v>
      </c>
      <c r="X34" s="76" t="str">
        <f t="shared" si="6"/>
        <v>Level A</v>
      </c>
      <c r="Y34" s="5">
        <f t="shared" si="7"/>
        <v>1.4251124240792086</v>
      </c>
      <c r="Z34" s="5">
        <f t="shared" si="8"/>
        <v>1.4634764956696296</v>
      </c>
      <c r="AA34" s="5">
        <f t="shared" si="9"/>
        <v>1.4251124240792086</v>
      </c>
      <c r="AB34" s="6">
        <f t="shared" si="10"/>
        <v>0.99998480124238331</v>
      </c>
      <c r="AC34" s="29" t="str">
        <f t="shared" si="11"/>
        <v/>
      </c>
      <c r="AD34" s="29" t="str">
        <f t="shared" si="12"/>
        <v/>
      </c>
      <c r="AE34" s="29">
        <f t="shared" si="13"/>
        <v>-5.3125000000009415E-4</v>
      </c>
      <c r="AF34" s="29">
        <f t="shared" si="14"/>
        <v>8.3085550304218478E-2</v>
      </c>
      <c r="AG34" s="100"/>
      <c r="AH34" s="101"/>
      <c r="AI34" s="102"/>
      <c r="AJ34" s="102"/>
      <c r="AK34" s="102"/>
      <c r="AL34" s="102"/>
      <c r="AM34" s="102"/>
      <c r="AN34" s="102">
        <v>0.80100000000000005</v>
      </c>
      <c r="AO34" s="102">
        <v>0.79500000000000004</v>
      </c>
      <c r="AP34" s="102">
        <v>0.80200000000000005</v>
      </c>
      <c r="AQ34" s="102">
        <v>0.81599999999999995</v>
      </c>
      <c r="AR34" s="102">
        <v>0.79</v>
      </c>
      <c r="AS34" s="103">
        <v>0.80100000000000005</v>
      </c>
      <c r="AT34" s="103">
        <v>0.81100000000000005</v>
      </c>
      <c r="AU34" s="103">
        <v>0.81899999999999995</v>
      </c>
      <c r="AV34" s="103">
        <v>0.79</v>
      </c>
      <c r="AW34" s="103">
        <v>0.79400000000000004</v>
      </c>
      <c r="AX34" s="103">
        <v>0.79200000000000004</v>
      </c>
      <c r="AY34" s="103">
        <v>0.80400000000000005</v>
      </c>
      <c r="AZ34" s="103">
        <v>0.79800000000000004</v>
      </c>
      <c r="BA34" s="103">
        <v>0.81100000000000005</v>
      </c>
      <c r="BB34" s="103">
        <v>0.80900000000000005</v>
      </c>
      <c r="BC34" s="103">
        <v>0.80100000000000005</v>
      </c>
      <c r="BD34" s="103">
        <v>0.79700000000000004</v>
      </c>
      <c r="BE34" s="103">
        <v>0.80200000000000005</v>
      </c>
      <c r="BF34" s="103">
        <v>0.79800000000000004</v>
      </c>
      <c r="BG34" s="103">
        <v>0.78600000000000003</v>
      </c>
      <c r="BH34" s="103">
        <v>0.80300000000000005</v>
      </c>
      <c r="BI34" s="103">
        <v>0.79400000000000004</v>
      </c>
      <c r="BJ34" s="103">
        <v>0.79500000000000004</v>
      </c>
      <c r="BK34" s="103">
        <v>0.80600000000000005</v>
      </c>
      <c r="BL34" s="103">
        <v>0.79100000000000004</v>
      </c>
      <c r="BM34" s="103">
        <v>0.79100000000000004</v>
      </c>
      <c r="BN34" s="103">
        <v>0.78800000000000003</v>
      </c>
      <c r="BO34" s="95">
        <v>0.79200000000000004</v>
      </c>
      <c r="BP34" s="95">
        <v>0.81100000000000005</v>
      </c>
      <c r="BQ34" s="95">
        <v>0.80800000000000005</v>
      </c>
      <c r="BR34" s="95">
        <v>0.79900000000000004</v>
      </c>
      <c r="BS34" s="95">
        <v>0.82199999999999995</v>
      </c>
      <c r="BT34" s="97"/>
      <c r="BU34" s="97"/>
      <c r="BV34" s="96"/>
      <c r="BW34" s="96"/>
      <c r="BX34" s="96"/>
      <c r="BY34" s="98"/>
      <c r="BZ34" s="99"/>
      <c r="CA34" s="99"/>
      <c r="CB34" s="99"/>
      <c r="CC34" s="99"/>
      <c r="CD34" s="100"/>
      <c r="CE34" s="101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</row>
    <row r="35" spans="1:144" ht="15" customHeight="1">
      <c r="A35" s="83" t="s">
        <v>142</v>
      </c>
      <c r="B35" s="66" t="s">
        <v>182</v>
      </c>
      <c r="C35" s="79" t="s">
        <v>181</v>
      </c>
      <c r="D35" s="67">
        <v>1</v>
      </c>
      <c r="E35" s="83" t="s">
        <v>70</v>
      </c>
      <c r="F35" s="84">
        <v>3</v>
      </c>
      <c r="G35" s="85" t="s">
        <v>127</v>
      </c>
      <c r="H35" s="86">
        <v>1.33</v>
      </c>
      <c r="I35" s="87" t="s">
        <v>43</v>
      </c>
      <c r="J35" s="88">
        <v>0.8</v>
      </c>
      <c r="K35" s="89">
        <v>0.04</v>
      </c>
      <c r="L35" s="89">
        <v>-0.04</v>
      </c>
      <c r="M35" s="90" t="s">
        <v>29</v>
      </c>
      <c r="N35" s="91" t="s">
        <v>67</v>
      </c>
      <c r="O35" s="92">
        <v>0.84000000000000008</v>
      </c>
      <c r="P35" s="93">
        <v>0.76</v>
      </c>
      <c r="Q35" s="94"/>
      <c r="R35" s="3">
        <f t="shared" si="0"/>
        <v>0.81699999999999995</v>
      </c>
      <c r="S35" s="3">
        <f t="shared" si="1"/>
        <v>0.78600000000000003</v>
      </c>
      <c r="T35" s="3">
        <f t="shared" si="2"/>
        <v>0.79912499999999997</v>
      </c>
      <c r="U35" s="4">
        <f t="shared" si="3"/>
        <v>7.469291973182266E-3</v>
      </c>
      <c r="V35" s="5">
        <f t="shared" si="4"/>
        <v>1.7850866429114449</v>
      </c>
      <c r="W35" s="76">
        <f t="shared" si="5"/>
        <v>-2.1875000000001733E-2</v>
      </c>
      <c r="X35" s="76" t="str">
        <f t="shared" si="6"/>
        <v>Level A</v>
      </c>
      <c r="Y35" s="5">
        <f t="shared" si="7"/>
        <v>1.8241354132251375</v>
      </c>
      <c r="Z35" s="5">
        <f t="shared" si="8"/>
        <v>1.7460378725977557</v>
      </c>
      <c r="AA35" s="5">
        <f t="shared" si="9"/>
        <v>1.7460378725977557</v>
      </c>
      <c r="AB35" s="6">
        <f t="shared" si="10"/>
        <v>0.9999998966886241</v>
      </c>
      <c r="AC35" s="29" t="str">
        <f t="shared" si="11"/>
        <v/>
      </c>
      <c r="AD35" s="29" t="str">
        <f t="shared" si="12"/>
        <v/>
      </c>
      <c r="AE35" s="29">
        <f t="shared" si="13"/>
        <v>8.7500000000007017E-4</v>
      </c>
      <c r="AF35" s="29" t="str">
        <f t="shared" si="14"/>
        <v/>
      </c>
      <c r="AG35" s="100"/>
      <c r="AH35" s="101"/>
      <c r="AI35" s="102"/>
      <c r="AJ35" s="102"/>
      <c r="AK35" s="102"/>
      <c r="AL35" s="102"/>
      <c r="AM35" s="102"/>
      <c r="AN35" s="102">
        <v>0.80700000000000005</v>
      </c>
      <c r="AO35" s="102">
        <v>0.80600000000000005</v>
      </c>
      <c r="AP35" s="102">
        <v>0.78800000000000003</v>
      </c>
      <c r="AQ35" s="102">
        <v>0.80800000000000005</v>
      </c>
      <c r="AR35" s="102">
        <v>0.8</v>
      </c>
      <c r="AS35" s="103">
        <v>0.79800000000000004</v>
      </c>
      <c r="AT35" s="103">
        <v>0.80100000000000005</v>
      </c>
      <c r="AU35" s="103">
        <v>0.81</v>
      </c>
      <c r="AV35" s="103">
        <v>0.8</v>
      </c>
      <c r="AW35" s="103">
        <v>0.79300000000000004</v>
      </c>
      <c r="AX35" s="103">
        <v>0.78800000000000003</v>
      </c>
      <c r="AY35" s="103">
        <v>0.79300000000000004</v>
      </c>
      <c r="AZ35" s="103">
        <v>0.79100000000000004</v>
      </c>
      <c r="BA35" s="103">
        <v>0.80400000000000005</v>
      </c>
      <c r="BB35" s="103">
        <v>0.81699999999999995</v>
      </c>
      <c r="BC35" s="103">
        <v>0.79900000000000004</v>
      </c>
      <c r="BD35" s="103">
        <v>0.78600000000000003</v>
      </c>
      <c r="BE35" s="103">
        <v>0.79800000000000004</v>
      </c>
      <c r="BF35" s="103">
        <v>0.79900000000000004</v>
      </c>
      <c r="BG35" s="103">
        <v>0.79500000000000004</v>
      </c>
      <c r="BH35" s="103">
        <v>0.81299999999999994</v>
      </c>
      <c r="BI35" s="103">
        <v>0.79600000000000004</v>
      </c>
      <c r="BJ35" s="103">
        <v>0.80100000000000005</v>
      </c>
      <c r="BK35" s="103">
        <v>0.79700000000000004</v>
      </c>
      <c r="BL35" s="103">
        <v>0.80300000000000005</v>
      </c>
      <c r="BM35" s="103">
        <v>0.80600000000000005</v>
      </c>
      <c r="BN35" s="103">
        <v>0.80500000000000005</v>
      </c>
      <c r="BO35" s="95">
        <v>0.78900000000000003</v>
      </c>
      <c r="BP35" s="95">
        <v>0.79100000000000004</v>
      </c>
      <c r="BQ35" s="95">
        <v>0.79600000000000004</v>
      </c>
      <c r="BR35" s="95">
        <v>0.79700000000000004</v>
      </c>
      <c r="BS35" s="95">
        <v>0.79700000000000004</v>
      </c>
      <c r="BT35" s="97"/>
      <c r="BU35" s="97"/>
      <c r="BV35" s="96"/>
      <c r="BW35" s="96"/>
      <c r="BX35" s="96"/>
      <c r="BY35" s="98"/>
      <c r="BZ35" s="99"/>
      <c r="CA35" s="99"/>
      <c r="CB35" s="99"/>
      <c r="CC35" s="99"/>
      <c r="CD35" s="100"/>
      <c r="CE35" s="101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</row>
    <row r="36" spans="1:144" ht="15" customHeight="1">
      <c r="A36" s="83" t="s">
        <v>142</v>
      </c>
      <c r="B36" s="66" t="s">
        <v>182</v>
      </c>
      <c r="C36" s="79" t="s">
        <v>181</v>
      </c>
      <c r="D36" s="67">
        <v>1</v>
      </c>
      <c r="E36" s="83" t="s">
        <v>70</v>
      </c>
      <c r="F36" s="84">
        <v>3</v>
      </c>
      <c r="G36" s="85" t="s">
        <v>127</v>
      </c>
      <c r="H36" s="86">
        <v>1.33</v>
      </c>
      <c r="I36" s="87" t="s">
        <v>43</v>
      </c>
      <c r="J36" s="88">
        <v>0.8</v>
      </c>
      <c r="K36" s="89">
        <v>0.04</v>
      </c>
      <c r="L36" s="89">
        <v>-0.04</v>
      </c>
      <c r="M36" s="90" t="s">
        <v>29</v>
      </c>
      <c r="N36" s="91" t="s">
        <v>67</v>
      </c>
      <c r="O36" s="92">
        <v>0.84000000000000008</v>
      </c>
      <c r="P36" s="93">
        <v>0.76</v>
      </c>
      <c r="Q36" s="94"/>
      <c r="R36" s="3">
        <f t="shared" si="0"/>
        <v>0.81</v>
      </c>
      <c r="S36" s="3">
        <f t="shared" si="1"/>
        <v>0.78500000000000003</v>
      </c>
      <c r="T36" s="3">
        <f t="shared" si="2"/>
        <v>0.79721874999999986</v>
      </c>
      <c r="U36" s="4">
        <f t="shared" si="3"/>
        <v>6.3537358835113241E-3</v>
      </c>
      <c r="V36" s="5">
        <f t="shared" si="4"/>
        <v>2.0985029245447344</v>
      </c>
      <c r="W36" s="76">
        <f t="shared" si="5"/>
        <v>-6.953125000000443E-2</v>
      </c>
      <c r="X36" s="76" t="str">
        <f t="shared" si="6"/>
        <v>Level A</v>
      </c>
      <c r="Y36" s="5">
        <f t="shared" si="7"/>
        <v>2.2444144560169965</v>
      </c>
      <c r="Z36" s="5">
        <f t="shared" si="8"/>
        <v>1.9525913930724756</v>
      </c>
      <c r="AA36" s="5">
        <f t="shared" si="9"/>
        <v>1.9525913930724756</v>
      </c>
      <c r="AB36" s="6">
        <f t="shared" si="10"/>
        <v>0.99999999764614422</v>
      </c>
      <c r="AC36" s="29" t="str">
        <f t="shared" si="11"/>
        <v/>
      </c>
      <c r="AD36" s="29" t="str">
        <f t="shared" si="12"/>
        <v/>
      </c>
      <c r="AE36" s="29">
        <f t="shared" si="13"/>
        <v>2.7812500000001794E-3</v>
      </c>
      <c r="AF36" s="29" t="str">
        <f t="shared" si="14"/>
        <v/>
      </c>
      <c r="AG36" s="100"/>
      <c r="AH36" s="101"/>
      <c r="AI36" s="102"/>
      <c r="AJ36" s="102"/>
      <c r="AK36" s="102"/>
      <c r="AL36" s="102"/>
      <c r="AM36" s="102"/>
      <c r="AN36" s="102">
        <v>0.80900000000000005</v>
      </c>
      <c r="AO36" s="102">
        <v>0.80500000000000005</v>
      </c>
      <c r="AP36" s="102">
        <v>0.78700000000000003</v>
      </c>
      <c r="AQ36" s="102">
        <v>0.81</v>
      </c>
      <c r="AR36" s="102">
        <v>0.79200000000000004</v>
      </c>
      <c r="AS36" s="103">
        <v>0.79600000000000004</v>
      </c>
      <c r="AT36" s="103">
        <v>0.79600000000000004</v>
      </c>
      <c r="AU36" s="103">
        <v>0.80100000000000005</v>
      </c>
      <c r="AV36" s="103">
        <v>0.79500000000000004</v>
      </c>
      <c r="AW36" s="103">
        <v>0.78900000000000003</v>
      </c>
      <c r="AX36" s="103">
        <v>0.79600000000000004</v>
      </c>
      <c r="AY36" s="103">
        <v>0.79600000000000004</v>
      </c>
      <c r="AZ36" s="103">
        <v>0.80300000000000005</v>
      </c>
      <c r="BA36" s="103">
        <v>0.79300000000000004</v>
      </c>
      <c r="BB36" s="103">
        <v>0.80600000000000005</v>
      </c>
      <c r="BC36" s="103">
        <v>0.79600000000000004</v>
      </c>
      <c r="BD36" s="103">
        <v>0.79</v>
      </c>
      <c r="BE36" s="103">
        <v>0.79400000000000004</v>
      </c>
      <c r="BF36" s="103">
        <v>0.79800000000000004</v>
      </c>
      <c r="BG36" s="103">
        <v>0.79800000000000004</v>
      </c>
      <c r="BH36" s="103">
        <v>0.80700000000000005</v>
      </c>
      <c r="BI36" s="103">
        <v>0.79400000000000004</v>
      </c>
      <c r="BJ36" s="103">
        <v>0.80100000000000005</v>
      </c>
      <c r="BK36" s="103">
        <v>0.79</v>
      </c>
      <c r="BL36" s="103">
        <v>0.79900000000000004</v>
      </c>
      <c r="BM36" s="103">
        <v>0.80700000000000005</v>
      </c>
      <c r="BN36" s="103">
        <v>0.79300000000000004</v>
      </c>
      <c r="BO36" s="95">
        <v>0.79900000000000004</v>
      </c>
      <c r="BP36" s="95">
        <v>0.79200000000000004</v>
      </c>
      <c r="BQ36" s="95">
        <v>0.78500000000000003</v>
      </c>
      <c r="BR36" s="95">
        <v>0.79600000000000004</v>
      </c>
      <c r="BS36" s="95">
        <v>0.79800000000000004</v>
      </c>
      <c r="BT36" s="97"/>
      <c r="BU36" s="97"/>
      <c r="BV36" s="96"/>
      <c r="BW36" s="96"/>
      <c r="BX36" s="96"/>
      <c r="BY36" s="98"/>
      <c r="BZ36" s="99"/>
      <c r="CA36" s="99"/>
      <c r="CB36" s="99"/>
      <c r="CC36" s="99"/>
      <c r="CD36" s="100"/>
      <c r="CE36" s="101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</row>
    <row r="37" spans="1:144" ht="15" customHeight="1">
      <c r="A37" s="83" t="s">
        <v>143</v>
      </c>
      <c r="B37" s="66" t="s">
        <v>182</v>
      </c>
      <c r="C37" s="79" t="s">
        <v>181</v>
      </c>
      <c r="D37" s="67">
        <v>1</v>
      </c>
      <c r="E37" s="83" t="s">
        <v>70</v>
      </c>
      <c r="F37" s="84">
        <v>3</v>
      </c>
      <c r="G37" s="85" t="s">
        <v>127</v>
      </c>
      <c r="H37" s="86">
        <v>1.33</v>
      </c>
      <c r="I37" s="87" t="s">
        <v>43</v>
      </c>
      <c r="J37" s="88">
        <v>0.7</v>
      </c>
      <c r="K37" s="89">
        <v>0.04</v>
      </c>
      <c r="L37" s="89">
        <v>-0.04</v>
      </c>
      <c r="M37" s="90" t="s">
        <v>29</v>
      </c>
      <c r="N37" s="91" t="s">
        <v>67</v>
      </c>
      <c r="O37" s="92">
        <v>0.74</v>
      </c>
      <c r="P37" s="93">
        <v>0.65999999999999992</v>
      </c>
      <c r="Q37" s="94"/>
      <c r="R37" s="3">
        <f t="shared" si="0"/>
        <v>0.70299999999999996</v>
      </c>
      <c r="S37" s="3">
        <f t="shared" si="1"/>
        <v>0.68300000000000005</v>
      </c>
      <c r="T37" s="3">
        <f t="shared" si="2"/>
        <v>0.69293749999999987</v>
      </c>
      <c r="U37" s="4">
        <f t="shared" si="3"/>
        <v>5.4176384570781937E-3</v>
      </c>
      <c r="V37" s="5">
        <f t="shared" si="4"/>
        <v>2.4610969223893506</v>
      </c>
      <c r="W37" s="76">
        <f t="shared" si="5"/>
        <v>-0.1765625000000019</v>
      </c>
      <c r="X37" s="76" t="str">
        <f t="shared" si="6"/>
        <v>Level B</v>
      </c>
      <c r="Y37" s="5">
        <f t="shared" si="7"/>
        <v>2.8956343477487279</v>
      </c>
      <c r="Z37" s="5">
        <f t="shared" si="8"/>
        <v>2.0265594970299783</v>
      </c>
      <c r="AA37" s="5">
        <f t="shared" si="9"/>
        <v>2.0265594970299783</v>
      </c>
      <c r="AB37" s="6">
        <f t="shared" si="10"/>
        <v>0.9999999993978812</v>
      </c>
      <c r="AC37" s="29" t="str">
        <f t="shared" si="11"/>
        <v/>
      </c>
      <c r="AD37" s="29" t="str">
        <f t="shared" si="12"/>
        <v/>
      </c>
      <c r="AE37" s="29">
        <f t="shared" si="13"/>
        <v>7.0625000000000826E-3</v>
      </c>
      <c r="AF37" s="29" t="str">
        <f t="shared" si="14"/>
        <v/>
      </c>
      <c r="AG37" s="100"/>
      <c r="AH37" s="101"/>
      <c r="AI37" s="102"/>
      <c r="AJ37" s="102"/>
      <c r="AK37" s="102"/>
      <c r="AL37" s="102"/>
      <c r="AM37" s="102"/>
      <c r="AN37" s="102">
        <v>0.69599999999999995</v>
      </c>
      <c r="AO37" s="102">
        <v>0.69099999999999995</v>
      </c>
      <c r="AP37" s="102">
        <v>0.69599999999999995</v>
      </c>
      <c r="AQ37" s="102">
        <v>0.69199999999999995</v>
      </c>
      <c r="AR37" s="102">
        <v>0.69399999999999995</v>
      </c>
      <c r="AS37" s="103">
        <v>0.69599999999999995</v>
      </c>
      <c r="AT37" s="103">
        <v>0.68300000000000005</v>
      </c>
      <c r="AU37" s="103">
        <v>0.69699999999999995</v>
      </c>
      <c r="AV37" s="103">
        <v>0.69099999999999995</v>
      </c>
      <c r="AW37" s="103">
        <v>0.69599999999999995</v>
      </c>
      <c r="AX37" s="103">
        <v>0.68700000000000006</v>
      </c>
      <c r="AY37" s="103">
        <v>0.69299999999999995</v>
      </c>
      <c r="AZ37" s="103">
        <v>0.70299999999999996</v>
      </c>
      <c r="BA37" s="103">
        <v>0.69</v>
      </c>
      <c r="BB37" s="103">
        <v>0.69499999999999995</v>
      </c>
      <c r="BC37" s="103">
        <v>0.7</v>
      </c>
      <c r="BD37" s="103">
        <v>0.68300000000000005</v>
      </c>
      <c r="BE37" s="103">
        <v>0.69699999999999995</v>
      </c>
      <c r="BF37" s="103">
        <v>0.7</v>
      </c>
      <c r="BG37" s="103">
        <v>0.70099999999999996</v>
      </c>
      <c r="BH37" s="103">
        <v>0.69799999999999995</v>
      </c>
      <c r="BI37" s="103">
        <v>0.69399999999999995</v>
      </c>
      <c r="BJ37" s="103">
        <v>0.69299999999999995</v>
      </c>
      <c r="BK37" s="103">
        <v>0.69199999999999995</v>
      </c>
      <c r="BL37" s="103">
        <v>0.68600000000000005</v>
      </c>
      <c r="BM37" s="103">
        <v>0.69499999999999995</v>
      </c>
      <c r="BN37" s="103">
        <v>0.69</v>
      </c>
      <c r="BO37" s="95">
        <v>0.69799999999999995</v>
      </c>
      <c r="BP37" s="95">
        <v>0.68799999999999994</v>
      </c>
      <c r="BQ37" s="95">
        <v>0.68300000000000005</v>
      </c>
      <c r="BR37" s="95">
        <v>0.69199999999999995</v>
      </c>
      <c r="BS37" s="95">
        <v>0.68400000000000005</v>
      </c>
      <c r="BT37" s="97"/>
      <c r="BU37" s="97"/>
      <c r="BV37" s="96"/>
      <c r="BW37" s="96"/>
      <c r="BX37" s="96"/>
      <c r="BY37" s="98"/>
      <c r="BZ37" s="99"/>
      <c r="CA37" s="99"/>
      <c r="CB37" s="99"/>
      <c r="CC37" s="99"/>
      <c r="CD37" s="100"/>
      <c r="CE37" s="101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</row>
    <row r="38" spans="1:144" ht="15" customHeight="1">
      <c r="A38" s="83" t="s">
        <v>143</v>
      </c>
      <c r="B38" s="66" t="s">
        <v>182</v>
      </c>
      <c r="C38" s="79" t="s">
        <v>181</v>
      </c>
      <c r="D38" s="67">
        <v>1</v>
      </c>
      <c r="E38" s="83" t="s">
        <v>70</v>
      </c>
      <c r="F38" s="84">
        <v>3</v>
      </c>
      <c r="G38" s="85" t="s">
        <v>127</v>
      </c>
      <c r="H38" s="86">
        <v>1.33</v>
      </c>
      <c r="I38" s="87" t="s">
        <v>43</v>
      </c>
      <c r="J38" s="88">
        <v>0.7</v>
      </c>
      <c r="K38" s="89">
        <v>0.04</v>
      </c>
      <c r="L38" s="89">
        <v>-0.04</v>
      </c>
      <c r="M38" s="90" t="s">
        <v>29</v>
      </c>
      <c r="N38" s="91" t="s">
        <v>67</v>
      </c>
      <c r="O38" s="92">
        <v>0.74</v>
      </c>
      <c r="P38" s="93">
        <v>0.65999999999999992</v>
      </c>
      <c r="Q38" s="94"/>
      <c r="R38" s="3">
        <f t="shared" si="0"/>
        <v>0.69799999999999995</v>
      </c>
      <c r="S38" s="3">
        <f t="shared" si="1"/>
        <v>0.68100000000000005</v>
      </c>
      <c r="T38" s="3">
        <f t="shared" si="2"/>
        <v>0.68937500000000018</v>
      </c>
      <c r="U38" s="4">
        <f t="shared" si="3"/>
        <v>4.7092907485988102E-3</v>
      </c>
      <c r="V38" s="5">
        <f t="shared" si="4"/>
        <v>2.8312826803697555</v>
      </c>
      <c r="W38" s="76">
        <f t="shared" si="5"/>
        <v>-0.26562499999999412</v>
      </c>
      <c r="X38" s="76" t="str">
        <f t="shared" si="6"/>
        <v>Level C</v>
      </c>
      <c r="Y38" s="5">
        <f t="shared" si="7"/>
        <v>3.5833421423429583</v>
      </c>
      <c r="Z38" s="5">
        <f t="shared" si="8"/>
        <v>2.079223218396558</v>
      </c>
      <c r="AA38" s="5">
        <f t="shared" si="9"/>
        <v>2.079223218396558</v>
      </c>
      <c r="AB38" s="6">
        <f t="shared" si="10"/>
        <v>0.99999999977793141</v>
      </c>
      <c r="AC38" s="29" t="str">
        <f t="shared" si="11"/>
        <v/>
      </c>
      <c r="AD38" s="29" t="str">
        <f t="shared" si="12"/>
        <v/>
      </c>
      <c r="AE38" s="29">
        <f t="shared" si="13"/>
        <v>1.0624999999999774E-2</v>
      </c>
      <c r="AF38" s="29" t="str">
        <f t="shared" si="14"/>
        <v/>
      </c>
      <c r="AG38" s="100"/>
      <c r="AH38" s="101"/>
      <c r="AI38" s="102"/>
      <c r="AJ38" s="102"/>
      <c r="AK38" s="102"/>
      <c r="AL38" s="102"/>
      <c r="AM38" s="102"/>
      <c r="AN38" s="102">
        <v>0.69</v>
      </c>
      <c r="AO38" s="102">
        <v>0.68500000000000005</v>
      </c>
      <c r="AP38" s="102">
        <v>0.69099999999999995</v>
      </c>
      <c r="AQ38" s="102">
        <v>0.69599999999999995</v>
      </c>
      <c r="AR38" s="102">
        <v>0.68899999999999995</v>
      </c>
      <c r="AS38" s="103">
        <v>0.68700000000000006</v>
      </c>
      <c r="AT38" s="103">
        <v>0.68300000000000005</v>
      </c>
      <c r="AU38" s="103">
        <v>0.69099999999999995</v>
      </c>
      <c r="AV38" s="103">
        <v>0.68100000000000005</v>
      </c>
      <c r="AW38" s="103">
        <v>0.68899999999999995</v>
      </c>
      <c r="AX38" s="103">
        <v>0.68300000000000005</v>
      </c>
      <c r="AY38" s="103">
        <v>0.69099999999999995</v>
      </c>
      <c r="AZ38" s="103">
        <v>0.69799999999999995</v>
      </c>
      <c r="BA38" s="103">
        <v>0.68799999999999994</v>
      </c>
      <c r="BB38" s="103">
        <v>0.69599999999999995</v>
      </c>
      <c r="BC38" s="103">
        <v>0.69099999999999995</v>
      </c>
      <c r="BD38" s="103">
        <v>0.68500000000000005</v>
      </c>
      <c r="BE38" s="103">
        <v>0.69099999999999995</v>
      </c>
      <c r="BF38" s="103">
        <v>0.69199999999999995</v>
      </c>
      <c r="BG38" s="103">
        <v>0.68899999999999995</v>
      </c>
      <c r="BH38" s="103">
        <v>0.68700000000000006</v>
      </c>
      <c r="BI38" s="103">
        <v>0.68300000000000005</v>
      </c>
      <c r="BJ38" s="103">
        <v>0.68500000000000005</v>
      </c>
      <c r="BK38" s="103">
        <v>0.68400000000000005</v>
      </c>
      <c r="BL38" s="103">
        <v>0.69</v>
      </c>
      <c r="BM38" s="103">
        <v>0.69499999999999995</v>
      </c>
      <c r="BN38" s="103">
        <v>0.69799999999999995</v>
      </c>
      <c r="BO38" s="95">
        <v>0.69699999999999995</v>
      </c>
      <c r="BP38" s="95">
        <v>0.69199999999999995</v>
      </c>
      <c r="BQ38" s="95">
        <v>0.69</v>
      </c>
      <c r="BR38" s="95">
        <v>0.69</v>
      </c>
      <c r="BS38" s="95">
        <v>0.68300000000000005</v>
      </c>
      <c r="BT38" s="97"/>
      <c r="BU38" s="97"/>
      <c r="BV38" s="96"/>
      <c r="BW38" s="96"/>
      <c r="BX38" s="96"/>
      <c r="BY38" s="98"/>
      <c r="BZ38" s="99"/>
      <c r="CA38" s="99"/>
      <c r="CB38" s="99"/>
      <c r="CC38" s="99"/>
      <c r="CD38" s="100"/>
      <c r="CE38" s="101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</row>
    <row r="39" spans="1:144" ht="15" customHeight="1">
      <c r="A39" s="83" t="s">
        <v>144</v>
      </c>
      <c r="B39" s="66" t="s">
        <v>182</v>
      </c>
      <c r="C39" s="79" t="s">
        <v>181</v>
      </c>
      <c r="D39" s="67">
        <v>1</v>
      </c>
      <c r="E39" s="83" t="s">
        <v>70</v>
      </c>
      <c r="F39" s="84">
        <v>3</v>
      </c>
      <c r="G39" s="85" t="s">
        <v>127</v>
      </c>
      <c r="H39" s="86">
        <v>1.33</v>
      </c>
      <c r="I39" s="87" t="s">
        <v>43</v>
      </c>
      <c r="J39" s="88">
        <v>0.8</v>
      </c>
      <c r="K39" s="89">
        <v>0.04</v>
      </c>
      <c r="L39" s="89">
        <v>-0.04</v>
      </c>
      <c r="M39" s="90" t="s">
        <v>29</v>
      </c>
      <c r="N39" s="91" t="s">
        <v>67</v>
      </c>
      <c r="O39" s="92">
        <v>0.84000000000000008</v>
      </c>
      <c r="P39" s="93">
        <v>0.76</v>
      </c>
      <c r="Q39" s="94"/>
      <c r="R39" s="3">
        <f t="shared" si="0"/>
        <v>0.80100000000000005</v>
      </c>
      <c r="S39" s="3">
        <f t="shared" si="1"/>
        <v>0.78900000000000003</v>
      </c>
      <c r="T39" s="3">
        <f t="shared" si="2"/>
        <v>0.7954062500000002</v>
      </c>
      <c r="U39" s="4">
        <f t="shared" si="3"/>
        <v>2.5635078663123257E-3</v>
      </c>
      <c r="V39" s="5">
        <f t="shared" si="4"/>
        <v>5.2012063269045816</v>
      </c>
      <c r="W39" s="76">
        <f t="shared" si="5"/>
        <v>-0.11484374999999593</v>
      </c>
      <c r="X39" s="76" t="str">
        <f t="shared" si="6"/>
        <v>Level A</v>
      </c>
      <c r="Y39" s="5">
        <f t="shared" si="7"/>
        <v>5.7985323660100132</v>
      </c>
      <c r="Z39" s="5">
        <f t="shared" si="8"/>
        <v>4.6038802877991589</v>
      </c>
      <c r="AA39" s="5">
        <f t="shared" si="9"/>
        <v>4.6038802877991589</v>
      </c>
      <c r="AB39" s="6">
        <f t="shared" si="10"/>
        <v>1</v>
      </c>
      <c r="AC39" s="29" t="str">
        <f t="shared" si="11"/>
        <v/>
      </c>
      <c r="AD39" s="29" t="str">
        <f t="shared" si="12"/>
        <v/>
      </c>
      <c r="AE39" s="29">
        <f t="shared" si="13"/>
        <v>4.593749999999841E-3</v>
      </c>
      <c r="AF39" s="29" t="str">
        <f t="shared" si="14"/>
        <v/>
      </c>
      <c r="AG39" s="100"/>
      <c r="AH39" s="101"/>
      <c r="AI39" s="102"/>
      <c r="AJ39" s="102"/>
      <c r="AK39" s="102"/>
      <c r="AL39" s="102"/>
      <c r="AM39" s="102"/>
      <c r="AN39" s="102">
        <v>0.79700000000000004</v>
      </c>
      <c r="AO39" s="102">
        <v>0.79400000000000004</v>
      </c>
      <c r="AP39" s="102">
        <v>0.79600000000000004</v>
      </c>
      <c r="AQ39" s="102">
        <v>0.79100000000000004</v>
      </c>
      <c r="AR39" s="102">
        <v>0.79800000000000004</v>
      </c>
      <c r="AS39" s="103">
        <v>0.79400000000000004</v>
      </c>
      <c r="AT39" s="103">
        <v>0.79400000000000004</v>
      </c>
      <c r="AU39" s="103">
        <v>0.80100000000000005</v>
      </c>
      <c r="AV39" s="103">
        <v>0.79500000000000004</v>
      </c>
      <c r="AW39" s="103">
        <v>0.79800000000000004</v>
      </c>
      <c r="AX39" s="103">
        <v>0.79200000000000004</v>
      </c>
      <c r="AY39" s="103">
        <v>0.79800000000000004</v>
      </c>
      <c r="AZ39" s="103">
        <v>0.79300000000000004</v>
      </c>
      <c r="BA39" s="103">
        <v>0.79700000000000004</v>
      </c>
      <c r="BB39" s="103">
        <v>0.79600000000000004</v>
      </c>
      <c r="BC39" s="103">
        <v>0.79600000000000004</v>
      </c>
      <c r="BD39" s="103">
        <v>0.79</v>
      </c>
      <c r="BE39" s="103">
        <v>0.79700000000000004</v>
      </c>
      <c r="BF39" s="103">
        <v>0.79800000000000004</v>
      </c>
      <c r="BG39" s="103">
        <v>0.79700000000000004</v>
      </c>
      <c r="BH39" s="103">
        <v>0.78900000000000003</v>
      </c>
      <c r="BI39" s="103">
        <v>0.79500000000000004</v>
      </c>
      <c r="BJ39" s="103">
        <v>0.79700000000000004</v>
      </c>
      <c r="BK39" s="103">
        <v>0.79600000000000004</v>
      </c>
      <c r="BL39" s="103">
        <v>0.79900000000000004</v>
      </c>
      <c r="BM39" s="103">
        <v>0.79500000000000004</v>
      </c>
      <c r="BN39" s="103">
        <v>0.79600000000000004</v>
      </c>
      <c r="BO39" s="95">
        <v>0.79500000000000004</v>
      </c>
      <c r="BP39" s="95">
        <v>0.79500000000000004</v>
      </c>
      <c r="BQ39" s="95">
        <v>0.79600000000000004</v>
      </c>
      <c r="BR39" s="95">
        <v>0.79400000000000004</v>
      </c>
      <c r="BS39" s="95">
        <v>0.79400000000000004</v>
      </c>
      <c r="BT39" s="97"/>
      <c r="BU39" s="97"/>
      <c r="BV39" s="96"/>
      <c r="BW39" s="96"/>
      <c r="BX39" s="96"/>
      <c r="BY39" s="98"/>
      <c r="BZ39" s="99"/>
      <c r="CA39" s="99"/>
      <c r="CB39" s="99"/>
      <c r="CC39" s="99"/>
      <c r="CD39" s="100"/>
      <c r="CE39" s="101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</row>
    <row r="40" spans="1:144" ht="15" customHeight="1">
      <c r="A40" s="83" t="s">
        <v>144</v>
      </c>
      <c r="B40" s="66" t="s">
        <v>182</v>
      </c>
      <c r="C40" s="79" t="s">
        <v>181</v>
      </c>
      <c r="D40" s="67">
        <v>1</v>
      </c>
      <c r="E40" s="83" t="s">
        <v>70</v>
      </c>
      <c r="F40" s="84">
        <v>3</v>
      </c>
      <c r="G40" s="85" t="s">
        <v>127</v>
      </c>
      <c r="H40" s="86">
        <v>1.33</v>
      </c>
      <c r="I40" s="87" t="s">
        <v>43</v>
      </c>
      <c r="J40" s="88">
        <v>0.8</v>
      </c>
      <c r="K40" s="89">
        <v>0.04</v>
      </c>
      <c r="L40" s="89">
        <v>-0.04</v>
      </c>
      <c r="M40" s="90" t="s">
        <v>29</v>
      </c>
      <c r="N40" s="91" t="s">
        <v>67</v>
      </c>
      <c r="O40" s="92">
        <v>0.84000000000000008</v>
      </c>
      <c r="P40" s="93">
        <v>0.76</v>
      </c>
      <c r="Q40" s="94"/>
      <c r="R40" s="3">
        <f t="shared" si="0"/>
        <v>0.79900000000000004</v>
      </c>
      <c r="S40" s="3">
        <f t="shared" si="1"/>
        <v>0.78900000000000003</v>
      </c>
      <c r="T40" s="3">
        <f t="shared" si="2"/>
        <v>0.7947500000000004</v>
      </c>
      <c r="U40" s="4">
        <f t="shared" si="3"/>
        <v>2.1552636243213005E-3</v>
      </c>
      <c r="V40" s="5">
        <f t="shared" si="4"/>
        <v>6.1864048475889089</v>
      </c>
      <c r="W40" s="76">
        <f t="shared" si="5"/>
        <v>-0.13124999999999098</v>
      </c>
      <c r="X40" s="76" t="str">
        <f t="shared" si="6"/>
        <v>Level B</v>
      </c>
      <c r="Y40" s="5">
        <f t="shared" si="7"/>
        <v>6.9983704838349032</v>
      </c>
      <c r="Z40" s="5">
        <f t="shared" si="8"/>
        <v>5.3744392113429242</v>
      </c>
      <c r="AA40" s="5">
        <f t="shared" si="9"/>
        <v>5.3744392113429242</v>
      </c>
      <c r="AB40" s="6">
        <f t="shared" si="10"/>
        <v>1</v>
      </c>
      <c r="AC40" s="29" t="str">
        <f t="shared" si="11"/>
        <v/>
      </c>
      <c r="AD40" s="29" t="str">
        <f t="shared" si="12"/>
        <v/>
      </c>
      <c r="AE40" s="29">
        <f t="shared" si="13"/>
        <v>5.2499999999996438E-3</v>
      </c>
      <c r="AF40" s="29" t="str">
        <f t="shared" si="14"/>
        <v/>
      </c>
      <c r="AG40" s="100"/>
      <c r="AH40" s="101"/>
      <c r="AI40" s="102"/>
      <c r="AJ40" s="102"/>
      <c r="AK40" s="102"/>
      <c r="AL40" s="102"/>
      <c r="AM40" s="102"/>
      <c r="AN40" s="102">
        <v>0.79700000000000004</v>
      </c>
      <c r="AO40" s="102">
        <v>0.79400000000000004</v>
      </c>
      <c r="AP40" s="102">
        <v>0.79500000000000004</v>
      </c>
      <c r="AQ40" s="102">
        <v>0.79300000000000004</v>
      </c>
      <c r="AR40" s="102">
        <v>0.79700000000000004</v>
      </c>
      <c r="AS40" s="103">
        <v>0.79500000000000004</v>
      </c>
      <c r="AT40" s="103">
        <v>0.79300000000000004</v>
      </c>
      <c r="AU40" s="103">
        <v>0.79900000000000004</v>
      </c>
      <c r="AV40" s="103">
        <v>0.79500000000000004</v>
      </c>
      <c r="AW40" s="103">
        <v>0.79700000000000004</v>
      </c>
      <c r="AX40" s="103">
        <v>0.79500000000000004</v>
      </c>
      <c r="AY40" s="103">
        <v>0.79900000000000004</v>
      </c>
      <c r="AZ40" s="103">
        <v>0.79200000000000004</v>
      </c>
      <c r="BA40" s="103">
        <v>0.79500000000000004</v>
      </c>
      <c r="BB40" s="103">
        <v>0.79500000000000004</v>
      </c>
      <c r="BC40" s="103">
        <v>0.79400000000000004</v>
      </c>
      <c r="BD40" s="103">
        <v>0.79400000000000004</v>
      </c>
      <c r="BE40" s="103">
        <v>0.79300000000000004</v>
      </c>
      <c r="BF40" s="103">
        <v>0.79700000000000004</v>
      </c>
      <c r="BG40" s="103">
        <v>0.79700000000000004</v>
      </c>
      <c r="BH40" s="103">
        <v>0.78900000000000003</v>
      </c>
      <c r="BI40" s="103">
        <v>0.79100000000000004</v>
      </c>
      <c r="BJ40" s="103">
        <v>0.79600000000000004</v>
      </c>
      <c r="BK40" s="103">
        <v>0.79500000000000004</v>
      </c>
      <c r="BL40" s="103">
        <v>0.79700000000000004</v>
      </c>
      <c r="BM40" s="103">
        <v>0.79400000000000004</v>
      </c>
      <c r="BN40" s="103">
        <v>0.79400000000000004</v>
      </c>
      <c r="BO40" s="95">
        <v>0.79400000000000004</v>
      </c>
      <c r="BP40" s="95">
        <v>0.79200000000000004</v>
      </c>
      <c r="BQ40" s="95">
        <v>0.79500000000000004</v>
      </c>
      <c r="BR40" s="95">
        <v>0.79500000000000004</v>
      </c>
      <c r="BS40" s="95">
        <v>0.79400000000000004</v>
      </c>
      <c r="BT40" s="97"/>
      <c r="BU40" s="97"/>
      <c r="BV40" s="96"/>
      <c r="BW40" s="96"/>
      <c r="BX40" s="96"/>
      <c r="BY40" s="98"/>
      <c r="BZ40" s="99"/>
      <c r="CA40" s="99"/>
      <c r="CB40" s="99"/>
      <c r="CC40" s="99"/>
      <c r="CD40" s="100"/>
      <c r="CE40" s="101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</row>
    <row r="41" spans="1:144" ht="15" customHeight="1">
      <c r="A41" s="83" t="s">
        <v>145</v>
      </c>
      <c r="B41" s="66" t="s">
        <v>182</v>
      </c>
      <c r="C41" s="79" t="s">
        <v>181</v>
      </c>
      <c r="D41" s="67">
        <v>1</v>
      </c>
      <c r="E41" s="83" t="s">
        <v>70</v>
      </c>
      <c r="F41" s="84">
        <v>3</v>
      </c>
      <c r="G41" s="85" t="s">
        <v>127</v>
      </c>
      <c r="H41" s="86">
        <v>1.33</v>
      </c>
      <c r="I41" s="87" t="s">
        <v>43</v>
      </c>
      <c r="J41" s="88">
        <v>0.8</v>
      </c>
      <c r="K41" s="89">
        <v>0.04</v>
      </c>
      <c r="L41" s="89">
        <v>-0.04</v>
      </c>
      <c r="M41" s="90" t="s">
        <v>29</v>
      </c>
      <c r="N41" s="91" t="s">
        <v>67</v>
      </c>
      <c r="O41" s="92">
        <v>0.84000000000000008</v>
      </c>
      <c r="P41" s="93">
        <v>0.76</v>
      </c>
      <c r="Q41" s="94"/>
      <c r="R41" s="3">
        <f t="shared" si="0"/>
        <v>0.80200000000000005</v>
      </c>
      <c r="S41" s="3">
        <f t="shared" si="1"/>
        <v>0.77900000000000003</v>
      </c>
      <c r="T41" s="3">
        <f t="shared" si="2"/>
        <v>0.78987500000000022</v>
      </c>
      <c r="U41" s="4">
        <f t="shared" si="3"/>
        <v>7.1108730918947177E-3</v>
      </c>
      <c r="V41" s="5">
        <f t="shared" si="4"/>
        <v>1.8750627610737769</v>
      </c>
      <c r="W41" s="76">
        <f t="shared" si="5"/>
        <v>-0.25312499999999549</v>
      </c>
      <c r="X41" s="76" t="str">
        <f t="shared" si="6"/>
        <v>Level C</v>
      </c>
      <c r="Y41" s="5">
        <f t="shared" si="7"/>
        <v>2.3496880224705703</v>
      </c>
      <c r="Z41" s="5">
        <f t="shared" si="8"/>
        <v>1.4004374996769868</v>
      </c>
      <c r="AA41" s="5">
        <f t="shared" si="9"/>
        <v>1.4004374996769868</v>
      </c>
      <c r="AB41" s="6">
        <f t="shared" si="10"/>
        <v>0.9999867313999411</v>
      </c>
      <c r="AC41" s="29" t="str">
        <f t="shared" si="11"/>
        <v/>
      </c>
      <c r="AD41" s="29" t="str">
        <f t="shared" si="12"/>
        <v/>
      </c>
      <c r="AE41" s="29">
        <f t="shared" si="13"/>
        <v>1.0124999999999829E-2</v>
      </c>
      <c r="AF41" s="29" t="str">
        <f t="shared" ref="AF41:AF71" si="15">IF(OR($V41&gt;$AF$9,$U41=""),"",$AF$9*6*$U41)</f>
        <v/>
      </c>
      <c r="AG41" s="100"/>
      <c r="AH41" s="101"/>
      <c r="AI41" s="102"/>
      <c r="AJ41" s="102"/>
      <c r="AK41" s="102"/>
      <c r="AL41" s="102"/>
      <c r="AM41" s="102"/>
      <c r="AN41" s="102">
        <v>0.79500000000000004</v>
      </c>
      <c r="AO41" s="102">
        <v>0.8</v>
      </c>
      <c r="AP41" s="102">
        <v>0.78500000000000003</v>
      </c>
      <c r="AQ41" s="102">
        <v>0.78400000000000003</v>
      </c>
      <c r="AR41" s="102">
        <v>0.79100000000000004</v>
      </c>
      <c r="AS41" s="103">
        <v>0.80200000000000005</v>
      </c>
      <c r="AT41" s="103">
        <v>0.78600000000000003</v>
      </c>
      <c r="AU41" s="103">
        <v>0.79700000000000004</v>
      </c>
      <c r="AV41" s="103">
        <v>0.77900000000000003</v>
      </c>
      <c r="AW41" s="103">
        <v>0.78300000000000003</v>
      </c>
      <c r="AX41" s="103">
        <v>0.79600000000000004</v>
      </c>
      <c r="AY41" s="103">
        <v>0.78700000000000003</v>
      </c>
      <c r="AZ41" s="103">
        <v>0.79200000000000004</v>
      </c>
      <c r="BA41" s="103">
        <v>0.79800000000000004</v>
      </c>
      <c r="BB41" s="103">
        <v>0.78300000000000003</v>
      </c>
      <c r="BC41" s="103">
        <v>0.79700000000000004</v>
      </c>
      <c r="BD41" s="103">
        <v>0.78500000000000003</v>
      </c>
      <c r="BE41" s="103">
        <v>0.77900000000000003</v>
      </c>
      <c r="BF41" s="103">
        <v>0.78900000000000003</v>
      </c>
      <c r="BG41" s="103">
        <v>0.79700000000000004</v>
      </c>
      <c r="BH41" s="103">
        <v>0.79500000000000004</v>
      </c>
      <c r="BI41" s="103">
        <v>0.78100000000000003</v>
      </c>
      <c r="BJ41" s="103">
        <v>0.78900000000000003</v>
      </c>
      <c r="BK41" s="103">
        <v>0.79100000000000004</v>
      </c>
      <c r="BL41" s="103">
        <v>0.78600000000000003</v>
      </c>
      <c r="BM41" s="103">
        <v>0.78700000000000003</v>
      </c>
      <c r="BN41" s="103">
        <v>0.8</v>
      </c>
      <c r="BO41" s="95">
        <v>0.79700000000000004</v>
      </c>
      <c r="BP41" s="95">
        <v>0.78</v>
      </c>
      <c r="BQ41" s="95">
        <v>0.8</v>
      </c>
      <c r="BR41" s="95">
        <v>0.78300000000000003</v>
      </c>
      <c r="BS41" s="95">
        <v>0.78200000000000003</v>
      </c>
      <c r="BT41" s="97"/>
      <c r="BU41" s="97"/>
      <c r="BV41" s="96"/>
      <c r="BW41" s="96"/>
      <c r="BX41" s="96"/>
      <c r="BY41" s="98"/>
      <c r="BZ41" s="99"/>
      <c r="CA41" s="99"/>
      <c r="CB41" s="99"/>
      <c r="CC41" s="99"/>
      <c r="CD41" s="100"/>
      <c r="CE41" s="101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</row>
    <row r="42" spans="1:144" ht="15" customHeight="1">
      <c r="A42" s="83" t="s">
        <v>145</v>
      </c>
      <c r="B42" s="66" t="s">
        <v>182</v>
      </c>
      <c r="C42" s="79" t="s">
        <v>181</v>
      </c>
      <c r="D42" s="67">
        <v>1</v>
      </c>
      <c r="E42" s="83" t="s">
        <v>70</v>
      </c>
      <c r="F42" s="84">
        <v>3</v>
      </c>
      <c r="G42" s="85" t="s">
        <v>127</v>
      </c>
      <c r="H42" s="86">
        <v>1.33</v>
      </c>
      <c r="I42" s="87" t="s">
        <v>43</v>
      </c>
      <c r="J42" s="88">
        <v>0.8</v>
      </c>
      <c r="K42" s="89">
        <v>0.04</v>
      </c>
      <c r="L42" s="89">
        <v>-0.04</v>
      </c>
      <c r="M42" s="90" t="s">
        <v>29</v>
      </c>
      <c r="N42" s="91" t="s">
        <v>67</v>
      </c>
      <c r="O42" s="92">
        <v>0.84000000000000008</v>
      </c>
      <c r="P42" s="93">
        <v>0.76</v>
      </c>
      <c r="Q42" s="94"/>
      <c r="R42" s="3">
        <f t="shared" ref="R42:R71" si="16">IF(OR($AN42="",ISNUMBER($AN42)=FALSE),"",MAX(AN42:EI42))</f>
        <v>0.81</v>
      </c>
      <c r="S42" s="3">
        <f t="shared" ref="S42:S71" si="17">IF(OR($AN42="",ISNUMBER($AN42)=FALSE),"",MIN(AN42:EI42))</f>
        <v>0.77900000000000003</v>
      </c>
      <c r="T42" s="3">
        <f t="shared" ref="T42:T71" si="18">IF(OR($AN42="",ISNUMBER($AN42)=FALSE),"",AVERAGE(AN42:EI42))</f>
        <v>0.79374999999999996</v>
      </c>
      <c r="U42" s="4">
        <f t="shared" ref="U42:U71" si="19">IF(OR($AN42="",ISNUMBER($AN42)=FALSE),"",STDEV(AN42:EI42))</f>
        <v>8.0762495288105741E-3</v>
      </c>
      <c r="V42" s="5">
        <f t="shared" ref="V42:V71" si="20">IF(OR($AN42="",ISNUMBER($AN42)=FALSE),"",IF(AND(J42=0,L42=0),Y42,IF(AND(J42="",K42=""),Z42,(K42+ABS(L42))/(6*U42))))</f>
        <v>1.6509313247156434</v>
      </c>
      <c r="W42" s="76">
        <f t="shared" ref="W42:W71" si="21">IF(OR($AN42="",ISNUMBER($AN42)=FALSE),"",IF(AND($I42="Tolerance",$J42&lt;&gt;""),($T42-$J42)/(($O42-$P42)/2),IF(AND($I42="GD&amp;T",$K42&lt;&gt;""),$T42/$K42,"")))</f>
        <v>-0.15625000000000208</v>
      </c>
      <c r="X42" s="76" t="str">
        <f t="shared" ref="X42:X71" si="22">IF($W42="","",IF(ABS($W42)&lt;=0.125, "Level A",IF(AND(ABS($W42)&gt;0.125,ABS($W42)&lt;=0.25), "Level B",IF(AND(ABS($W42)&gt;0.25,ABS($W42)&lt;=0.5), "Level C", IF(ABS($W42)&gt;0.5, "Level D")))))</f>
        <v>Level B</v>
      </c>
      <c r="Y42" s="5">
        <f t="shared" ref="Y42:Y71" si="23">IF(OR($AN42="",ISNUMBER($AN42)=FALSE),"",IF(K42="","",(O42-T42)/(3*U42)))</f>
        <v>1.9088893442024679</v>
      </c>
      <c r="Z42" s="5">
        <f t="shared" ref="Z42:Z71" si="24">IF(OR($AN42="",ISNUMBER($AN42)=FALSE),"",IF(L42="","",(T42-P42)/(3*U42)))</f>
        <v>1.392973305228822</v>
      </c>
      <c r="AA42" s="5">
        <f t="shared" ref="AA42:AA71" si="25">IF(OR($AN42="",ISNUMBER($AN42)=FALSE),"",IF(AND(J42=0,L42=0),((K42)-(T42))/(3*U42),MIN(Y42:Z42)))</f>
        <v>1.392973305228822</v>
      </c>
      <c r="AB42" s="6">
        <f t="shared" ref="AB42:AB71" si="26">IF(OR($AN42="",ISNUMBER($AN42)=FALSE),"",IF(AND(J42=0,L42=0),NORMSDIST(3*AA42),NORMSDIST(3*AA42)+NORMSDIST(6*V42-3*AA42)-1))</f>
        <v>0.99998535003920086</v>
      </c>
      <c r="AC42" s="29" t="str">
        <f t="shared" ref="AC42:AC71" si="27">IF($T42="","",IF(I42="Tolerance",IF(($H42*3*U42+T42)-J42&lt;K42,"",($H42*3*U42+T42)-J42),IF(OR(I42="GD&amp;T",I42="MAX"),IF(($H42*3*U42+T42)&lt;K42,"",($H42*3*U42+T42)),"")))</f>
        <v/>
      </c>
      <c r="AD42" s="29" t="str">
        <f t="shared" ref="AD42:AD71" si="28">IF(T42="","",IF(I42="Tolerance",IF(-(($H42*3*U42)-T42)-J42&gt;L42,"",-(($H42*3*U42)-T42)-J42),IF(I42="MIN",IF(-(($H42*3*U42)-T42)&gt;L42,"",-(($H42*3*U42)-T42)),"")))</f>
        <v/>
      </c>
      <c r="AE42" s="29">
        <f t="shared" ref="AE42:AE71" si="29">IF(OR(J42="",T42=""),"",(O42+P42)/2-T42)</f>
        <v>6.2500000000000888E-3</v>
      </c>
      <c r="AF42" s="29" t="str">
        <f t="shared" si="15"/>
        <v/>
      </c>
      <c r="AG42" s="100"/>
      <c r="AH42" s="101"/>
      <c r="AI42" s="102"/>
      <c r="AJ42" s="102"/>
      <c r="AK42" s="102"/>
      <c r="AL42" s="102"/>
      <c r="AM42" s="102"/>
      <c r="AN42" s="102">
        <v>0.8</v>
      </c>
      <c r="AO42" s="102">
        <v>0.81</v>
      </c>
      <c r="AP42" s="102">
        <v>0.79600000000000004</v>
      </c>
      <c r="AQ42" s="102">
        <v>0.79200000000000004</v>
      </c>
      <c r="AR42" s="102">
        <v>0.79500000000000004</v>
      </c>
      <c r="AS42" s="103">
        <v>0.78900000000000003</v>
      </c>
      <c r="AT42" s="103">
        <v>0.80200000000000005</v>
      </c>
      <c r="AU42" s="103">
        <v>0.79100000000000004</v>
      </c>
      <c r="AV42" s="103">
        <v>0.78200000000000003</v>
      </c>
      <c r="AW42" s="103">
        <v>0.78300000000000003</v>
      </c>
      <c r="AX42" s="103">
        <v>0.78500000000000003</v>
      </c>
      <c r="AY42" s="103">
        <v>0.79</v>
      </c>
      <c r="AZ42" s="103">
        <v>0.79800000000000004</v>
      </c>
      <c r="BA42" s="103">
        <v>0.80100000000000005</v>
      </c>
      <c r="BB42" s="103">
        <v>0.79</v>
      </c>
      <c r="BC42" s="103">
        <v>0.79300000000000004</v>
      </c>
      <c r="BD42" s="103">
        <v>0.79800000000000004</v>
      </c>
      <c r="BE42" s="103">
        <v>0.78900000000000003</v>
      </c>
      <c r="BF42" s="103">
        <v>0.79700000000000004</v>
      </c>
      <c r="BG42" s="103">
        <v>0.78300000000000003</v>
      </c>
      <c r="BH42" s="103">
        <v>0.80600000000000005</v>
      </c>
      <c r="BI42" s="103">
        <v>0.79</v>
      </c>
      <c r="BJ42" s="103">
        <v>0.80900000000000005</v>
      </c>
      <c r="BK42" s="103">
        <v>0.78900000000000003</v>
      </c>
      <c r="BL42" s="103">
        <v>0.80300000000000005</v>
      </c>
      <c r="BM42" s="103">
        <v>0.78500000000000003</v>
      </c>
      <c r="BN42" s="103">
        <v>0.79300000000000004</v>
      </c>
      <c r="BO42" s="95">
        <v>0.78800000000000003</v>
      </c>
      <c r="BP42" s="95">
        <v>0.77900000000000003</v>
      </c>
      <c r="BQ42" s="95">
        <v>0.80600000000000005</v>
      </c>
      <c r="BR42" s="95">
        <v>0.79800000000000004</v>
      </c>
      <c r="BS42" s="95">
        <v>0.79</v>
      </c>
      <c r="BT42" s="97"/>
      <c r="BU42" s="97"/>
      <c r="BV42" s="96"/>
      <c r="BW42" s="96"/>
      <c r="BX42" s="96"/>
      <c r="BY42" s="98"/>
      <c r="BZ42" s="99"/>
      <c r="CA42" s="99"/>
      <c r="CB42" s="99"/>
      <c r="CC42" s="99"/>
      <c r="CD42" s="100"/>
      <c r="CE42" s="101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</row>
    <row r="43" spans="1:144" ht="15" customHeight="1">
      <c r="A43" s="83" t="s">
        <v>146</v>
      </c>
      <c r="B43" s="66" t="s">
        <v>182</v>
      </c>
      <c r="C43" s="79" t="s">
        <v>181</v>
      </c>
      <c r="D43" s="67">
        <v>1</v>
      </c>
      <c r="E43" s="83" t="s">
        <v>70</v>
      </c>
      <c r="F43" s="106">
        <v>3</v>
      </c>
      <c r="G43" s="85" t="s">
        <v>127</v>
      </c>
      <c r="H43" s="86">
        <v>1.33</v>
      </c>
      <c r="I43" s="87" t="s">
        <v>43</v>
      </c>
      <c r="J43" s="88">
        <v>1.1000000000000001</v>
      </c>
      <c r="K43" s="89">
        <v>0.04</v>
      </c>
      <c r="L43" s="89">
        <v>-0.04</v>
      </c>
      <c r="M43" s="90" t="s">
        <v>29</v>
      </c>
      <c r="N43" s="91" t="s">
        <v>67</v>
      </c>
      <c r="O43" s="92">
        <v>1.1400000000000001</v>
      </c>
      <c r="P43" s="93">
        <v>1.06</v>
      </c>
      <c r="Q43" s="94"/>
      <c r="R43" s="3">
        <f t="shared" si="16"/>
        <v>1.117</v>
      </c>
      <c r="S43" s="3">
        <f t="shared" si="17"/>
        <v>1.097</v>
      </c>
      <c r="T43" s="3">
        <f t="shared" si="18"/>
        <v>1.1076250000000003</v>
      </c>
      <c r="U43" s="4">
        <f t="shared" si="19"/>
        <v>5.1977042078458257E-3</v>
      </c>
      <c r="V43" s="5">
        <f t="shared" si="20"/>
        <v>2.565235111533847</v>
      </c>
      <c r="W43" s="76">
        <f t="shared" si="21"/>
        <v>0.19062500000000521</v>
      </c>
      <c r="X43" s="76" t="str">
        <f t="shared" si="22"/>
        <v>Level B</v>
      </c>
      <c r="Y43" s="5">
        <f t="shared" si="23"/>
        <v>2.0762371683976961</v>
      </c>
      <c r="Z43" s="5">
        <f t="shared" si="24"/>
        <v>3.0542330546700027</v>
      </c>
      <c r="AA43" s="5">
        <f t="shared" si="25"/>
        <v>2.0762371683976961</v>
      </c>
      <c r="AB43" s="6">
        <f t="shared" si="26"/>
        <v>0.99999999976485654</v>
      </c>
      <c r="AC43" s="29" t="str">
        <f t="shared" si="27"/>
        <v/>
      </c>
      <c r="AD43" s="29" t="str">
        <f t="shared" si="28"/>
        <v/>
      </c>
      <c r="AE43" s="29">
        <f t="shared" si="29"/>
        <v>-7.6250000000002149E-3</v>
      </c>
      <c r="AF43" s="29" t="str">
        <f t="shared" si="15"/>
        <v/>
      </c>
      <c r="AG43" s="100"/>
      <c r="AH43" s="101"/>
      <c r="AI43" s="102"/>
      <c r="AJ43" s="102"/>
      <c r="AK43" s="102"/>
      <c r="AL43" s="102"/>
      <c r="AM43" s="102"/>
      <c r="AN43" s="102">
        <v>1.109</v>
      </c>
      <c r="AO43" s="102">
        <v>1.1100000000000001</v>
      </c>
      <c r="AP43" s="102">
        <v>1.101</v>
      </c>
      <c r="AQ43" s="102">
        <v>1.111</v>
      </c>
      <c r="AR43" s="102">
        <v>1.1080000000000001</v>
      </c>
      <c r="AS43" s="103">
        <v>1.1020000000000001</v>
      </c>
      <c r="AT43" s="103">
        <v>1.105</v>
      </c>
      <c r="AU43" s="103">
        <v>1.105</v>
      </c>
      <c r="AV43" s="103">
        <v>1.1120000000000001</v>
      </c>
      <c r="AW43" s="103">
        <v>1.097</v>
      </c>
      <c r="AX43" s="103">
        <v>1.1160000000000001</v>
      </c>
      <c r="AY43" s="103">
        <v>1.1020000000000001</v>
      </c>
      <c r="AZ43" s="103">
        <v>1.1020000000000001</v>
      </c>
      <c r="BA43" s="103">
        <v>1.1140000000000001</v>
      </c>
      <c r="BB43" s="103">
        <v>1.103</v>
      </c>
      <c r="BC43" s="103">
        <v>1.107</v>
      </c>
      <c r="BD43" s="103">
        <v>1.1080000000000001</v>
      </c>
      <c r="BE43" s="103">
        <v>1.111</v>
      </c>
      <c r="BF43" s="103">
        <v>1.103</v>
      </c>
      <c r="BG43" s="103">
        <v>1.1160000000000001</v>
      </c>
      <c r="BH43" s="103">
        <v>1.103</v>
      </c>
      <c r="BI43" s="103">
        <v>1.117</v>
      </c>
      <c r="BJ43" s="103">
        <v>1.1140000000000001</v>
      </c>
      <c r="BK43" s="103">
        <v>1.1040000000000001</v>
      </c>
      <c r="BL43" s="103">
        <v>1.1120000000000001</v>
      </c>
      <c r="BM43" s="103">
        <v>1.1060000000000001</v>
      </c>
      <c r="BN43" s="103">
        <v>1.109</v>
      </c>
      <c r="BO43" s="95">
        <v>1.1100000000000001</v>
      </c>
      <c r="BP43" s="95">
        <v>1.1100000000000001</v>
      </c>
      <c r="BQ43" s="95">
        <v>1.1000000000000001</v>
      </c>
      <c r="BR43" s="95">
        <v>1.1040000000000001</v>
      </c>
      <c r="BS43" s="95">
        <v>1.113</v>
      </c>
      <c r="BT43" s="97"/>
      <c r="BU43" s="97"/>
      <c r="BV43" s="96"/>
      <c r="BW43" s="96"/>
      <c r="BX43" s="96"/>
      <c r="BY43" s="98"/>
      <c r="BZ43" s="99"/>
      <c r="CA43" s="99"/>
      <c r="CB43" s="99"/>
      <c r="CC43" s="99"/>
      <c r="CD43" s="100"/>
      <c r="CE43" s="101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</row>
    <row r="44" spans="1:144" ht="15" customHeight="1">
      <c r="A44" s="83" t="s">
        <v>146</v>
      </c>
      <c r="B44" s="66" t="s">
        <v>182</v>
      </c>
      <c r="C44" s="79" t="s">
        <v>181</v>
      </c>
      <c r="D44" s="67">
        <v>1</v>
      </c>
      <c r="E44" s="83" t="s">
        <v>70</v>
      </c>
      <c r="F44" s="106">
        <v>3</v>
      </c>
      <c r="G44" s="85" t="s">
        <v>127</v>
      </c>
      <c r="H44" s="86">
        <v>1.33</v>
      </c>
      <c r="I44" s="87" t="s">
        <v>43</v>
      </c>
      <c r="J44" s="88">
        <v>1.1000000000000001</v>
      </c>
      <c r="K44" s="89">
        <v>0.04</v>
      </c>
      <c r="L44" s="89">
        <v>-0.04</v>
      </c>
      <c r="M44" s="90" t="s">
        <v>29</v>
      </c>
      <c r="N44" s="91" t="s">
        <v>67</v>
      </c>
      <c r="O44" s="92">
        <v>1.1400000000000001</v>
      </c>
      <c r="P44" s="93">
        <v>1.06</v>
      </c>
      <c r="Q44" s="94"/>
      <c r="R44" s="3">
        <f t="shared" si="16"/>
        <v>1.1200000000000001</v>
      </c>
      <c r="S44" s="3">
        <f t="shared" si="17"/>
        <v>1.101</v>
      </c>
      <c r="T44" s="3">
        <f t="shared" si="18"/>
        <v>1.1084687500000001</v>
      </c>
      <c r="U44" s="4">
        <f t="shared" si="19"/>
        <v>5.3459926203441909E-3</v>
      </c>
      <c r="V44" s="5">
        <f t="shared" si="20"/>
        <v>2.4940800109961421</v>
      </c>
      <c r="W44" s="76">
        <f t="shared" si="21"/>
        <v>0.21171875000000043</v>
      </c>
      <c r="X44" s="76" t="str">
        <f t="shared" si="22"/>
        <v>Level B</v>
      </c>
      <c r="Y44" s="5">
        <f t="shared" si="23"/>
        <v>1.9660365086680531</v>
      </c>
      <c r="Z44" s="5">
        <f t="shared" si="24"/>
        <v>3.0221235133242348</v>
      </c>
      <c r="AA44" s="5">
        <f t="shared" si="25"/>
        <v>1.9660365086680531</v>
      </c>
      <c r="AB44" s="6">
        <f t="shared" si="26"/>
        <v>0.99999999816155061</v>
      </c>
      <c r="AC44" s="29" t="str">
        <f t="shared" si="27"/>
        <v/>
      </c>
      <c r="AD44" s="29" t="str">
        <f t="shared" si="28"/>
        <v/>
      </c>
      <c r="AE44" s="29">
        <f t="shared" si="29"/>
        <v>-8.4687500000000249E-3</v>
      </c>
      <c r="AF44" s="29" t="str">
        <f t="shared" si="15"/>
        <v/>
      </c>
      <c r="AG44" s="100"/>
      <c r="AH44" s="101"/>
      <c r="AI44" s="102"/>
      <c r="AJ44" s="102"/>
      <c r="AK44" s="102"/>
      <c r="AL44" s="102"/>
      <c r="AM44" s="102"/>
      <c r="AN44" s="102">
        <v>1.1120000000000001</v>
      </c>
      <c r="AO44" s="102">
        <v>1.111</v>
      </c>
      <c r="AP44" s="102">
        <v>1.103</v>
      </c>
      <c r="AQ44" s="102">
        <v>1.1080000000000001</v>
      </c>
      <c r="AR44" s="102">
        <v>1.1040000000000001</v>
      </c>
      <c r="AS44" s="103">
        <v>1.103</v>
      </c>
      <c r="AT44" s="103">
        <v>1.101</v>
      </c>
      <c r="AU44" s="103">
        <v>1.1060000000000001</v>
      </c>
      <c r="AV44" s="103">
        <v>1.1080000000000001</v>
      </c>
      <c r="AW44" s="103">
        <v>1.101</v>
      </c>
      <c r="AX44" s="103">
        <v>1.1180000000000001</v>
      </c>
      <c r="AY44" s="103">
        <v>1.103</v>
      </c>
      <c r="AZ44" s="103">
        <v>1.1060000000000001</v>
      </c>
      <c r="BA44" s="103">
        <v>1.1140000000000001</v>
      </c>
      <c r="BB44" s="103">
        <v>1.107</v>
      </c>
      <c r="BC44" s="103">
        <v>1.105</v>
      </c>
      <c r="BD44" s="103">
        <v>1.1120000000000001</v>
      </c>
      <c r="BE44" s="103">
        <v>1.1120000000000001</v>
      </c>
      <c r="BF44" s="103">
        <v>1.1080000000000001</v>
      </c>
      <c r="BG44" s="103">
        <v>1.1200000000000001</v>
      </c>
      <c r="BH44" s="103">
        <v>1.107</v>
      </c>
      <c r="BI44" s="103">
        <v>1.1160000000000001</v>
      </c>
      <c r="BJ44" s="103">
        <v>1.107</v>
      </c>
      <c r="BK44" s="103">
        <v>1.103</v>
      </c>
      <c r="BL44" s="103">
        <v>1.1180000000000001</v>
      </c>
      <c r="BM44" s="103">
        <v>1.1040000000000001</v>
      </c>
      <c r="BN44" s="103">
        <v>1.113</v>
      </c>
      <c r="BO44" s="95">
        <v>1.1140000000000001</v>
      </c>
      <c r="BP44" s="95">
        <v>1.1060000000000001</v>
      </c>
      <c r="BQ44" s="95">
        <v>1.103</v>
      </c>
      <c r="BR44" s="95">
        <v>1.1040000000000001</v>
      </c>
      <c r="BS44" s="95">
        <v>1.1140000000000001</v>
      </c>
      <c r="BT44" s="97"/>
      <c r="BU44" s="97"/>
      <c r="BV44" s="96"/>
      <c r="BW44" s="96"/>
      <c r="BX44" s="96"/>
      <c r="BY44" s="98"/>
      <c r="BZ44" s="99"/>
      <c r="CA44" s="99"/>
      <c r="CB44" s="99"/>
      <c r="CC44" s="99"/>
      <c r="CD44" s="100"/>
      <c r="CE44" s="101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</row>
    <row r="45" spans="1:144" ht="15" customHeight="1">
      <c r="A45" s="83" t="s">
        <v>146</v>
      </c>
      <c r="B45" s="66" t="s">
        <v>182</v>
      </c>
      <c r="C45" s="79" t="s">
        <v>181</v>
      </c>
      <c r="D45" s="67">
        <v>1</v>
      </c>
      <c r="E45" s="83" t="s">
        <v>70</v>
      </c>
      <c r="F45" s="106">
        <v>3</v>
      </c>
      <c r="G45" s="85" t="s">
        <v>127</v>
      </c>
      <c r="H45" s="86">
        <v>1.33</v>
      </c>
      <c r="I45" s="87" t="s">
        <v>43</v>
      </c>
      <c r="J45" s="88">
        <v>1.1000000000000001</v>
      </c>
      <c r="K45" s="89">
        <v>0.04</v>
      </c>
      <c r="L45" s="89">
        <v>-0.04</v>
      </c>
      <c r="M45" s="90" t="s">
        <v>29</v>
      </c>
      <c r="N45" s="91" t="s">
        <v>67</v>
      </c>
      <c r="O45" s="92">
        <v>1.1400000000000001</v>
      </c>
      <c r="P45" s="93">
        <v>1.06</v>
      </c>
      <c r="Q45" s="94"/>
      <c r="R45" s="3">
        <f t="shared" si="16"/>
        <v>1.1180000000000001</v>
      </c>
      <c r="S45" s="3">
        <f t="shared" si="17"/>
        <v>1.0980000000000001</v>
      </c>
      <c r="T45" s="3">
        <f t="shared" si="18"/>
        <v>1.1063749999999999</v>
      </c>
      <c r="U45" s="4">
        <f t="shared" si="19"/>
        <v>5.4462179833881692E-3</v>
      </c>
      <c r="V45" s="5">
        <f t="shared" si="20"/>
        <v>2.448182091499481</v>
      </c>
      <c r="W45" s="76">
        <f t="shared" si="21"/>
        <v>0.1593749999999948</v>
      </c>
      <c r="X45" s="76" t="str">
        <f t="shared" si="22"/>
        <v>Level B</v>
      </c>
      <c r="Y45" s="5">
        <f t="shared" si="23"/>
        <v>2.0580030706667656</v>
      </c>
      <c r="Z45" s="5">
        <f t="shared" si="24"/>
        <v>2.8383611123322003</v>
      </c>
      <c r="AA45" s="5">
        <f t="shared" si="25"/>
        <v>2.0580030706667656</v>
      </c>
      <c r="AB45" s="6">
        <f t="shared" si="26"/>
        <v>0.99999999966710185</v>
      </c>
      <c r="AC45" s="29" t="str">
        <f t="shared" si="27"/>
        <v/>
      </c>
      <c r="AD45" s="29" t="str">
        <f t="shared" si="28"/>
        <v/>
      </c>
      <c r="AE45" s="29">
        <f t="shared" si="29"/>
        <v>-6.3749999999997975E-3</v>
      </c>
      <c r="AF45" s="29" t="str">
        <f t="shared" si="15"/>
        <v/>
      </c>
      <c r="AG45" s="100"/>
      <c r="AH45" s="101"/>
      <c r="AI45" s="102"/>
      <c r="AJ45" s="102"/>
      <c r="AK45" s="102"/>
      <c r="AL45" s="102"/>
      <c r="AM45" s="102"/>
      <c r="AN45" s="102">
        <v>1.1040000000000001</v>
      </c>
      <c r="AO45" s="102">
        <v>1.113</v>
      </c>
      <c r="AP45" s="102">
        <v>1.099</v>
      </c>
      <c r="AQ45" s="102">
        <v>1.111</v>
      </c>
      <c r="AR45" s="102">
        <v>1.1000000000000001</v>
      </c>
      <c r="AS45" s="103">
        <v>1.099</v>
      </c>
      <c r="AT45" s="103">
        <v>1.0980000000000001</v>
      </c>
      <c r="AU45" s="103">
        <v>1.1020000000000001</v>
      </c>
      <c r="AV45" s="103">
        <v>1.115</v>
      </c>
      <c r="AW45" s="103">
        <v>1.1000000000000001</v>
      </c>
      <c r="AX45" s="103">
        <v>1.111</v>
      </c>
      <c r="AY45" s="103">
        <v>1.101</v>
      </c>
      <c r="AZ45" s="103">
        <v>1.1020000000000001</v>
      </c>
      <c r="BA45" s="103">
        <v>1.1140000000000001</v>
      </c>
      <c r="BB45" s="103">
        <v>1.109</v>
      </c>
      <c r="BC45" s="103">
        <v>1.105</v>
      </c>
      <c r="BD45" s="103">
        <v>1.107</v>
      </c>
      <c r="BE45" s="103">
        <v>1.109</v>
      </c>
      <c r="BF45" s="103">
        <v>1.1040000000000001</v>
      </c>
      <c r="BG45" s="103">
        <v>1.1180000000000001</v>
      </c>
      <c r="BH45" s="103">
        <v>1.1080000000000001</v>
      </c>
      <c r="BI45" s="103">
        <v>1.113</v>
      </c>
      <c r="BJ45" s="103">
        <v>1.1040000000000001</v>
      </c>
      <c r="BK45" s="103">
        <v>1.105</v>
      </c>
      <c r="BL45" s="103">
        <v>1.1140000000000001</v>
      </c>
      <c r="BM45" s="103">
        <v>1.101</v>
      </c>
      <c r="BN45" s="103">
        <v>1.1080000000000001</v>
      </c>
      <c r="BO45" s="95">
        <v>1.1100000000000001</v>
      </c>
      <c r="BP45" s="95">
        <v>1.1060000000000001</v>
      </c>
      <c r="BQ45" s="95">
        <v>1.101</v>
      </c>
      <c r="BR45" s="95">
        <v>1.103</v>
      </c>
      <c r="BS45" s="95">
        <v>1.1100000000000001</v>
      </c>
      <c r="BT45" s="97"/>
      <c r="BU45" s="97"/>
      <c r="BV45" s="96"/>
      <c r="BW45" s="96"/>
      <c r="BX45" s="96"/>
      <c r="BY45" s="98"/>
      <c r="BZ45" s="99"/>
      <c r="CA45" s="99"/>
      <c r="CB45" s="99"/>
      <c r="CC45" s="99"/>
      <c r="CD45" s="100"/>
      <c r="CE45" s="101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</row>
    <row r="46" spans="1:144" ht="15" customHeight="1">
      <c r="A46" s="83" t="s">
        <v>147</v>
      </c>
      <c r="B46" s="66" t="s">
        <v>182</v>
      </c>
      <c r="C46" s="79" t="s">
        <v>181</v>
      </c>
      <c r="D46" s="67">
        <v>1</v>
      </c>
      <c r="E46" s="83" t="s">
        <v>70</v>
      </c>
      <c r="F46" s="106">
        <v>3</v>
      </c>
      <c r="G46" s="85" t="s">
        <v>127</v>
      </c>
      <c r="H46" s="86">
        <v>1.33</v>
      </c>
      <c r="I46" s="87" t="s">
        <v>43</v>
      </c>
      <c r="J46" s="88">
        <v>1.1000000000000001</v>
      </c>
      <c r="K46" s="89">
        <v>0.04</v>
      </c>
      <c r="L46" s="89">
        <v>-0.04</v>
      </c>
      <c r="M46" s="90" t="s">
        <v>29</v>
      </c>
      <c r="N46" s="91" t="s">
        <v>67</v>
      </c>
      <c r="O46" s="92">
        <v>1.1400000000000001</v>
      </c>
      <c r="P46" s="93">
        <v>1.06</v>
      </c>
      <c r="Q46" s="94"/>
      <c r="R46" s="3">
        <f t="shared" si="16"/>
        <v>1.1200000000000001</v>
      </c>
      <c r="S46" s="3">
        <f t="shared" si="17"/>
        <v>1.091</v>
      </c>
      <c r="T46" s="3">
        <f t="shared" si="18"/>
        <v>1.1060937499999999</v>
      </c>
      <c r="U46" s="4">
        <f t="shared" si="19"/>
        <v>8.3486888095502844E-3</v>
      </c>
      <c r="V46" s="5">
        <f t="shared" si="20"/>
        <v>1.5970571711908801</v>
      </c>
      <c r="W46" s="76">
        <f t="shared" si="21"/>
        <v>0.15234374999999453</v>
      </c>
      <c r="X46" s="76" t="str">
        <f t="shared" si="22"/>
        <v>Level B</v>
      </c>
      <c r="Y46" s="5">
        <f t="shared" si="23"/>
        <v>1.3537554927672795</v>
      </c>
      <c r="Z46" s="5">
        <f t="shared" si="24"/>
        <v>1.8403588496144836</v>
      </c>
      <c r="AA46" s="5">
        <f t="shared" si="25"/>
        <v>1.3537554927672795</v>
      </c>
      <c r="AB46" s="6">
        <f t="shared" si="26"/>
        <v>0.99997557954217542</v>
      </c>
      <c r="AC46" s="29" t="str">
        <f t="shared" si="27"/>
        <v/>
      </c>
      <c r="AD46" s="29" t="str">
        <f t="shared" si="28"/>
        <v/>
      </c>
      <c r="AE46" s="29">
        <f t="shared" si="29"/>
        <v>-6.0937499999997868E-3</v>
      </c>
      <c r="AF46" s="29" t="str">
        <f t="shared" si="15"/>
        <v/>
      </c>
      <c r="AG46" s="100"/>
      <c r="AH46" s="101"/>
      <c r="AI46" s="102"/>
      <c r="AJ46" s="102"/>
      <c r="AK46" s="102"/>
      <c r="AL46" s="102"/>
      <c r="AM46" s="102"/>
      <c r="AN46" s="102">
        <v>1.1140000000000001</v>
      </c>
      <c r="AO46" s="102">
        <v>1.1100000000000001</v>
      </c>
      <c r="AP46" s="102">
        <v>1.105</v>
      </c>
      <c r="AQ46" s="102">
        <v>1.105</v>
      </c>
      <c r="AR46" s="102">
        <v>1.1180000000000001</v>
      </c>
      <c r="AS46" s="103">
        <v>1.1080000000000001</v>
      </c>
      <c r="AT46" s="103">
        <v>1.101</v>
      </c>
      <c r="AU46" s="103">
        <v>1.103</v>
      </c>
      <c r="AV46" s="103">
        <v>1.097</v>
      </c>
      <c r="AW46" s="103">
        <v>1.0940000000000001</v>
      </c>
      <c r="AX46" s="103">
        <v>1.105</v>
      </c>
      <c r="AY46" s="103">
        <v>1.1120000000000001</v>
      </c>
      <c r="AZ46" s="103">
        <v>1.0980000000000001</v>
      </c>
      <c r="BA46" s="103">
        <v>1.1160000000000001</v>
      </c>
      <c r="BB46" s="103">
        <v>1.1060000000000001</v>
      </c>
      <c r="BC46" s="103">
        <v>1.107</v>
      </c>
      <c r="BD46" s="103">
        <v>1.1020000000000001</v>
      </c>
      <c r="BE46" s="103">
        <v>1.1100000000000001</v>
      </c>
      <c r="BF46" s="103">
        <v>1.0980000000000001</v>
      </c>
      <c r="BG46" s="103">
        <v>1.0960000000000001</v>
      </c>
      <c r="BH46" s="103">
        <v>1.101</v>
      </c>
      <c r="BI46" s="103">
        <v>1.109</v>
      </c>
      <c r="BJ46" s="103">
        <v>1.1200000000000001</v>
      </c>
      <c r="BK46" s="103">
        <v>1.1180000000000001</v>
      </c>
      <c r="BL46" s="103">
        <v>1.1180000000000001</v>
      </c>
      <c r="BM46" s="103">
        <v>1.093</v>
      </c>
      <c r="BN46" s="103">
        <v>1.095</v>
      </c>
      <c r="BO46" s="95">
        <v>1.1080000000000001</v>
      </c>
      <c r="BP46" s="95">
        <v>1.1040000000000001</v>
      </c>
      <c r="BQ46" s="95">
        <v>1.091</v>
      </c>
      <c r="BR46" s="95">
        <v>1.1140000000000001</v>
      </c>
      <c r="BS46" s="95">
        <v>1.119</v>
      </c>
      <c r="BT46" s="97"/>
      <c r="BU46" s="97"/>
      <c r="BV46" s="96"/>
      <c r="BW46" s="96"/>
      <c r="BX46" s="96"/>
      <c r="BY46" s="98"/>
      <c r="BZ46" s="99"/>
      <c r="CA46" s="99"/>
      <c r="CB46" s="99"/>
      <c r="CC46" s="99"/>
      <c r="CD46" s="100"/>
      <c r="CE46" s="101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</row>
    <row r="47" spans="1:144" ht="15" customHeight="1">
      <c r="A47" s="83" t="s">
        <v>147</v>
      </c>
      <c r="B47" s="66" t="s">
        <v>182</v>
      </c>
      <c r="C47" s="79" t="s">
        <v>181</v>
      </c>
      <c r="D47" s="67">
        <v>1</v>
      </c>
      <c r="E47" s="83" t="s">
        <v>70</v>
      </c>
      <c r="F47" s="106">
        <v>3</v>
      </c>
      <c r="G47" s="85" t="s">
        <v>127</v>
      </c>
      <c r="H47" s="86">
        <v>1.33</v>
      </c>
      <c r="I47" s="87" t="s">
        <v>43</v>
      </c>
      <c r="J47" s="88">
        <v>1.1000000000000001</v>
      </c>
      <c r="K47" s="89">
        <v>0.04</v>
      </c>
      <c r="L47" s="89">
        <v>-0.04</v>
      </c>
      <c r="M47" s="90" t="s">
        <v>29</v>
      </c>
      <c r="N47" s="91" t="s">
        <v>67</v>
      </c>
      <c r="O47" s="92">
        <v>1.1400000000000001</v>
      </c>
      <c r="P47" s="93">
        <v>1.06</v>
      </c>
      <c r="Q47" s="94"/>
      <c r="R47" s="3">
        <f t="shared" si="16"/>
        <v>1.127</v>
      </c>
      <c r="S47" s="3">
        <f t="shared" si="17"/>
        <v>1.0900000000000001</v>
      </c>
      <c r="T47" s="3">
        <f t="shared" si="18"/>
        <v>1.1054062499999999</v>
      </c>
      <c r="U47" s="4">
        <f t="shared" si="19"/>
        <v>7.8488107790391625E-3</v>
      </c>
      <c r="V47" s="5">
        <f t="shared" si="20"/>
        <v>1.6987711525599523</v>
      </c>
      <c r="W47" s="76">
        <f t="shared" si="21"/>
        <v>0.13515624999999576</v>
      </c>
      <c r="X47" s="76" t="str">
        <f t="shared" si="22"/>
        <v>Level B</v>
      </c>
      <c r="Y47" s="5">
        <f t="shared" si="23"/>
        <v>1.4691716139717796</v>
      </c>
      <c r="Z47" s="5">
        <f t="shared" si="24"/>
        <v>1.9283706911481278</v>
      </c>
      <c r="AA47" s="5">
        <f t="shared" si="25"/>
        <v>1.4691716139717796</v>
      </c>
      <c r="AB47" s="6">
        <f t="shared" si="26"/>
        <v>0.99999476820491506</v>
      </c>
      <c r="AC47" s="29" t="str">
        <f t="shared" si="27"/>
        <v/>
      </c>
      <c r="AD47" s="29" t="str">
        <f t="shared" si="28"/>
        <v/>
      </c>
      <c r="AE47" s="29">
        <f t="shared" si="29"/>
        <v>-5.4062499999998348E-3</v>
      </c>
      <c r="AF47" s="29" t="str">
        <f t="shared" si="15"/>
        <v/>
      </c>
      <c r="AG47" s="100"/>
      <c r="AH47" s="101"/>
      <c r="AI47" s="102"/>
      <c r="AJ47" s="102"/>
      <c r="AK47" s="102"/>
      <c r="AL47" s="102"/>
      <c r="AM47" s="102"/>
      <c r="AN47" s="102">
        <v>1.119</v>
      </c>
      <c r="AO47" s="102">
        <v>1.1060000000000001</v>
      </c>
      <c r="AP47" s="102">
        <v>1.111</v>
      </c>
      <c r="AQ47" s="102">
        <v>1.103</v>
      </c>
      <c r="AR47" s="102">
        <v>1.1100000000000001</v>
      </c>
      <c r="AS47" s="103">
        <v>1.111</v>
      </c>
      <c r="AT47" s="103">
        <v>1.103</v>
      </c>
      <c r="AU47" s="103">
        <v>1.0960000000000001</v>
      </c>
      <c r="AV47" s="103">
        <v>1.1000000000000001</v>
      </c>
      <c r="AW47" s="103">
        <v>1.1020000000000001</v>
      </c>
      <c r="AX47" s="103">
        <v>1.097</v>
      </c>
      <c r="AY47" s="103">
        <v>1.1100000000000001</v>
      </c>
      <c r="AZ47" s="103">
        <v>1.101</v>
      </c>
      <c r="BA47" s="103">
        <v>1.103</v>
      </c>
      <c r="BB47" s="103">
        <v>1.101</v>
      </c>
      <c r="BC47" s="103">
        <v>1.1120000000000001</v>
      </c>
      <c r="BD47" s="103">
        <v>1.0980000000000001</v>
      </c>
      <c r="BE47" s="103">
        <v>1.1020000000000001</v>
      </c>
      <c r="BF47" s="103">
        <v>1.103</v>
      </c>
      <c r="BG47" s="103">
        <v>1.1040000000000001</v>
      </c>
      <c r="BH47" s="103">
        <v>1.1080000000000001</v>
      </c>
      <c r="BI47" s="103">
        <v>1.1000000000000001</v>
      </c>
      <c r="BJ47" s="103">
        <v>1.1140000000000001</v>
      </c>
      <c r="BK47" s="103">
        <v>1.1140000000000001</v>
      </c>
      <c r="BL47" s="103">
        <v>1.127</v>
      </c>
      <c r="BM47" s="103">
        <v>1.099</v>
      </c>
      <c r="BN47" s="103">
        <v>1.0900000000000001</v>
      </c>
      <c r="BO47" s="95">
        <v>1.1040000000000001</v>
      </c>
      <c r="BP47" s="95">
        <v>1.0980000000000001</v>
      </c>
      <c r="BQ47" s="95">
        <v>1.099</v>
      </c>
      <c r="BR47" s="95">
        <v>1.1080000000000001</v>
      </c>
      <c r="BS47" s="95">
        <v>1.1200000000000001</v>
      </c>
      <c r="BT47" s="97"/>
      <c r="BU47" s="97"/>
      <c r="BV47" s="96"/>
      <c r="BW47" s="96"/>
      <c r="BX47" s="96"/>
      <c r="BY47" s="98"/>
      <c r="BZ47" s="99"/>
      <c r="CA47" s="99"/>
      <c r="CB47" s="99"/>
      <c r="CC47" s="99"/>
      <c r="CD47" s="100"/>
      <c r="CE47" s="101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</row>
    <row r="48" spans="1:144" ht="15" customHeight="1">
      <c r="A48" s="83" t="s">
        <v>147</v>
      </c>
      <c r="B48" s="66" t="s">
        <v>182</v>
      </c>
      <c r="C48" s="79" t="s">
        <v>181</v>
      </c>
      <c r="D48" s="67">
        <v>1</v>
      </c>
      <c r="E48" s="83" t="s">
        <v>70</v>
      </c>
      <c r="F48" s="106">
        <v>3</v>
      </c>
      <c r="G48" s="85" t="s">
        <v>127</v>
      </c>
      <c r="H48" s="86">
        <v>1.33</v>
      </c>
      <c r="I48" s="87" t="s">
        <v>43</v>
      </c>
      <c r="J48" s="88">
        <v>1.1000000000000001</v>
      </c>
      <c r="K48" s="89">
        <v>0.04</v>
      </c>
      <c r="L48" s="89">
        <v>-0.04</v>
      </c>
      <c r="M48" s="90" t="s">
        <v>29</v>
      </c>
      <c r="N48" s="91" t="s">
        <v>67</v>
      </c>
      <c r="O48" s="92">
        <v>1.1400000000000001</v>
      </c>
      <c r="P48" s="93">
        <v>1.06</v>
      </c>
      <c r="Q48" s="94"/>
      <c r="R48" s="3">
        <f t="shared" si="16"/>
        <v>1.117</v>
      </c>
      <c r="S48" s="3">
        <f t="shared" si="17"/>
        <v>1.087</v>
      </c>
      <c r="T48" s="3">
        <f t="shared" si="18"/>
        <v>1.1021562500000002</v>
      </c>
      <c r="U48" s="4">
        <f t="shared" si="19"/>
        <v>8.6214637444446962E-3</v>
      </c>
      <c r="V48" s="5">
        <f t="shared" si="20"/>
        <v>1.5465277971997233</v>
      </c>
      <c r="W48" s="76">
        <f t="shared" si="21"/>
        <v>5.3906250000001994E-2</v>
      </c>
      <c r="X48" s="76" t="str">
        <f t="shared" si="22"/>
        <v>Level A</v>
      </c>
      <c r="Y48" s="5">
        <f t="shared" si="23"/>
        <v>1.4631602831319239</v>
      </c>
      <c r="Z48" s="5">
        <f t="shared" si="24"/>
        <v>1.6298953112675254</v>
      </c>
      <c r="AA48" s="5">
        <f t="shared" si="25"/>
        <v>1.4631602831319239</v>
      </c>
      <c r="AB48" s="6">
        <f t="shared" si="26"/>
        <v>0.99999381393590392</v>
      </c>
      <c r="AC48" s="29" t="str">
        <f t="shared" si="27"/>
        <v/>
      </c>
      <c r="AD48" s="29" t="str">
        <f t="shared" si="28"/>
        <v/>
      </c>
      <c r="AE48" s="29">
        <f t="shared" si="29"/>
        <v>-2.1562500000000817E-3</v>
      </c>
      <c r="AF48" s="29" t="str">
        <f t="shared" si="15"/>
        <v/>
      </c>
      <c r="AG48" s="100"/>
      <c r="AH48" s="101"/>
      <c r="AI48" s="102"/>
      <c r="AJ48" s="102"/>
      <c r="AK48" s="102"/>
      <c r="AL48" s="102"/>
      <c r="AM48" s="102"/>
      <c r="AN48" s="102">
        <v>1.111</v>
      </c>
      <c r="AO48" s="102">
        <v>1.0940000000000001</v>
      </c>
      <c r="AP48" s="102">
        <v>1.1100000000000001</v>
      </c>
      <c r="AQ48" s="102">
        <v>1.0960000000000001</v>
      </c>
      <c r="AR48" s="102">
        <v>1.099</v>
      </c>
      <c r="AS48" s="103">
        <v>1.1140000000000001</v>
      </c>
      <c r="AT48" s="103">
        <v>1.1060000000000001</v>
      </c>
      <c r="AU48" s="103">
        <v>1.0900000000000001</v>
      </c>
      <c r="AV48" s="103">
        <v>1.101</v>
      </c>
      <c r="AW48" s="103">
        <v>1.105</v>
      </c>
      <c r="AX48" s="103">
        <v>1.089</v>
      </c>
      <c r="AY48" s="103">
        <v>1.1060000000000001</v>
      </c>
      <c r="AZ48" s="103">
        <v>1.1100000000000001</v>
      </c>
      <c r="BA48" s="103">
        <v>1.0940000000000001</v>
      </c>
      <c r="BB48" s="103">
        <v>1.097</v>
      </c>
      <c r="BC48" s="103">
        <v>1.1100000000000001</v>
      </c>
      <c r="BD48" s="103">
        <v>1.0900000000000001</v>
      </c>
      <c r="BE48" s="103">
        <v>1.091</v>
      </c>
      <c r="BF48" s="103">
        <v>1.1060000000000001</v>
      </c>
      <c r="BG48" s="103">
        <v>1.1080000000000001</v>
      </c>
      <c r="BH48" s="103">
        <v>1.107</v>
      </c>
      <c r="BI48" s="103">
        <v>1.097</v>
      </c>
      <c r="BJ48" s="103">
        <v>1.109</v>
      </c>
      <c r="BK48" s="103">
        <v>1.1100000000000001</v>
      </c>
      <c r="BL48" s="103">
        <v>1.117</v>
      </c>
      <c r="BM48" s="103">
        <v>1.105</v>
      </c>
      <c r="BN48" s="103">
        <v>1.087</v>
      </c>
      <c r="BO48" s="95">
        <v>1.0900000000000001</v>
      </c>
      <c r="BP48" s="95">
        <v>1.097</v>
      </c>
      <c r="BQ48" s="95">
        <v>1.103</v>
      </c>
      <c r="BR48" s="95">
        <v>1.103</v>
      </c>
      <c r="BS48" s="95">
        <v>1.117</v>
      </c>
      <c r="BT48" s="97"/>
      <c r="BU48" s="97"/>
      <c r="BV48" s="96"/>
      <c r="BW48" s="96"/>
      <c r="BX48" s="96"/>
      <c r="BY48" s="98"/>
      <c r="BZ48" s="99"/>
      <c r="CA48" s="99"/>
      <c r="CB48" s="99"/>
      <c r="CC48" s="99"/>
      <c r="CD48" s="100"/>
      <c r="CE48" s="101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</row>
    <row r="49" spans="1:144" ht="15" customHeight="1">
      <c r="A49" s="83" t="s">
        <v>148</v>
      </c>
      <c r="B49" s="66" t="s">
        <v>182</v>
      </c>
      <c r="C49" s="79" t="s">
        <v>181</v>
      </c>
      <c r="D49" s="67">
        <v>1</v>
      </c>
      <c r="E49" s="83" t="s">
        <v>70</v>
      </c>
      <c r="F49" s="84" t="s">
        <v>126</v>
      </c>
      <c r="G49" s="85" t="s">
        <v>127</v>
      </c>
      <c r="H49" s="86">
        <v>1.33</v>
      </c>
      <c r="I49" s="87" t="s">
        <v>43</v>
      </c>
      <c r="J49" s="88">
        <v>1.2</v>
      </c>
      <c r="K49" s="89">
        <v>0.04</v>
      </c>
      <c r="L49" s="89">
        <v>-0.04</v>
      </c>
      <c r="M49" s="90" t="s">
        <v>29</v>
      </c>
      <c r="N49" s="91" t="s">
        <v>67</v>
      </c>
      <c r="O49" s="92">
        <v>1.24</v>
      </c>
      <c r="P49" s="93">
        <v>1.1599999999999999</v>
      </c>
      <c r="Q49" s="94"/>
      <c r="R49" s="3">
        <f t="shared" si="16"/>
        <v>1.21</v>
      </c>
      <c r="S49" s="3">
        <f t="shared" si="17"/>
        <v>1.196</v>
      </c>
      <c r="T49" s="3">
        <f t="shared" si="18"/>
        <v>1.2022187499999999</v>
      </c>
      <c r="U49" s="4">
        <f t="shared" si="19"/>
        <v>2.9809543286802406E-3</v>
      </c>
      <c r="V49" s="5">
        <f t="shared" si="20"/>
        <v>4.472840527964884</v>
      </c>
      <c r="W49" s="76">
        <f t="shared" si="21"/>
        <v>5.5468749999998353E-2</v>
      </c>
      <c r="X49" s="76" t="str">
        <f t="shared" si="22"/>
        <v>Level A</v>
      </c>
      <c r="Y49" s="5">
        <f t="shared" si="23"/>
        <v>4.2247376549293429</v>
      </c>
      <c r="Z49" s="5">
        <f t="shared" si="24"/>
        <v>4.720943401000433</v>
      </c>
      <c r="AA49" s="5">
        <f t="shared" si="25"/>
        <v>4.2247376549293429</v>
      </c>
      <c r="AB49" s="6">
        <f t="shared" si="26"/>
        <v>1</v>
      </c>
      <c r="AC49" s="29" t="str">
        <f t="shared" si="27"/>
        <v/>
      </c>
      <c r="AD49" s="29" t="str">
        <f t="shared" si="28"/>
        <v/>
      </c>
      <c r="AE49" s="29">
        <f t="shared" si="29"/>
        <v>-2.2187499999999361E-3</v>
      </c>
      <c r="AF49" s="29" t="str">
        <f t="shared" si="15"/>
        <v/>
      </c>
      <c r="AG49" s="100"/>
      <c r="AH49" s="101"/>
      <c r="AI49" s="102"/>
      <c r="AJ49" s="102"/>
      <c r="AK49" s="102"/>
      <c r="AL49" s="102"/>
      <c r="AM49" s="102"/>
      <c r="AN49" s="102">
        <v>1.2050000000000001</v>
      </c>
      <c r="AO49" s="102">
        <v>1.2050000000000001</v>
      </c>
      <c r="AP49" s="102">
        <v>1.202</v>
      </c>
      <c r="AQ49" s="102">
        <v>1.2050000000000001</v>
      </c>
      <c r="AR49" s="102">
        <v>1.2</v>
      </c>
      <c r="AS49" s="103">
        <v>1.2</v>
      </c>
      <c r="AT49" s="103">
        <v>1.2</v>
      </c>
      <c r="AU49" s="103">
        <v>1.2</v>
      </c>
      <c r="AV49" s="103">
        <v>1.2010000000000001</v>
      </c>
      <c r="AW49" s="103">
        <v>1.206</v>
      </c>
      <c r="AX49" s="103">
        <v>1.2050000000000001</v>
      </c>
      <c r="AY49" s="103">
        <v>1.202</v>
      </c>
      <c r="AZ49" s="103">
        <v>1.206</v>
      </c>
      <c r="BA49" s="103">
        <v>1.2010000000000001</v>
      </c>
      <c r="BB49" s="103">
        <v>1.204</v>
      </c>
      <c r="BC49" s="103">
        <v>1.2030000000000001</v>
      </c>
      <c r="BD49" s="103">
        <v>1.1990000000000001</v>
      </c>
      <c r="BE49" s="103">
        <v>1.1990000000000001</v>
      </c>
      <c r="BF49" s="103">
        <v>1.2030000000000001</v>
      </c>
      <c r="BG49" s="103">
        <v>1.2</v>
      </c>
      <c r="BH49" s="103">
        <v>1.21</v>
      </c>
      <c r="BI49" s="103">
        <v>1.2</v>
      </c>
      <c r="BJ49" s="103">
        <v>1.1990000000000001</v>
      </c>
      <c r="BK49" s="103">
        <v>1.2030000000000001</v>
      </c>
      <c r="BL49" s="103">
        <v>1.2050000000000001</v>
      </c>
      <c r="BM49" s="103">
        <v>1.206</v>
      </c>
      <c r="BN49" s="103">
        <v>1.198</v>
      </c>
      <c r="BO49" s="95">
        <v>1.2</v>
      </c>
      <c r="BP49" s="95">
        <v>1.204</v>
      </c>
      <c r="BQ49" s="95">
        <v>1.196</v>
      </c>
      <c r="BR49" s="95">
        <v>1.202</v>
      </c>
      <c r="BS49" s="95">
        <v>1.202</v>
      </c>
      <c r="BT49" s="97"/>
      <c r="BU49" s="97"/>
      <c r="BV49" s="96"/>
      <c r="BW49" s="96"/>
      <c r="BX49" s="96"/>
      <c r="BY49" s="98"/>
      <c r="BZ49" s="99"/>
      <c r="CA49" s="99"/>
      <c r="CB49" s="99"/>
      <c r="CC49" s="99"/>
      <c r="CD49" s="100"/>
      <c r="CE49" s="101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</row>
    <row r="50" spans="1:144" ht="15" customHeight="1">
      <c r="A50" s="83" t="s">
        <v>148</v>
      </c>
      <c r="B50" s="66" t="s">
        <v>182</v>
      </c>
      <c r="C50" s="79" t="s">
        <v>181</v>
      </c>
      <c r="D50" s="67">
        <v>1</v>
      </c>
      <c r="E50" s="83" t="s">
        <v>70</v>
      </c>
      <c r="F50" s="84" t="s">
        <v>128</v>
      </c>
      <c r="G50" s="85" t="s">
        <v>127</v>
      </c>
      <c r="H50" s="86">
        <v>1.33</v>
      </c>
      <c r="I50" s="87" t="s">
        <v>43</v>
      </c>
      <c r="J50" s="88">
        <v>1.2</v>
      </c>
      <c r="K50" s="89">
        <v>0.04</v>
      </c>
      <c r="L50" s="89">
        <v>-0.04</v>
      </c>
      <c r="M50" s="90" t="s">
        <v>29</v>
      </c>
      <c r="N50" s="91" t="s">
        <v>67</v>
      </c>
      <c r="O50" s="92">
        <v>1.24</v>
      </c>
      <c r="P50" s="93">
        <v>1.1599999999999999</v>
      </c>
      <c r="Q50" s="94"/>
      <c r="R50" s="3">
        <f t="shared" si="16"/>
        <v>1.2010000000000001</v>
      </c>
      <c r="S50" s="3">
        <f t="shared" si="17"/>
        <v>1.1919999999999999</v>
      </c>
      <c r="T50" s="3">
        <f t="shared" si="18"/>
        <v>1.1955625000000003</v>
      </c>
      <c r="U50" s="4">
        <f t="shared" si="19"/>
        <v>2.0150642349483052E-3</v>
      </c>
      <c r="V50" s="5">
        <f t="shared" si="20"/>
        <v>6.6168279413064912</v>
      </c>
      <c r="W50" s="76">
        <f t="shared" si="21"/>
        <v>-0.11093749999999115</v>
      </c>
      <c r="X50" s="76" t="str">
        <f t="shared" si="22"/>
        <v>Level A</v>
      </c>
      <c r="Y50" s="5">
        <f t="shared" si="23"/>
        <v>7.3508822910451279</v>
      </c>
      <c r="Z50" s="5">
        <f t="shared" si="24"/>
        <v>5.8827735915678661</v>
      </c>
      <c r="AA50" s="5">
        <f t="shared" si="25"/>
        <v>5.8827735915678661</v>
      </c>
      <c r="AB50" s="6">
        <f t="shared" si="26"/>
        <v>1</v>
      </c>
      <c r="AC50" s="29" t="str">
        <f t="shared" si="27"/>
        <v/>
      </c>
      <c r="AD50" s="29" t="str">
        <f t="shared" si="28"/>
        <v/>
      </c>
      <c r="AE50" s="29">
        <f t="shared" si="29"/>
        <v>4.4374999999996501E-3</v>
      </c>
      <c r="AF50" s="29" t="str">
        <f t="shared" si="15"/>
        <v/>
      </c>
      <c r="AG50" s="100"/>
      <c r="AH50" s="101"/>
      <c r="AI50" s="102"/>
      <c r="AJ50" s="102"/>
      <c r="AK50" s="102"/>
      <c r="AL50" s="102"/>
      <c r="AM50" s="102"/>
      <c r="AN50" s="102">
        <v>1.198</v>
      </c>
      <c r="AO50" s="102">
        <v>1.198</v>
      </c>
      <c r="AP50" s="102">
        <v>1.1970000000000001</v>
      </c>
      <c r="AQ50" s="102">
        <v>1.1970000000000001</v>
      </c>
      <c r="AR50" s="102">
        <v>1.196</v>
      </c>
      <c r="AS50" s="103">
        <v>1.1950000000000001</v>
      </c>
      <c r="AT50" s="103">
        <v>1.1950000000000001</v>
      </c>
      <c r="AU50" s="103">
        <v>1.1950000000000001</v>
      </c>
      <c r="AV50" s="103">
        <v>1.1950000000000001</v>
      </c>
      <c r="AW50" s="103">
        <v>1.2010000000000001</v>
      </c>
      <c r="AX50" s="103">
        <v>1.1950000000000001</v>
      </c>
      <c r="AY50" s="103">
        <v>1.198</v>
      </c>
      <c r="AZ50" s="103">
        <v>1.1970000000000001</v>
      </c>
      <c r="BA50" s="103">
        <v>1.194</v>
      </c>
      <c r="BB50" s="103">
        <v>1.196</v>
      </c>
      <c r="BC50" s="103">
        <v>1.194</v>
      </c>
      <c r="BD50" s="103">
        <v>1.1919999999999999</v>
      </c>
      <c r="BE50" s="103">
        <v>1.1970000000000001</v>
      </c>
      <c r="BF50" s="103">
        <v>1.196</v>
      </c>
      <c r="BG50" s="103">
        <v>1.1950000000000001</v>
      </c>
      <c r="BH50" s="103">
        <v>1.198</v>
      </c>
      <c r="BI50" s="103">
        <v>1.1930000000000001</v>
      </c>
      <c r="BJ50" s="103">
        <v>1.1970000000000001</v>
      </c>
      <c r="BK50" s="103">
        <v>1.1950000000000001</v>
      </c>
      <c r="BL50" s="103">
        <v>1.1970000000000001</v>
      </c>
      <c r="BM50" s="103">
        <v>1.196</v>
      </c>
      <c r="BN50" s="103">
        <v>1.194</v>
      </c>
      <c r="BO50" s="95">
        <v>1.1919999999999999</v>
      </c>
      <c r="BP50" s="95">
        <v>1.1950000000000001</v>
      </c>
      <c r="BQ50" s="95">
        <v>1.1919999999999999</v>
      </c>
      <c r="BR50" s="95">
        <v>1.194</v>
      </c>
      <c r="BS50" s="95">
        <v>1.194</v>
      </c>
      <c r="BT50" s="97"/>
      <c r="BU50" s="97"/>
      <c r="BV50" s="96"/>
      <c r="BW50" s="96"/>
      <c r="BX50" s="96"/>
      <c r="BY50" s="98"/>
      <c r="BZ50" s="99"/>
      <c r="CA50" s="99"/>
      <c r="CB50" s="99"/>
      <c r="CC50" s="99"/>
      <c r="CD50" s="100"/>
      <c r="CE50" s="101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</row>
    <row r="51" spans="1:144" ht="15" customHeight="1">
      <c r="A51" s="83" t="s">
        <v>149</v>
      </c>
      <c r="B51" s="66" t="s">
        <v>182</v>
      </c>
      <c r="C51" s="79" t="s">
        <v>181</v>
      </c>
      <c r="D51" s="67">
        <v>1</v>
      </c>
      <c r="E51" s="83" t="s">
        <v>70</v>
      </c>
      <c r="F51" s="106">
        <v>3</v>
      </c>
      <c r="G51" s="85" t="s">
        <v>127</v>
      </c>
      <c r="H51" s="86">
        <v>1.33</v>
      </c>
      <c r="I51" s="87" t="s">
        <v>43</v>
      </c>
      <c r="J51" s="88">
        <v>1.2</v>
      </c>
      <c r="K51" s="89">
        <v>0.04</v>
      </c>
      <c r="L51" s="89">
        <v>-0.04</v>
      </c>
      <c r="M51" s="90" t="s">
        <v>29</v>
      </c>
      <c r="N51" s="91" t="s">
        <v>67</v>
      </c>
      <c r="O51" s="92">
        <v>1.24</v>
      </c>
      <c r="P51" s="93">
        <v>1.1599999999999999</v>
      </c>
      <c r="Q51" s="94"/>
      <c r="R51" s="3">
        <f t="shared" si="16"/>
        <v>1.204</v>
      </c>
      <c r="S51" s="3">
        <f t="shared" si="17"/>
        <v>1.1950000000000001</v>
      </c>
      <c r="T51" s="3">
        <f t="shared" si="18"/>
        <v>1.1990625000000001</v>
      </c>
      <c r="U51" s="4">
        <f t="shared" si="19"/>
        <v>2.3683055055760821E-3</v>
      </c>
      <c r="V51" s="5">
        <f t="shared" si="20"/>
        <v>5.6299042931499015</v>
      </c>
      <c r="W51" s="76">
        <f t="shared" si="21"/>
        <v>-2.3437499999995316E-2</v>
      </c>
      <c r="X51" s="76" t="str">
        <f t="shared" si="22"/>
        <v>Level A</v>
      </c>
      <c r="Y51" s="5">
        <f t="shared" si="23"/>
        <v>5.7618551750205818</v>
      </c>
      <c r="Z51" s="5">
        <f t="shared" si="24"/>
        <v>5.4979534112792319</v>
      </c>
      <c r="AA51" s="5">
        <f t="shared" si="25"/>
        <v>5.4979534112792319</v>
      </c>
      <c r="AB51" s="6">
        <f t="shared" si="26"/>
        <v>1</v>
      </c>
      <c r="AC51" s="29" t="str">
        <f t="shared" si="27"/>
        <v/>
      </c>
      <c r="AD51" s="29" t="str">
        <f t="shared" si="28"/>
        <v/>
      </c>
      <c r="AE51" s="29">
        <f t="shared" si="29"/>
        <v>9.3749999999981348E-4</v>
      </c>
      <c r="AF51" s="29" t="str">
        <f t="shared" si="15"/>
        <v/>
      </c>
      <c r="AG51" s="100"/>
      <c r="AH51" s="101"/>
      <c r="AI51" s="102"/>
      <c r="AJ51" s="102"/>
      <c r="AK51" s="102"/>
      <c r="AL51" s="102"/>
      <c r="AM51" s="102"/>
      <c r="AN51" s="102">
        <v>1.198</v>
      </c>
      <c r="AO51" s="102">
        <v>1.1990000000000001</v>
      </c>
      <c r="AP51" s="102">
        <v>1.2</v>
      </c>
      <c r="AQ51" s="102">
        <v>1.198</v>
      </c>
      <c r="AR51" s="102">
        <v>1.1970000000000001</v>
      </c>
      <c r="AS51" s="103">
        <v>1.196</v>
      </c>
      <c r="AT51" s="103">
        <v>1.198</v>
      </c>
      <c r="AU51" s="103">
        <v>1.198</v>
      </c>
      <c r="AV51" s="103">
        <v>1.1990000000000001</v>
      </c>
      <c r="AW51" s="103">
        <v>1.196</v>
      </c>
      <c r="AX51" s="103">
        <v>1.1950000000000001</v>
      </c>
      <c r="AY51" s="103">
        <v>1.1990000000000001</v>
      </c>
      <c r="AZ51" s="103">
        <v>1.198</v>
      </c>
      <c r="BA51" s="103">
        <v>1.1990000000000001</v>
      </c>
      <c r="BB51" s="103">
        <v>1.196</v>
      </c>
      <c r="BC51" s="103">
        <v>1.2</v>
      </c>
      <c r="BD51" s="103">
        <v>1.2</v>
      </c>
      <c r="BE51" s="103">
        <v>1.202</v>
      </c>
      <c r="BF51" s="103">
        <v>1.2030000000000001</v>
      </c>
      <c r="BG51" s="103">
        <v>1.2030000000000001</v>
      </c>
      <c r="BH51" s="103">
        <v>1.202</v>
      </c>
      <c r="BI51" s="103">
        <v>1.1990000000000001</v>
      </c>
      <c r="BJ51" s="103">
        <v>1.2010000000000001</v>
      </c>
      <c r="BK51" s="103">
        <v>1.198</v>
      </c>
      <c r="BL51" s="103">
        <v>1.198</v>
      </c>
      <c r="BM51" s="103">
        <v>1.1990000000000001</v>
      </c>
      <c r="BN51" s="103">
        <v>1.2030000000000001</v>
      </c>
      <c r="BO51" s="95">
        <v>1.198</v>
      </c>
      <c r="BP51" s="95">
        <v>1.2010000000000001</v>
      </c>
      <c r="BQ51" s="95">
        <v>1.198</v>
      </c>
      <c r="BR51" s="95">
        <v>1.1950000000000001</v>
      </c>
      <c r="BS51" s="95">
        <v>1.204</v>
      </c>
      <c r="BT51" s="97"/>
      <c r="BU51" s="97"/>
      <c r="BV51" s="96"/>
      <c r="BW51" s="96"/>
      <c r="BX51" s="96"/>
      <c r="BY51" s="98"/>
      <c r="BZ51" s="99"/>
      <c r="CA51" s="99"/>
      <c r="CB51" s="99"/>
      <c r="CC51" s="99"/>
      <c r="CD51" s="100"/>
      <c r="CE51" s="101"/>
      <c r="CF51" s="102"/>
      <c r="CG51" s="102"/>
      <c r="CH51" s="102"/>
      <c r="CI51" s="102"/>
      <c r="CJ51" s="102"/>
      <c r="CK51" s="102"/>
      <c r="CL51" s="102"/>
      <c r="CM51" s="102"/>
      <c r="CN51" s="102"/>
      <c r="CO51" s="102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</row>
    <row r="52" spans="1:144" ht="15" customHeight="1">
      <c r="A52" s="83" t="s">
        <v>150</v>
      </c>
      <c r="B52" s="66" t="s">
        <v>182</v>
      </c>
      <c r="C52" s="79" t="s">
        <v>181</v>
      </c>
      <c r="D52" s="67">
        <v>1</v>
      </c>
      <c r="E52" s="83" t="s">
        <v>70</v>
      </c>
      <c r="F52" s="106">
        <v>3</v>
      </c>
      <c r="G52" s="85" t="s">
        <v>127</v>
      </c>
      <c r="H52" s="86">
        <v>1.33</v>
      </c>
      <c r="I52" s="87" t="s">
        <v>43</v>
      </c>
      <c r="J52" s="88">
        <v>1.2</v>
      </c>
      <c r="K52" s="89">
        <v>0.04</v>
      </c>
      <c r="L52" s="89">
        <v>-0.04</v>
      </c>
      <c r="M52" s="90" t="s">
        <v>29</v>
      </c>
      <c r="N52" s="91" t="s">
        <v>67</v>
      </c>
      <c r="O52" s="92">
        <v>1.24</v>
      </c>
      <c r="P52" s="93">
        <v>1.1599999999999999</v>
      </c>
      <c r="Q52" s="94"/>
      <c r="R52" s="3">
        <f t="shared" si="16"/>
        <v>1.2070000000000001</v>
      </c>
      <c r="S52" s="3">
        <f t="shared" si="17"/>
        <v>1.1970000000000001</v>
      </c>
      <c r="T52" s="3">
        <f t="shared" si="18"/>
        <v>1.2028749999999999</v>
      </c>
      <c r="U52" s="4">
        <f t="shared" si="19"/>
        <v>3.1699190994052585E-3</v>
      </c>
      <c r="V52" s="5">
        <f t="shared" si="20"/>
        <v>4.2062061886169078</v>
      </c>
      <c r="W52" s="76">
        <f t="shared" si="21"/>
        <v>7.1874999999998954E-2</v>
      </c>
      <c r="X52" s="76" t="str">
        <f t="shared" si="22"/>
        <v>Level A</v>
      </c>
      <c r="Y52" s="5">
        <f t="shared" si="23"/>
        <v>3.9038851188100754</v>
      </c>
      <c r="Z52" s="5">
        <f t="shared" si="24"/>
        <v>4.5085272584237472</v>
      </c>
      <c r="AA52" s="5">
        <f t="shared" si="25"/>
        <v>3.9038851188100754</v>
      </c>
      <c r="AB52" s="6">
        <f t="shared" si="26"/>
        <v>1</v>
      </c>
      <c r="AC52" s="29" t="str">
        <f t="shared" si="27"/>
        <v/>
      </c>
      <c r="AD52" s="29" t="str">
        <f t="shared" si="28"/>
        <v/>
      </c>
      <c r="AE52" s="29">
        <f t="shared" si="29"/>
        <v>-2.8749999999999609E-3</v>
      </c>
      <c r="AF52" s="29" t="str">
        <f t="shared" si="15"/>
        <v/>
      </c>
      <c r="AG52" s="100"/>
      <c r="AH52" s="101"/>
      <c r="AI52" s="102"/>
      <c r="AJ52" s="102"/>
      <c r="AK52" s="102"/>
      <c r="AL52" s="102"/>
      <c r="AM52" s="102"/>
      <c r="AN52" s="102">
        <v>1.2010000000000001</v>
      </c>
      <c r="AO52" s="102">
        <v>1.2030000000000001</v>
      </c>
      <c r="AP52" s="102">
        <v>1.2030000000000001</v>
      </c>
      <c r="AQ52" s="102">
        <v>1.198</v>
      </c>
      <c r="AR52" s="102">
        <v>1.2010000000000001</v>
      </c>
      <c r="AS52" s="103">
        <v>1.204</v>
      </c>
      <c r="AT52" s="103">
        <v>1.202</v>
      </c>
      <c r="AU52" s="103">
        <v>1.206</v>
      </c>
      <c r="AV52" s="103">
        <v>1.2010000000000001</v>
      </c>
      <c r="AW52" s="103">
        <v>1.2030000000000001</v>
      </c>
      <c r="AX52" s="103">
        <v>1.1970000000000001</v>
      </c>
      <c r="AY52" s="103">
        <v>1.2070000000000001</v>
      </c>
      <c r="AZ52" s="103">
        <v>1.206</v>
      </c>
      <c r="BA52" s="103">
        <v>1.2030000000000001</v>
      </c>
      <c r="BB52" s="103">
        <v>1.2010000000000001</v>
      </c>
      <c r="BC52" s="103">
        <v>1.204</v>
      </c>
      <c r="BD52" s="103">
        <v>1.198</v>
      </c>
      <c r="BE52" s="103">
        <v>1.198</v>
      </c>
      <c r="BF52" s="103">
        <v>1.1970000000000001</v>
      </c>
      <c r="BG52" s="103">
        <v>1.206</v>
      </c>
      <c r="BH52" s="103">
        <v>1.2030000000000001</v>
      </c>
      <c r="BI52" s="103">
        <v>1.2050000000000001</v>
      </c>
      <c r="BJ52" s="103">
        <v>1.2070000000000001</v>
      </c>
      <c r="BK52" s="103">
        <v>1.2010000000000001</v>
      </c>
      <c r="BL52" s="103">
        <v>1.2050000000000001</v>
      </c>
      <c r="BM52" s="103">
        <v>1.204</v>
      </c>
      <c r="BN52" s="103">
        <v>1.2050000000000001</v>
      </c>
      <c r="BO52" s="95">
        <v>1.2070000000000001</v>
      </c>
      <c r="BP52" s="95">
        <v>1.206</v>
      </c>
      <c r="BQ52" s="95">
        <v>1.2050000000000001</v>
      </c>
      <c r="BR52" s="95">
        <v>1.198</v>
      </c>
      <c r="BS52" s="95">
        <v>1.2070000000000001</v>
      </c>
      <c r="BT52" s="97"/>
      <c r="BU52" s="97"/>
      <c r="BV52" s="96"/>
      <c r="BW52" s="96"/>
      <c r="BX52" s="96"/>
      <c r="BY52" s="98"/>
      <c r="BZ52" s="99"/>
      <c r="CA52" s="99"/>
      <c r="CB52" s="99"/>
      <c r="CC52" s="99"/>
      <c r="CD52" s="100"/>
      <c r="CE52" s="101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</row>
    <row r="53" spans="1:144" ht="15" customHeight="1">
      <c r="A53" s="83" t="s">
        <v>151</v>
      </c>
      <c r="B53" s="66" t="s">
        <v>182</v>
      </c>
      <c r="C53" s="79" t="s">
        <v>181</v>
      </c>
      <c r="D53" s="67">
        <v>1</v>
      </c>
      <c r="E53" s="83" t="s">
        <v>70</v>
      </c>
      <c r="F53" s="84" t="s">
        <v>126</v>
      </c>
      <c r="G53" s="85" t="s">
        <v>127</v>
      </c>
      <c r="H53" s="86">
        <v>1.33</v>
      </c>
      <c r="I53" s="87" t="s">
        <v>43</v>
      </c>
      <c r="J53" s="88">
        <v>1.2</v>
      </c>
      <c r="K53" s="89">
        <v>0.04</v>
      </c>
      <c r="L53" s="89">
        <v>-0.04</v>
      </c>
      <c r="M53" s="90" t="s">
        <v>29</v>
      </c>
      <c r="N53" s="91" t="s">
        <v>67</v>
      </c>
      <c r="O53" s="92">
        <v>1.24</v>
      </c>
      <c r="P53" s="93">
        <v>1.1599999999999999</v>
      </c>
      <c r="Q53" s="94"/>
      <c r="R53" s="3">
        <f t="shared" si="16"/>
        <v>1.196</v>
      </c>
      <c r="S53" s="3">
        <f t="shared" si="17"/>
        <v>1.19</v>
      </c>
      <c r="T53" s="3">
        <f t="shared" si="18"/>
        <v>1.1937187500000004</v>
      </c>
      <c r="U53" s="4">
        <f t="shared" si="19"/>
        <v>1.7822489417369854E-3</v>
      </c>
      <c r="V53" s="5">
        <f t="shared" si="20"/>
        <v>7.4811845983415903</v>
      </c>
      <c r="W53" s="76">
        <f t="shared" si="21"/>
        <v>-0.15703124999998916</v>
      </c>
      <c r="X53" s="76" t="str">
        <f t="shared" si="22"/>
        <v>Level B</v>
      </c>
      <c r="Y53" s="5">
        <f t="shared" si="23"/>
        <v>8.6559643672998448</v>
      </c>
      <c r="Z53" s="5">
        <f t="shared" si="24"/>
        <v>6.3064048293833492</v>
      </c>
      <c r="AA53" s="5">
        <f t="shared" si="25"/>
        <v>6.3064048293833492</v>
      </c>
      <c r="AB53" s="6">
        <f t="shared" si="26"/>
        <v>1</v>
      </c>
      <c r="AC53" s="29" t="str">
        <f t="shared" si="27"/>
        <v/>
      </c>
      <c r="AD53" s="29" t="str">
        <f t="shared" si="28"/>
        <v/>
      </c>
      <c r="AE53" s="29">
        <f t="shared" si="29"/>
        <v>6.2812499999995719E-3</v>
      </c>
      <c r="AF53" s="29" t="str">
        <f t="shared" si="15"/>
        <v/>
      </c>
      <c r="AG53" s="100"/>
      <c r="AH53" s="101"/>
      <c r="AI53" s="102"/>
      <c r="AJ53" s="102"/>
      <c r="AK53" s="102"/>
      <c r="AL53" s="102"/>
      <c r="AM53" s="102"/>
      <c r="AN53" s="102">
        <v>1.1930000000000001</v>
      </c>
      <c r="AO53" s="102">
        <v>1.1950000000000001</v>
      </c>
      <c r="AP53" s="102">
        <v>1.194</v>
      </c>
      <c r="AQ53" s="102">
        <v>1.1950000000000001</v>
      </c>
      <c r="AR53" s="102">
        <v>1.194</v>
      </c>
      <c r="AS53" s="103">
        <v>1.1950000000000001</v>
      </c>
      <c r="AT53" s="103">
        <v>1.1919999999999999</v>
      </c>
      <c r="AU53" s="103">
        <v>1.1930000000000001</v>
      </c>
      <c r="AV53" s="103">
        <v>1.1950000000000001</v>
      </c>
      <c r="AW53" s="103">
        <v>1.196</v>
      </c>
      <c r="AX53" s="103">
        <v>1.1910000000000001</v>
      </c>
      <c r="AY53" s="103">
        <v>1.1950000000000001</v>
      </c>
      <c r="AZ53" s="103">
        <v>1.1930000000000001</v>
      </c>
      <c r="BA53" s="103">
        <v>1.1919999999999999</v>
      </c>
      <c r="BB53" s="103">
        <v>1.194</v>
      </c>
      <c r="BC53" s="103">
        <v>1.1919999999999999</v>
      </c>
      <c r="BD53" s="103">
        <v>1.1950000000000001</v>
      </c>
      <c r="BE53" s="103">
        <v>1.194</v>
      </c>
      <c r="BF53" s="103">
        <v>1.196</v>
      </c>
      <c r="BG53" s="103">
        <v>1.19</v>
      </c>
      <c r="BH53" s="103">
        <v>1.196</v>
      </c>
      <c r="BI53" s="103">
        <v>1.196</v>
      </c>
      <c r="BJ53" s="103">
        <v>1.194</v>
      </c>
      <c r="BK53" s="103">
        <v>1.19</v>
      </c>
      <c r="BL53" s="103">
        <v>1.1930000000000001</v>
      </c>
      <c r="BM53" s="103">
        <v>1.19</v>
      </c>
      <c r="BN53" s="103">
        <v>1.194</v>
      </c>
      <c r="BO53" s="95">
        <v>1.194</v>
      </c>
      <c r="BP53" s="95">
        <v>1.1950000000000001</v>
      </c>
      <c r="BQ53" s="95">
        <v>1.1930000000000001</v>
      </c>
      <c r="BR53" s="95">
        <v>1.194</v>
      </c>
      <c r="BS53" s="95">
        <v>1.196</v>
      </c>
      <c r="BT53" s="97"/>
      <c r="BU53" s="97"/>
      <c r="BV53" s="96"/>
      <c r="BW53" s="96"/>
      <c r="BX53" s="96"/>
      <c r="BY53" s="98"/>
      <c r="BZ53" s="99"/>
      <c r="CA53" s="99"/>
      <c r="CB53" s="99"/>
      <c r="CC53" s="99"/>
      <c r="CD53" s="100"/>
      <c r="CE53" s="101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</row>
    <row r="54" spans="1:144" ht="15" customHeight="1">
      <c r="A54" s="83" t="s">
        <v>151</v>
      </c>
      <c r="B54" s="66" t="s">
        <v>182</v>
      </c>
      <c r="C54" s="79" t="s">
        <v>181</v>
      </c>
      <c r="D54" s="67">
        <v>1</v>
      </c>
      <c r="E54" s="83" t="s">
        <v>70</v>
      </c>
      <c r="F54" s="84" t="s">
        <v>128</v>
      </c>
      <c r="G54" s="85" t="s">
        <v>127</v>
      </c>
      <c r="H54" s="86">
        <v>1.33</v>
      </c>
      <c r="I54" s="87" t="s">
        <v>43</v>
      </c>
      <c r="J54" s="88">
        <v>1.2</v>
      </c>
      <c r="K54" s="89">
        <v>0.04</v>
      </c>
      <c r="L54" s="89">
        <v>-0.04</v>
      </c>
      <c r="M54" s="90" t="s">
        <v>29</v>
      </c>
      <c r="N54" s="91" t="s">
        <v>67</v>
      </c>
      <c r="O54" s="92">
        <v>1.24</v>
      </c>
      <c r="P54" s="93">
        <v>1.1599999999999999</v>
      </c>
      <c r="Q54" s="94"/>
      <c r="R54" s="3">
        <f t="shared" si="16"/>
        <v>1.1970000000000001</v>
      </c>
      <c r="S54" s="3">
        <f t="shared" si="17"/>
        <v>1.1910000000000001</v>
      </c>
      <c r="T54" s="3">
        <f t="shared" si="18"/>
        <v>1.1943125000000001</v>
      </c>
      <c r="U54" s="4">
        <f t="shared" si="19"/>
        <v>1.3304740847993283E-3</v>
      </c>
      <c r="V54" s="5">
        <f t="shared" si="20"/>
        <v>10.021490448905935</v>
      </c>
      <c r="W54" s="76">
        <f t="shared" si="21"/>
        <v>-0.142187499999996</v>
      </c>
      <c r="X54" s="76" t="str">
        <f t="shared" si="22"/>
        <v>Level B</v>
      </c>
      <c r="Y54" s="5">
        <f t="shared" si="23"/>
        <v>11.446421122109717</v>
      </c>
      <c r="Z54" s="5">
        <f t="shared" si="24"/>
        <v>8.5965597757021701</v>
      </c>
      <c r="AA54" s="5">
        <f t="shared" si="25"/>
        <v>8.5965597757021701</v>
      </c>
      <c r="AB54" s="6">
        <f t="shared" si="26"/>
        <v>1</v>
      </c>
      <c r="AC54" s="29" t="str">
        <f t="shared" si="27"/>
        <v/>
      </c>
      <c r="AD54" s="29" t="str">
        <f t="shared" si="28"/>
        <v/>
      </c>
      <c r="AE54" s="29">
        <f t="shared" si="29"/>
        <v>5.6874999999998455E-3</v>
      </c>
      <c r="AF54" s="29" t="str">
        <f t="shared" si="15"/>
        <v/>
      </c>
      <c r="AG54" s="100"/>
      <c r="AH54" s="101"/>
      <c r="AI54" s="102"/>
      <c r="AJ54" s="102"/>
      <c r="AK54" s="102"/>
      <c r="AL54" s="102"/>
      <c r="AM54" s="102"/>
      <c r="AN54" s="102">
        <v>1.1919999999999999</v>
      </c>
      <c r="AO54" s="102">
        <v>1.196</v>
      </c>
      <c r="AP54" s="102">
        <v>1.194</v>
      </c>
      <c r="AQ54" s="102">
        <v>1.196</v>
      </c>
      <c r="AR54" s="102">
        <v>1.1919999999999999</v>
      </c>
      <c r="AS54" s="103">
        <v>1.194</v>
      </c>
      <c r="AT54" s="103">
        <v>1.1930000000000001</v>
      </c>
      <c r="AU54" s="103">
        <v>1.1970000000000001</v>
      </c>
      <c r="AV54" s="103">
        <v>1.1950000000000001</v>
      </c>
      <c r="AW54" s="103">
        <v>1.1950000000000001</v>
      </c>
      <c r="AX54" s="103">
        <v>1.1919999999999999</v>
      </c>
      <c r="AY54" s="103">
        <v>1.1950000000000001</v>
      </c>
      <c r="AZ54" s="103">
        <v>1.196</v>
      </c>
      <c r="BA54" s="103">
        <v>1.194</v>
      </c>
      <c r="BB54" s="103">
        <v>1.194</v>
      </c>
      <c r="BC54" s="103">
        <v>1.194</v>
      </c>
      <c r="BD54" s="103">
        <v>1.194</v>
      </c>
      <c r="BE54" s="103">
        <v>1.1950000000000001</v>
      </c>
      <c r="BF54" s="103">
        <v>1.1950000000000001</v>
      </c>
      <c r="BG54" s="103">
        <v>1.194</v>
      </c>
      <c r="BH54" s="103">
        <v>1.196</v>
      </c>
      <c r="BI54" s="103">
        <v>1.1950000000000001</v>
      </c>
      <c r="BJ54" s="103">
        <v>1.1950000000000001</v>
      </c>
      <c r="BK54" s="103">
        <v>1.194</v>
      </c>
      <c r="BL54" s="103">
        <v>1.1950000000000001</v>
      </c>
      <c r="BM54" s="103">
        <v>1.1910000000000001</v>
      </c>
      <c r="BN54" s="103">
        <v>1.194</v>
      </c>
      <c r="BO54" s="95">
        <v>1.194</v>
      </c>
      <c r="BP54" s="95">
        <v>1.1950000000000001</v>
      </c>
      <c r="BQ54" s="95">
        <v>1.1930000000000001</v>
      </c>
      <c r="BR54" s="95">
        <v>1.194</v>
      </c>
      <c r="BS54" s="95">
        <v>1.1950000000000001</v>
      </c>
      <c r="BT54" s="97"/>
      <c r="BU54" s="97"/>
      <c r="BV54" s="96"/>
      <c r="BW54" s="96"/>
      <c r="BX54" s="96"/>
      <c r="BY54" s="98"/>
      <c r="BZ54" s="99"/>
      <c r="CA54" s="99"/>
      <c r="CB54" s="99"/>
      <c r="CC54" s="99"/>
      <c r="CD54" s="100"/>
      <c r="CE54" s="101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</row>
    <row r="55" spans="1:144" ht="15" customHeight="1">
      <c r="A55" s="83" t="s">
        <v>152</v>
      </c>
      <c r="B55" s="66" t="s">
        <v>182</v>
      </c>
      <c r="C55" s="79" t="s">
        <v>181</v>
      </c>
      <c r="D55" s="67">
        <v>1</v>
      </c>
      <c r="E55" s="83" t="s">
        <v>70</v>
      </c>
      <c r="F55" s="106">
        <v>3</v>
      </c>
      <c r="G55" s="85" t="s">
        <v>127</v>
      </c>
      <c r="H55" s="86">
        <v>1.33</v>
      </c>
      <c r="I55" s="87" t="s">
        <v>43</v>
      </c>
      <c r="J55" s="88">
        <v>1.2</v>
      </c>
      <c r="K55" s="89">
        <v>0.04</v>
      </c>
      <c r="L55" s="89">
        <v>-0.04</v>
      </c>
      <c r="M55" s="90" t="s">
        <v>29</v>
      </c>
      <c r="N55" s="91" t="s">
        <v>67</v>
      </c>
      <c r="O55" s="92">
        <v>1.24</v>
      </c>
      <c r="P55" s="93">
        <v>1.1599999999999999</v>
      </c>
      <c r="Q55" s="94"/>
      <c r="R55" s="3">
        <f t="shared" si="16"/>
        <v>1.2110000000000001</v>
      </c>
      <c r="S55" s="3">
        <f t="shared" si="17"/>
        <v>1.196</v>
      </c>
      <c r="T55" s="3">
        <f t="shared" si="18"/>
        <v>1.2039687499999998</v>
      </c>
      <c r="U55" s="4">
        <f t="shared" si="19"/>
        <v>3.9715469887527501E-3</v>
      </c>
      <c r="V55" s="5">
        <f t="shared" si="20"/>
        <v>3.3572140455829325</v>
      </c>
      <c r="W55" s="76">
        <f t="shared" si="21"/>
        <v>9.9218749999996275E-2</v>
      </c>
      <c r="X55" s="76" t="str">
        <f t="shared" si="22"/>
        <v>Level A</v>
      </c>
      <c r="Y55" s="5">
        <f t="shared" si="23"/>
        <v>3.0241154644977657</v>
      </c>
      <c r="Z55" s="5">
        <f t="shared" si="24"/>
        <v>3.6903126266681046</v>
      </c>
      <c r="AA55" s="5">
        <f t="shared" si="25"/>
        <v>3.0241154644977657</v>
      </c>
      <c r="AB55" s="6">
        <f t="shared" si="26"/>
        <v>1</v>
      </c>
      <c r="AC55" s="29" t="str">
        <f t="shared" si="27"/>
        <v/>
      </c>
      <c r="AD55" s="29" t="str">
        <f t="shared" si="28"/>
        <v/>
      </c>
      <c r="AE55" s="29">
        <f t="shared" si="29"/>
        <v>-3.9687499999998543E-3</v>
      </c>
      <c r="AF55" s="29" t="str">
        <f t="shared" si="15"/>
        <v/>
      </c>
      <c r="AG55" s="100"/>
      <c r="AH55" s="101"/>
      <c r="AI55" s="102"/>
      <c r="AJ55" s="102"/>
      <c r="AK55" s="102"/>
      <c r="AL55" s="102"/>
      <c r="AM55" s="102"/>
      <c r="AN55" s="102">
        <v>1.204</v>
      </c>
      <c r="AO55" s="102">
        <v>1.2050000000000001</v>
      </c>
      <c r="AP55" s="102">
        <v>1.2110000000000001</v>
      </c>
      <c r="AQ55" s="102">
        <v>1.2110000000000001</v>
      </c>
      <c r="AR55" s="102">
        <v>1.1990000000000001</v>
      </c>
      <c r="AS55" s="103">
        <v>1.198</v>
      </c>
      <c r="AT55" s="103">
        <v>1.206</v>
      </c>
      <c r="AU55" s="103">
        <v>1.204</v>
      </c>
      <c r="AV55" s="103">
        <v>1.196</v>
      </c>
      <c r="AW55" s="103">
        <v>1.2050000000000001</v>
      </c>
      <c r="AX55" s="103">
        <v>1.2</v>
      </c>
      <c r="AY55" s="103">
        <v>1.21</v>
      </c>
      <c r="AZ55" s="103">
        <v>1.2070000000000001</v>
      </c>
      <c r="BA55" s="103">
        <v>1.1970000000000001</v>
      </c>
      <c r="BB55" s="103">
        <v>1.202</v>
      </c>
      <c r="BC55" s="103">
        <v>1.2050000000000001</v>
      </c>
      <c r="BD55" s="103">
        <v>1.2010000000000001</v>
      </c>
      <c r="BE55" s="103">
        <v>1.2</v>
      </c>
      <c r="BF55" s="103">
        <v>1.206</v>
      </c>
      <c r="BG55" s="103">
        <v>1.208</v>
      </c>
      <c r="BH55" s="103">
        <v>1.2010000000000001</v>
      </c>
      <c r="BI55" s="103">
        <v>1.2010000000000001</v>
      </c>
      <c r="BJ55" s="103">
        <v>1.202</v>
      </c>
      <c r="BK55" s="103">
        <v>1.202</v>
      </c>
      <c r="BL55" s="103">
        <v>1.206</v>
      </c>
      <c r="BM55" s="103">
        <v>1.204</v>
      </c>
      <c r="BN55" s="103">
        <v>1.2030000000000001</v>
      </c>
      <c r="BO55" s="95">
        <v>1.204</v>
      </c>
      <c r="BP55" s="95">
        <v>1.206</v>
      </c>
      <c r="BQ55" s="95">
        <v>1.204</v>
      </c>
      <c r="BR55" s="95">
        <v>1.2110000000000001</v>
      </c>
      <c r="BS55" s="95">
        <v>1.208</v>
      </c>
      <c r="BT55" s="97"/>
      <c r="BU55" s="97"/>
      <c r="BV55" s="96"/>
      <c r="BW55" s="96"/>
      <c r="BX55" s="96"/>
      <c r="BY55" s="98"/>
      <c r="BZ55" s="99"/>
      <c r="CA55" s="99"/>
      <c r="CB55" s="99"/>
      <c r="CC55" s="99"/>
      <c r="CD55" s="100"/>
      <c r="CE55" s="101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</row>
    <row r="56" spans="1:144" ht="15" customHeight="1">
      <c r="A56" s="83" t="s">
        <v>153</v>
      </c>
      <c r="B56" s="66" t="s">
        <v>182</v>
      </c>
      <c r="C56" s="79" t="s">
        <v>181</v>
      </c>
      <c r="D56" s="67">
        <v>1</v>
      </c>
      <c r="E56" s="83" t="s">
        <v>70</v>
      </c>
      <c r="F56" s="106">
        <v>3</v>
      </c>
      <c r="G56" s="85" t="s">
        <v>127</v>
      </c>
      <c r="H56" s="86">
        <v>1.33</v>
      </c>
      <c r="I56" s="87" t="s">
        <v>43</v>
      </c>
      <c r="J56" s="88">
        <v>1.2</v>
      </c>
      <c r="K56" s="89">
        <v>0.04</v>
      </c>
      <c r="L56" s="89">
        <v>-0.04</v>
      </c>
      <c r="M56" s="90" t="s">
        <v>29</v>
      </c>
      <c r="N56" s="91" t="s">
        <v>67</v>
      </c>
      <c r="O56" s="92">
        <v>1.24</v>
      </c>
      <c r="P56" s="93">
        <v>1.1599999999999999</v>
      </c>
      <c r="Q56" s="94"/>
      <c r="R56" s="3">
        <f t="shared" si="16"/>
        <v>1.2090000000000001</v>
      </c>
      <c r="S56" s="3">
        <f t="shared" si="17"/>
        <v>1.1930000000000001</v>
      </c>
      <c r="T56" s="3">
        <f t="shared" si="18"/>
        <v>1.19865625</v>
      </c>
      <c r="U56" s="4">
        <f t="shared" si="19"/>
        <v>3.9968485569379288E-3</v>
      </c>
      <c r="V56" s="5">
        <f t="shared" si="20"/>
        <v>3.3359616065984459</v>
      </c>
      <c r="W56" s="76">
        <f t="shared" si="21"/>
        <v>-3.3593749999999395E-2</v>
      </c>
      <c r="X56" s="76" t="str">
        <f t="shared" si="22"/>
        <v>Level A</v>
      </c>
      <c r="Y56" s="5">
        <f t="shared" si="23"/>
        <v>3.4480290668201135</v>
      </c>
      <c r="Z56" s="5">
        <f t="shared" si="24"/>
        <v>3.2238941463767845</v>
      </c>
      <c r="AA56" s="5">
        <f t="shared" si="25"/>
        <v>3.2238941463767845</v>
      </c>
      <c r="AB56" s="6">
        <f t="shared" si="26"/>
        <v>1</v>
      </c>
      <c r="AC56" s="29" t="str">
        <f t="shared" si="27"/>
        <v/>
      </c>
      <c r="AD56" s="29" t="str">
        <f t="shared" si="28"/>
        <v/>
      </c>
      <c r="AE56" s="29">
        <f t="shared" si="29"/>
        <v>1.3437499999999769E-3</v>
      </c>
      <c r="AF56" s="29" t="str">
        <f t="shared" si="15"/>
        <v/>
      </c>
      <c r="AG56" s="100"/>
      <c r="AH56" s="101"/>
      <c r="AI56" s="102"/>
      <c r="AJ56" s="102"/>
      <c r="AK56" s="102"/>
      <c r="AL56" s="102"/>
      <c r="AM56" s="102"/>
      <c r="AN56" s="102">
        <v>1.196</v>
      </c>
      <c r="AO56" s="102">
        <v>1.202</v>
      </c>
      <c r="AP56" s="102">
        <v>1.1990000000000001</v>
      </c>
      <c r="AQ56" s="102">
        <v>1.2030000000000001</v>
      </c>
      <c r="AR56" s="102">
        <v>1.2</v>
      </c>
      <c r="AS56" s="103">
        <v>1.208</v>
      </c>
      <c r="AT56" s="103">
        <v>1.194</v>
      </c>
      <c r="AU56" s="103">
        <v>1.1970000000000001</v>
      </c>
      <c r="AV56" s="103">
        <v>1.194</v>
      </c>
      <c r="AW56" s="103">
        <v>1.1950000000000001</v>
      </c>
      <c r="AX56" s="103">
        <v>1.2090000000000001</v>
      </c>
      <c r="AY56" s="103">
        <v>1.1990000000000001</v>
      </c>
      <c r="AZ56" s="103">
        <v>1.2010000000000001</v>
      </c>
      <c r="BA56" s="103">
        <v>1.198</v>
      </c>
      <c r="BB56" s="103">
        <v>1.2030000000000001</v>
      </c>
      <c r="BC56" s="103">
        <v>1.1970000000000001</v>
      </c>
      <c r="BD56" s="103">
        <v>1.1950000000000001</v>
      </c>
      <c r="BE56" s="103">
        <v>1.196</v>
      </c>
      <c r="BF56" s="103">
        <v>1.2</v>
      </c>
      <c r="BG56" s="103">
        <v>1.204</v>
      </c>
      <c r="BH56" s="103">
        <v>1.1950000000000001</v>
      </c>
      <c r="BI56" s="103">
        <v>1.198</v>
      </c>
      <c r="BJ56" s="103">
        <v>1.202</v>
      </c>
      <c r="BK56" s="103">
        <v>1.2010000000000001</v>
      </c>
      <c r="BL56" s="103">
        <v>1.1950000000000001</v>
      </c>
      <c r="BM56" s="103">
        <v>1.1950000000000001</v>
      </c>
      <c r="BN56" s="103">
        <v>1.2010000000000001</v>
      </c>
      <c r="BO56" s="95">
        <v>1.196</v>
      </c>
      <c r="BP56" s="95">
        <v>1.198</v>
      </c>
      <c r="BQ56" s="95">
        <v>1.1990000000000001</v>
      </c>
      <c r="BR56" s="95">
        <v>1.1930000000000001</v>
      </c>
      <c r="BS56" s="95">
        <v>1.194</v>
      </c>
      <c r="BT56" s="97"/>
      <c r="BU56" s="97"/>
      <c r="BV56" s="96"/>
      <c r="BW56" s="96"/>
      <c r="BX56" s="96"/>
      <c r="BY56" s="98"/>
      <c r="BZ56" s="99"/>
      <c r="CA56" s="99"/>
      <c r="CB56" s="99"/>
      <c r="CC56" s="99"/>
      <c r="CD56" s="100"/>
      <c r="CE56" s="101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</row>
    <row r="57" spans="1:144" ht="15" customHeight="1">
      <c r="A57" s="83" t="s">
        <v>154</v>
      </c>
      <c r="B57" s="66" t="s">
        <v>182</v>
      </c>
      <c r="C57" s="79" t="s">
        <v>181</v>
      </c>
      <c r="D57" s="67">
        <v>1</v>
      </c>
      <c r="E57" s="83" t="s">
        <v>70</v>
      </c>
      <c r="F57" s="84" t="s">
        <v>126</v>
      </c>
      <c r="G57" s="85" t="s">
        <v>127</v>
      </c>
      <c r="H57" s="86">
        <v>1.33</v>
      </c>
      <c r="I57" s="87" t="s">
        <v>43</v>
      </c>
      <c r="J57" s="88">
        <v>1.2</v>
      </c>
      <c r="K57" s="89">
        <v>0.04</v>
      </c>
      <c r="L57" s="89">
        <v>-0.04</v>
      </c>
      <c r="M57" s="90" t="s">
        <v>29</v>
      </c>
      <c r="N57" s="91" t="s">
        <v>67</v>
      </c>
      <c r="O57" s="92">
        <v>1.24</v>
      </c>
      <c r="P57" s="93">
        <v>1.1599999999999999</v>
      </c>
      <c r="Q57" s="94"/>
      <c r="R57" s="3">
        <f t="shared" si="16"/>
        <v>1.2090000000000001</v>
      </c>
      <c r="S57" s="3">
        <f t="shared" si="17"/>
        <v>1.1970000000000001</v>
      </c>
      <c r="T57" s="3">
        <f t="shared" si="18"/>
        <v>1.2041875</v>
      </c>
      <c r="U57" s="4">
        <f t="shared" si="19"/>
        <v>2.9777399960155943E-3</v>
      </c>
      <c r="V57" s="5">
        <f t="shared" si="20"/>
        <v>4.4776687525352052</v>
      </c>
      <c r="W57" s="76">
        <f t="shared" si="21"/>
        <v>0.10468750000000017</v>
      </c>
      <c r="X57" s="76" t="str">
        <f t="shared" si="22"/>
        <v>Level A</v>
      </c>
      <c r="Y57" s="5">
        <f t="shared" si="23"/>
        <v>4.0089128050041793</v>
      </c>
      <c r="Z57" s="5">
        <f t="shared" si="24"/>
        <v>4.94642470006624</v>
      </c>
      <c r="AA57" s="5">
        <f t="shared" si="25"/>
        <v>4.0089128050041793</v>
      </c>
      <c r="AB57" s="6">
        <f t="shared" si="26"/>
        <v>1</v>
      </c>
      <c r="AC57" s="29" t="str">
        <f t="shared" si="27"/>
        <v/>
      </c>
      <c r="AD57" s="29" t="str">
        <f t="shared" si="28"/>
        <v/>
      </c>
      <c r="AE57" s="29">
        <f t="shared" si="29"/>
        <v>-4.1875000000000107E-3</v>
      </c>
      <c r="AF57" s="29" t="str">
        <f t="shared" si="15"/>
        <v/>
      </c>
      <c r="AG57" s="100"/>
      <c r="AH57" s="101"/>
      <c r="AI57" s="102"/>
      <c r="AJ57" s="102"/>
      <c r="AK57" s="102"/>
      <c r="AL57" s="102"/>
      <c r="AM57" s="102"/>
      <c r="AN57" s="102">
        <v>1.2010000000000001</v>
      </c>
      <c r="AO57" s="102">
        <v>1.2</v>
      </c>
      <c r="AP57" s="102">
        <v>1.204</v>
      </c>
      <c r="AQ57" s="102">
        <v>1.2030000000000001</v>
      </c>
      <c r="AR57" s="102">
        <v>1.204</v>
      </c>
      <c r="AS57" s="103">
        <v>1.1970000000000001</v>
      </c>
      <c r="AT57" s="103">
        <v>1.2010000000000001</v>
      </c>
      <c r="AU57" s="103">
        <v>1.204</v>
      </c>
      <c r="AV57" s="103">
        <v>1.206</v>
      </c>
      <c r="AW57" s="103">
        <v>1.204</v>
      </c>
      <c r="AX57" s="103">
        <v>1.206</v>
      </c>
      <c r="AY57" s="103">
        <v>1.2030000000000001</v>
      </c>
      <c r="AZ57" s="103">
        <v>1.2050000000000001</v>
      </c>
      <c r="BA57" s="103">
        <v>1.202</v>
      </c>
      <c r="BB57" s="103">
        <v>1.206</v>
      </c>
      <c r="BC57" s="103">
        <v>1.2050000000000001</v>
      </c>
      <c r="BD57" s="103">
        <v>1.208</v>
      </c>
      <c r="BE57" s="103">
        <v>1.208</v>
      </c>
      <c r="BF57" s="103">
        <v>1.2090000000000001</v>
      </c>
      <c r="BG57" s="103">
        <v>1.206</v>
      </c>
      <c r="BH57" s="103">
        <v>1.2090000000000001</v>
      </c>
      <c r="BI57" s="103">
        <v>1.202</v>
      </c>
      <c r="BJ57" s="103">
        <v>1.204</v>
      </c>
      <c r="BK57" s="103">
        <v>1.206</v>
      </c>
      <c r="BL57" s="103">
        <v>1.198</v>
      </c>
      <c r="BM57" s="103">
        <v>1.2050000000000001</v>
      </c>
      <c r="BN57" s="103">
        <v>1.208</v>
      </c>
      <c r="BO57" s="95">
        <v>1.206</v>
      </c>
      <c r="BP57" s="95">
        <v>1.2070000000000001</v>
      </c>
      <c r="BQ57" s="95">
        <v>1.202</v>
      </c>
      <c r="BR57" s="95">
        <v>1.204</v>
      </c>
      <c r="BS57" s="95">
        <v>1.2010000000000001</v>
      </c>
      <c r="BT57" s="97"/>
      <c r="BU57" s="97"/>
      <c r="BV57" s="96"/>
      <c r="BW57" s="96"/>
      <c r="BX57" s="96"/>
      <c r="BY57" s="98"/>
      <c r="BZ57" s="99"/>
      <c r="CA57" s="99"/>
      <c r="CB57" s="99"/>
      <c r="CC57" s="99"/>
      <c r="CD57" s="100"/>
      <c r="CE57" s="101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</row>
    <row r="58" spans="1:144" ht="15" customHeight="1">
      <c r="A58" s="83" t="s">
        <v>154</v>
      </c>
      <c r="B58" s="66" t="s">
        <v>182</v>
      </c>
      <c r="C58" s="79" t="s">
        <v>181</v>
      </c>
      <c r="D58" s="67">
        <v>1</v>
      </c>
      <c r="E58" s="83" t="s">
        <v>70</v>
      </c>
      <c r="F58" s="84" t="s">
        <v>128</v>
      </c>
      <c r="G58" s="85" t="s">
        <v>127</v>
      </c>
      <c r="H58" s="86">
        <v>1.33</v>
      </c>
      <c r="I58" s="87" t="s">
        <v>43</v>
      </c>
      <c r="J58" s="88">
        <v>1.2</v>
      </c>
      <c r="K58" s="89">
        <v>0.04</v>
      </c>
      <c r="L58" s="89">
        <v>-0.04</v>
      </c>
      <c r="M58" s="90" t="s">
        <v>29</v>
      </c>
      <c r="N58" s="91" t="s">
        <v>67</v>
      </c>
      <c r="O58" s="92">
        <v>1.24</v>
      </c>
      <c r="P58" s="93">
        <v>1.1599999999999999</v>
      </c>
      <c r="Q58" s="94"/>
      <c r="R58" s="3">
        <f t="shared" si="16"/>
        <v>1.202</v>
      </c>
      <c r="S58" s="3">
        <f t="shared" si="17"/>
        <v>1.1910000000000001</v>
      </c>
      <c r="T58" s="3">
        <f t="shared" si="18"/>
        <v>1.1965625000000002</v>
      </c>
      <c r="U58" s="4">
        <f t="shared" si="19"/>
        <v>2.6753052282900416E-3</v>
      </c>
      <c r="V58" s="5">
        <f t="shared" si="20"/>
        <v>4.9838549980540048</v>
      </c>
      <c r="W58" s="76">
        <f t="shared" si="21"/>
        <v>-8.5937499999993922E-2</v>
      </c>
      <c r="X58" s="76" t="str">
        <f t="shared" si="22"/>
        <v>Level A</v>
      </c>
      <c r="Y58" s="5">
        <f t="shared" si="23"/>
        <v>5.4121550369492457</v>
      </c>
      <c r="Z58" s="5">
        <f t="shared" si="24"/>
        <v>4.5555549591587736</v>
      </c>
      <c r="AA58" s="5">
        <f t="shared" si="25"/>
        <v>4.5555549591587736</v>
      </c>
      <c r="AB58" s="6">
        <f t="shared" si="26"/>
        <v>1</v>
      </c>
      <c r="AC58" s="29" t="str">
        <f t="shared" si="27"/>
        <v/>
      </c>
      <c r="AD58" s="29" t="str">
        <f t="shared" si="28"/>
        <v/>
      </c>
      <c r="AE58" s="29">
        <f t="shared" si="29"/>
        <v>3.4374999999997602E-3</v>
      </c>
      <c r="AF58" s="29" t="str">
        <f t="shared" si="15"/>
        <v/>
      </c>
      <c r="AG58" s="100"/>
      <c r="AH58" s="101"/>
      <c r="AI58" s="102"/>
      <c r="AJ58" s="102"/>
      <c r="AK58" s="102"/>
      <c r="AL58" s="102"/>
      <c r="AM58" s="102"/>
      <c r="AN58" s="102">
        <v>1.196</v>
      </c>
      <c r="AO58" s="102">
        <v>1.1910000000000001</v>
      </c>
      <c r="AP58" s="102">
        <v>1.198</v>
      </c>
      <c r="AQ58" s="102">
        <v>1.1950000000000001</v>
      </c>
      <c r="AR58" s="102">
        <v>1.1950000000000001</v>
      </c>
      <c r="AS58" s="103">
        <v>1.1919999999999999</v>
      </c>
      <c r="AT58" s="103">
        <v>1.1950000000000001</v>
      </c>
      <c r="AU58" s="103">
        <v>1.2</v>
      </c>
      <c r="AV58" s="103">
        <v>1.198</v>
      </c>
      <c r="AW58" s="103">
        <v>1.1970000000000001</v>
      </c>
      <c r="AX58" s="103">
        <v>1.1970000000000001</v>
      </c>
      <c r="AY58" s="103">
        <v>1.1950000000000001</v>
      </c>
      <c r="AZ58" s="103">
        <v>1.1950000000000001</v>
      </c>
      <c r="BA58" s="103">
        <v>1.194</v>
      </c>
      <c r="BB58" s="103">
        <v>1.2</v>
      </c>
      <c r="BC58" s="103">
        <v>1.198</v>
      </c>
      <c r="BD58" s="103">
        <v>1.198</v>
      </c>
      <c r="BE58" s="103">
        <v>1.2010000000000001</v>
      </c>
      <c r="BF58" s="103">
        <v>1.202</v>
      </c>
      <c r="BG58" s="103">
        <v>1.1970000000000001</v>
      </c>
      <c r="BH58" s="103">
        <v>1.2</v>
      </c>
      <c r="BI58" s="103">
        <v>1.1930000000000001</v>
      </c>
      <c r="BJ58" s="103">
        <v>1.196</v>
      </c>
      <c r="BK58" s="103">
        <v>1.2</v>
      </c>
      <c r="BL58" s="103">
        <v>1.1930000000000001</v>
      </c>
      <c r="BM58" s="103">
        <v>1.198</v>
      </c>
      <c r="BN58" s="103">
        <v>1.1990000000000001</v>
      </c>
      <c r="BO58" s="95">
        <v>1.1970000000000001</v>
      </c>
      <c r="BP58" s="95">
        <v>1.1950000000000001</v>
      </c>
      <c r="BQ58" s="95">
        <v>1.196</v>
      </c>
      <c r="BR58" s="95">
        <v>1.1950000000000001</v>
      </c>
      <c r="BS58" s="95">
        <v>1.194</v>
      </c>
      <c r="BT58" s="97"/>
      <c r="BU58" s="97"/>
      <c r="BV58" s="96"/>
      <c r="BW58" s="96"/>
      <c r="BX58" s="96"/>
      <c r="BY58" s="98"/>
      <c r="BZ58" s="99"/>
      <c r="CA58" s="99"/>
      <c r="CB58" s="99"/>
      <c r="CC58" s="99"/>
      <c r="CD58" s="100"/>
      <c r="CE58" s="101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</row>
    <row r="59" spans="1:144" ht="15" customHeight="1">
      <c r="A59" s="83" t="s">
        <v>155</v>
      </c>
      <c r="B59" s="66" t="s">
        <v>182</v>
      </c>
      <c r="C59" s="79" t="s">
        <v>181</v>
      </c>
      <c r="D59" s="67">
        <v>1</v>
      </c>
      <c r="E59" s="83" t="s">
        <v>70</v>
      </c>
      <c r="F59" s="84" t="s">
        <v>126</v>
      </c>
      <c r="G59" s="85" t="s">
        <v>127</v>
      </c>
      <c r="H59" s="86">
        <v>1.33</v>
      </c>
      <c r="I59" s="87" t="s">
        <v>43</v>
      </c>
      <c r="J59" s="88">
        <v>1.2</v>
      </c>
      <c r="K59" s="89">
        <v>0.04</v>
      </c>
      <c r="L59" s="89">
        <v>-0.04</v>
      </c>
      <c r="M59" s="90" t="s">
        <v>29</v>
      </c>
      <c r="N59" s="91" t="s">
        <v>67</v>
      </c>
      <c r="O59" s="92">
        <v>1.24</v>
      </c>
      <c r="P59" s="93">
        <v>1.1599999999999999</v>
      </c>
      <c r="Q59" s="94"/>
      <c r="R59" s="3">
        <f t="shared" si="16"/>
        <v>1.2070000000000001</v>
      </c>
      <c r="S59" s="3">
        <f t="shared" si="17"/>
        <v>1.194</v>
      </c>
      <c r="T59" s="3">
        <f t="shared" si="18"/>
        <v>1.1987500000000002</v>
      </c>
      <c r="U59" s="4">
        <f t="shared" si="19"/>
        <v>3.0690967463913158E-3</v>
      </c>
      <c r="V59" s="5">
        <f t="shared" si="20"/>
        <v>4.3443835222890383</v>
      </c>
      <c r="W59" s="76">
        <f t="shared" si="21"/>
        <v>-3.1249999999993755E-2</v>
      </c>
      <c r="X59" s="76" t="str">
        <f t="shared" si="22"/>
        <v>Level A</v>
      </c>
      <c r="Y59" s="5">
        <f t="shared" si="23"/>
        <v>4.4801455073605476</v>
      </c>
      <c r="Z59" s="5">
        <f t="shared" si="24"/>
        <v>4.2086215372175371</v>
      </c>
      <c r="AA59" s="5">
        <f t="shared" si="25"/>
        <v>4.2086215372175371</v>
      </c>
      <c r="AB59" s="6">
        <f t="shared" si="26"/>
        <v>1</v>
      </c>
      <c r="AC59" s="29" t="str">
        <f t="shared" si="27"/>
        <v/>
      </c>
      <c r="AD59" s="29" t="str">
        <f t="shared" si="28"/>
        <v/>
      </c>
      <c r="AE59" s="29">
        <f t="shared" si="29"/>
        <v>1.2499999999997513E-3</v>
      </c>
      <c r="AF59" s="29" t="str">
        <f t="shared" si="15"/>
        <v/>
      </c>
      <c r="AG59" s="100"/>
      <c r="AH59" s="101"/>
      <c r="AI59" s="102"/>
      <c r="AJ59" s="102"/>
      <c r="AK59" s="102"/>
      <c r="AL59" s="102"/>
      <c r="AM59" s="102"/>
      <c r="AN59" s="102">
        <v>1.2070000000000001</v>
      </c>
      <c r="AO59" s="102">
        <v>1.196</v>
      </c>
      <c r="AP59" s="102">
        <v>1.1970000000000001</v>
      </c>
      <c r="AQ59" s="102">
        <v>1.2030000000000001</v>
      </c>
      <c r="AR59" s="102">
        <v>1.198</v>
      </c>
      <c r="AS59" s="103">
        <v>1.198</v>
      </c>
      <c r="AT59" s="103">
        <v>1.196</v>
      </c>
      <c r="AU59" s="103">
        <v>1.1970000000000001</v>
      </c>
      <c r="AV59" s="103">
        <v>1.2030000000000001</v>
      </c>
      <c r="AW59" s="103">
        <v>1.196</v>
      </c>
      <c r="AX59" s="103">
        <v>1.198</v>
      </c>
      <c r="AY59" s="103">
        <v>1.1990000000000001</v>
      </c>
      <c r="AZ59" s="103">
        <v>1.198</v>
      </c>
      <c r="BA59" s="103">
        <v>1.202</v>
      </c>
      <c r="BB59" s="103">
        <v>1.1990000000000001</v>
      </c>
      <c r="BC59" s="103">
        <v>1.1950000000000001</v>
      </c>
      <c r="BD59" s="103">
        <v>1.2</v>
      </c>
      <c r="BE59" s="103">
        <v>1.196</v>
      </c>
      <c r="BF59" s="103">
        <v>1.2050000000000001</v>
      </c>
      <c r="BG59" s="103">
        <v>1.1990000000000001</v>
      </c>
      <c r="BH59" s="103">
        <v>1.196</v>
      </c>
      <c r="BI59" s="103">
        <v>1.2</v>
      </c>
      <c r="BJ59" s="103">
        <v>1.196</v>
      </c>
      <c r="BK59" s="103">
        <v>1.1990000000000001</v>
      </c>
      <c r="BL59" s="103">
        <v>1.2</v>
      </c>
      <c r="BM59" s="103">
        <v>1.1970000000000001</v>
      </c>
      <c r="BN59" s="103">
        <v>1.194</v>
      </c>
      <c r="BO59" s="95">
        <v>1.2</v>
      </c>
      <c r="BP59" s="95">
        <v>1.1950000000000001</v>
      </c>
      <c r="BQ59" s="95">
        <v>1.1970000000000001</v>
      </c>
      <c r="BR59" s="95">
        <v>1.202</v>
      </c>
      <c r="BS59" s="95">
        <v>1.202</v>
      </c>
      <c r="BT59" s="97"/>
      <c r="BU59" s="97"/>
      <c r="BV59" s="96"/>
      <c r="BW59" s="96"/>
      <c r="BX59" s="96"/>
      <c r="BY59" s="98"/>
      <c r="BZ59" s="99"/>
      <c r="CA59" s="99"/>
      <c r="CB59" s="99"/>
      <c r="CC59" s="99"/>
      <c r="CD59" s="100"/>
      <c r="CE59" s="101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</row>
    <row r="60" spans="1:144" ht="15" customHeight="1">
      <c r="A60" s="83" t="s">
        <v>155</v>
      </c>
      <c r="B60" s="66" t="s">
        <v>182</v>
      </c>
      <c r="C60" s="79" t="s">
        <v>181</v>
      </c>
      <c r="D60" s="67">
        <v>1</v>
      </c>
      <c r="E60" s="83" t="s">
        <v>70</v>
      </c>
      <c r="F60" s="84" t="s">
        <v>128</v>
      </c>
      <c r="G60" s="85" t="s">
        <v>127</v>
      </c>
      <c r="H60" s="86">
        <v>1.33</v>
      </c>
      <c r="I60" s="87" t="s">
        <v>43</v>
      </c>
      <c r="J60" s="88">
        <v>1.2</v>
      </c>
      <c r="K60" s="89">
        <v>0.04</v>
      </c>
      <c r="L60" s="89">
        <v>-0.04</v>
      </c>
      <c r="M60" s="90" t="s">
        <v>29</v>
      </c>
      <c r="N60" s="91" t="s">
        <v>67</v>
      </c>
      <c r="O60" s="92">
        <v>1.24</v>
      </c>
      <c r="P60" s="93">
        <v>1.1599999999999999</v>
      </c>
      <c r="Q60" s="94"/>
      <c r="R60" s="3">
        <f t="shared" si="16"/>
        <v>1.2</v>
      </c>
      <c r="S60" s="3">
        <f t="shared" si="17"/>
        <v>1.1890000000000001</v>
      </c>
      <c r="T60" s="3">
        <f t="shared" si="18"/>
        <v>1.1938125000000002</v>
      </c>
      <c r="U60" s="4">
        <f t="shared" si="19"/>
        <v>2.5581936671623812E-3</v>
      </c>
      <c r="V60" s="5">
        <f t="shared" si="20"/>
        <v>5.2120109218013324</v>
      </c>
      <c r="W60" s="76">
        <f t="shared" si="21"/>
        <v>-0.15468749999999462</v>
      </c>
      <c r="X60" s="76" t="str">
        <f t="shared" si="22"/>
        <v>Level B</v>
      </c>
      <c r="Y60" s="5">
        <f t="shared" si="23"/>
        <v>6.0182438612674538</v>
      </c>
      <c r="Z60" s="5">
        <f t="shared" si="24"/>
        <v>4.4057779823352208</v>
      </c>
      <c r="AA60" s="5">
        <f t="shared" si="25"/>
        <v>4.4057779823352208</v>
      </c>
      <c r="AB60" s="6">
        <f t="shared" si="26"/>
        <v>1</v>
      </c>
      <c r="AC60" s="29" t="str">
        <f t="shared" si="27"/>
        <v/>
      </c>
      <c r="AD60" s="29" t="str">
        <f t="shared" si="28"/>
        <v/>
      </c>
      <c r="AE60" s="29">
        <f t="shared" si="29"/>
        <v>6.1874999999997904E-3</v>
      </c>
      <c r="AF60" s="29" t="str">
        <f t="shared" si="15"/>
        <v/>
      </c>
      <c r="AG60" s="100"/>
      <c r="AH60" s="101"/>
      <c r="AI60" s="102"/>
      <c r="AJ60" s="102"/>
      <c r="AK60" s="102"/>
      <c r="AL60" s="102"/>
      <c r="AM60" s="102"/>
      <c r="AN60" s="102">
        <v>1.2</v>
      </c>
      <c r="AO60" s="102">
        <v>1.194</v>
      </c>
      <c r="AP60" s="102">
        <v>1.1950000000000001</v>
      </c>
      <c r="AQ60" s="102">
        <v>1.1950000000000001</v>
      </c>
      <c r="AR60" s="102">
        <v>1.1919999999999999</v>
      </c>
      <c r="AS60" s="103">
        <v>1.194</v>
      </c>
      <c r="AT60" s="103">
        <v>1.1970000000000001</v>
      </c>
      <c r="AU60" s="103">
        <v>1.19</v>
      </c>
      <c r="AV60" s="103">
        <v>1.196</v>
      </c>
      <c r="AW60" s="103">
        <v>1.1950000000000001</v>
      </c>
      <c r="AX60" s="103">
        <v>1.1910000000000001</v>
      </c>
      <c r="AY60" s="103">
        <v>1.1930000000000001</v>
      </c>
      <c r="AZ60" s="103">
        <v>1.1910000000000001</v>
      </c>
      <c r="BA60" s="103">
        <v>1.198</v>
      </c>
      <c r="BB60" s="103">
        <v>1.194</v>
      </c>
      <c r="BC60" s="103">
        <v>1.19</v>
      </c>
      <c r="BD60" s="103">
        <v>1.1950000000000001</v>
      </c>
      <c r="BE60" s="103">
        <v>1.1890000000000001</v>
      </c>
      <c r="BF60" s="103">
        <v>1.1970000000000001</v>
      </c>
      <c r="BG60" s="103">
        <v>1.1950000000000001</v>
      </c>
      <c r="BH60" s="103">
        <v>1.1919999999999999</v>
      </c>
      <c r="BI60" s="103">
        <v>1.1950000000000001</v>
      </c>
      <c r="BJ60" s="103">
        <v>1.194</v>
      </c>
      <c r="BK60" s="103">
        <v>1.1919999999999999</v>
      </c>
      <c r="BL60" s="103">
        <v>1.194</v>
      </c>
      <c r="BM60" s="103">
        <v>1.1910000000000001</v>
      </c>
      <c r="BN60" s="103">
        <v>1.19</v>
      </c>
      <c r="BO60" s="95">
        <v>1.1950000000000001</v>
      </c>
      <c r="BP60" s="95">
        <v>1.1930000000000001</v>
      </c>
      <c r="BQ60" s="95">
        <v>1.194</v>
      </c>
      <c r="BR60" s="95">
        <v>1.1970000000000001</v>
      </c>
      <c r="BS60" s="95">
        <v>1.194</v>
      </c>
      <c r="BT60" s="97"/>
      <c r="BU60" s="97"/>
      <c r="BV60" s="96"/>
      <c r="BW60" s="96"/>
      <c r="BX60" s="96"/>
      <c r="BY60" s="98"/>
      <c r="BZ60" s="99"/>
      <c r="CA60" s="99"/>
      <c r="CB60" s="99"/>
      <c r="CC60" s="99"/>
      <c r="CD60" s="100"/>
      <c r="CE60" s="101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</row>
    <row r="61" spans="1:144" ht="15" customHeight="1">
      <c r="A61" s="83" t="s">
        <v>156</v>
      </c>
      <c r="B61" s="66" t="s">
        <v>182</v>
      </c>
      <c r="C61" s="79" t="s">
        <v>181</v>
      </c>
      <c r="D61" s="67">
        <v>1</v>
      </c>
      <c r="E61" s="83" t="s">
        <v>70</v>
      </c>
      <c r="F61" s="106">
        <v>3</v>
      </c>
      <c r="G61" s="85" t="s">
        <v>127</v>
      </c>
      <c r="H61" s="86">
        <v>1.33</v>
      </c>
      <c r="I61" s="87" t="s">
        <v>43</v>
      </c>
      <c r="J61" s="88">
        <v>1.2</v>
      </c>
      <c r="K61" s="89">
        <v>0.04</v>
      </c>
      <c r="L61" s="89">
        <v>-0.04</v>
      </c>
      <c r="M61" s="90" t="s">
        <v>29</v>
      </c>
      <c r="N61" s="91" t="s">
        <v>67</v>
      </c>
      <c r="O61" s="92">
        <v>1.24</v>
      </c>
      <c r="P61" s="93">
        <v>1.1599999999999999</v>
      </c>
      <c r="Q61" s="94"/>
      <c r="R61" s="3">
        <f t="shared" si="16"/>
        <v>1.212</v>
      </c>
      <c r="S61" s="3">
        <f t="shared" si="17"/>
        <v>1.2010000000000001</v>
      </c>
      <c r="T61" s="3">
        <f t="shared" si="18"/>
        <v>1.2071562500000002</v>
      </c>
      <c r="U61" s="4">
        <f t="shared" si="19"/>
        <v>2.8523829879028217E-3</v>
      </c>
      <c r="V61" s="5">
        <f t="shared" si="20"/>
        <v>4.6744540932550223</v>
      </c>
      <c r="W61" s="76">
        <f t="shared" si="21"/>
        <v>0.17890625000000476</v>
      </c>
      <c r="X61" s="76" t="str">
        <f t="shared" si="22"/>
        <v>Level B</v>
      </c>
      <c r="Y61" s="5">
        <f t="shared" si="23"/>
        <v>3.838165040633597</v>
      </c>
      <c r="Z61" s="5">
        <f t="shared" si="24"/>
        <v>5.5107431458764555</v>
      </c>
      <c r="AA61" s="5">
        <f t="shared" si="25"/>
        <v>3.838165040633597</v>
      </c>
      <c r="AB61" s="6">
        <f t="shared" si="26"/>
        <v>1</v>
      </c>
      <c r="AC61" s="29" t="str">
        <f t="shared" si="27"/>
        <v/>
      </c>
      <c r="AD61" s="29" t="str">
        <f t="shared" si="28"/>
        <v/>
      </c>
      <c r="AE61" s="29">
        <f t="shared" si="29"/>
        <v>-7.1562500000001972E-3</v>
      </c>
      <c r="AF61" s="29" t="str">
        <f t="shared" si="15"/>
        <v/>
      </c>
      <c r="AG61" s="100"/>
      <c r="AH61" s="101"/>
      <c r="AI61" s="102"/>
      <c r="AJ61" s="102"/>
      <c r="AK61" s="102"/>
      <c r="AL61" s="102"/>
      <c r="AM61" s="102"/>
      <c r="AN61" s="102">
        <v>1.2110000000000001</v>
      </c>
      <c r="AO61" s="102">
        <v>1.206</v>
      </c>
      <c r="AP61" s="102">
        <v>1.2090000000000001</v>
      </c>
      <c r="AQ61" s="102">
        <v>1.2090000000000001</v>
      </c>
      <c r="AR61" s="102">
        <v>1.21</v>
      </c>
      <c r="AS61" s="103">
        <v>1.2030000000000001</v>
      </c>
      <c r="AT61" s="103">
        <v>1.2070000000000001</v>
      </c>
      <c r="AU61" s="103">
        <v>1.2090000000000001</v>
      </c>
      <c r="AV61" s="103">
        <v>1.21</v>
      </c>
      <c r="AW61" s="103">
        <v>1.2070000000000001</v>
      </c>
      <c r="AX61" s="103">
        <v>1.206</v>
      </c>
      <c r="AY61" s="103">
        <v>1.212</v>
      </c>
      <c r="AZ61" s="103">
        <v>1.2070000000000001</v>
      </c>
      <c r="BA61" s="103">
        <v>1.204</v>
      </c>
      <c r="BB61" s="103">
        <v>1.2030000000000001</v>
      </c>
      <c r="BC61" s="103">
        <v>1.204</v>
      </c>
      <c r="BD61" s="103">
        <v>1.206</v>
      </c>
      <c r="BE61" s="103">
        <v>1.206</v>
      </c>
      <c r="BF61" s="103">
        <v>1.2110000000000001</v>
      </c>
      <c r="BG61" s="103">
        <v>1.206</v>
      </c>
      <c r="BH61" s="103">
        <v>1.2070000000000001</v>
      </c>
      <c r="BI61" s="103">
        <v>1.204</v>
      </c>
      <c r="BJ61" s="103">
        <v>1.208</v>
      </c>
      <c r="BK61" s="103">
        <v>1.208</v>
      </c>
      <c r="BL61" s="103">
        <v>1.206</v>
      </c>
      <c r="BM61" s="103">
        <v>1.2010000000000001</v>
      </c>
      <c r="BN61" s="103">
        <v>1.208</v>
      </c>
      <c r="BO61" s="95">
        <v>1.212</v>
      </c>
      <c r="BP61" s="95">
        <v>1.2110000000000001</v>
      </c>
      <c r="BQ61" s="95">
        <v>1.2030000000000001</v>
      </c>
      <c r="BR61" s="95">
        <v>1.206</v>
      </c>
      <c r="BS61" s="95">
        <v>1.2090000000000001</v>
      </c>
      <c r="BT61" s="97"/>
      <c r="BU61" s="97"/>
      <c r="BV61" s="96"/>
      <c r="BW61" s="96"/>
      <c r="BX61" s="96"/>
      <c r="BY61" s="98"/>
      <c r="BZ61" s="99"/>
      <c r="CA61" s="99"/>
      <c r="CB61" s="99"/>
      <c r="CC61" s="99"/>
      <c r="CD61" s="100"/>
      <c r="CE61" s="101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</row>
    <row r="62" spans="1:144" ht="15" customHeight="1">
      <c r="A62" s="83" t="s">
        <v>156</v>
      </c>
      <c r="B62" s="66" t="s">
        <v>182</v>
      </c>
      <c r="C62" s="79" t="s">
        <v>181</v>
      </c>
      <c r="D62" s="67">
        <v>1</v>
      </c>
      <c r="E62" s="83" t="s">
        <v>70</v>
      </c>
      <c r="F62" s="106">
        <v>3</v>
      </c>
      <c r="G62" s="85" t="s">
        <v>127</v>
      </c>
      <c r="H62" s="86">
        <v>1.33</v>
      </c>
      <c r="I62" s="87" t="s">
        <v>43</v>
      </c>
      <c r="J62" s="88">
        <v>1.2</v>
      </c>
      <c r="K62" s="89">
        <v>0.04</v>
      </c>
      <c r="L62" s="89">
        <v>-0.04</v>
      </c>
      <c r="M62" s="90" t="s">
        <v>29</v>
      </c>
      <c r="N62" s="91" t="s">
        <v>67</v>
      </c>
      <c r="O62" s="92">
        <v>1.24</v>
      </c>
      <c r="P62" s="93">
        <v>1.1599999999999999</v>
      </c>
      <c r="Q62" s="94"/>
      <c r="R62" s="3">
        <f t="shared" si="16"/>
        <v>1.2010000000000001</v>
      </c>
      <c r="S62" s="3">
        <f t="shared" si="17"/>
        <v>1.1919999999999999</v>
      </c>
      <c r="T62" s="3">
        <f t="shared" si="18"/>
        <v>1.1965937500000001</v>
      </c>
      <c r="U62" s="4">
        <f t="shared" si="19"/>
        <v>2.4077747054610651E-3</v>
      </c>
      <c r="V62" s="5">
        <f t="shared" si="20"/>
        <v>5.5376166645043856</v>
      </c>
      <c r="W62" s="76">
        <f t="shared" si="21"/>
        <v>-8.5156249999995756E-2</v>
      </c>
      <c r="X62" s="76" t="str">
        <f t="shared" si="22"/>
        <v>Level A</v>
      </c>
      <c r="Y62" s="5">
        <f t="shared" si="23"/>
        <v>6.009179333591069</v>
      </c>
      <c r="Z62" s="5">
        <f t="shared" si="24"/>
        <v>5.066053995417712</v>
      </c>
      <c r="AA62" s="5">
        <f t="shared" si="25"/>
        <v>5.066053995417712</v>
      </c>
      <c r="AB62" s="6">
        <f t="shared" si="26"/>
        <v>1</v>
      </c>
      <c r="AC62" s="29" t="str">
        <f t="shared" si="27"/>
        <v/>
      </c>
      <c r="AD62" s="29" t="str">
        <f t="shared" si="28"/>
        <v/>
      </c>
      <c r="AE62" s="29">
        <f t="shared" si="29"/>
        <v>3.406249999999833E-3</v>
      </c>
      <c r="AF62" s="29" t="str">
        <f t="shared" si="15"/>
        <v/>
      </c>
      <c r="AG62" s="100"/>
      <c r="AH62" s="101"/>
      <c r="AI62" s="102"/>
      <c r="AJ62" s="102"/>
      <c r="AK62" s="102"/>
      <c r="AL62" s="102"/>
      <c r="AM62" s="102"/>
      <c r="AN62" s="102">
        <v>1.1970000000000001</v>
      </c>
      <c r="AO62" s="102">
        <v>1.1970000000000001</v>
      </c>
      <c r="AP62" s="102">
        <v>1.2</v>
      </c>
      <c r="AQ62" s="102">
        <v>1.1950000000000001</v>
      </c>
      <c r="AR62" s="102">
        <v>1.198</v>
      </c>
      <c r="AS62" s="103">
        <v>1.194</v>
      </c>
      <c r="AT62" s="103">
        <v>1.1970000000000001</v>
      </c>
      <c r="AU62" s="103">
        <v>1.198</v>
      </c>
      <c r="AV62" s="103">
        <v>1.2</v>
      </c>
      <c r="AW62" s="103">
        <v>1.196</v>
      </c>
      <c r="AX62" s="103">
        <v>1.1930000000000001</v>
      </c>
      <c r="AY62" s="103">
        <v>1.2010000000000001</v>
      </c>
      <c r="AZ62" s="103">
        <v>1.194</v>
      </c>
      <c r="BA62" s="103">
        <v>1.1950000000000001</v>
      </c>
      <c r="BB62" s="103">
        <v>1.1919999999999999</v>
      </c>
      <c r="BC62" s="103">
        <v>1.194</v>
      </c>
      <c r="BD62" s="103">
        <v>1.1970000000000001</v>
      </c>
      <c r="BE62" s="103">
        <v>1.196</v>
      </c>
      <c r="BF62" s="103">
        <v>1.196</v>
      </c>
      <c r="BG62" s="103">
        <v>1.1950000000000001</v>
      </c>
      <c r="BH62" s="103">
        <v>1.2010000000000001</v>
      </c>
      <c r="BI62" s="103">
        <v>1.194</v>
      </c>
      <c r="BJ62" s="103">
        <v>1.2</v>
      </c>
      <c r="BK62" s="103">
        <v>1.1970000000000001</v>
      </c>
      <c r="BL62" s="103">
        <v>1.196</v>
      </c>
      <c r="BM62" s="103">
        <v>1.194</v>
      </c>
      <c r="BN62" s="103">
        <v>1.1970000000000001</v>
      </c>
      <c r="BO62" s="95">
        <v>1.2010000000000001</v>
      </c>
      <c r="BP62" s="95">
        <v>1.198</v>
      </c>
      <c r="BQ62" s="95">
        <v>1.1950000000000001</v>
      </c>
      <c r="BR62" s="95">
        <v>1.196</v>
      </c>
      <c r="BS62" s="95">
        <v>1.1970000000000001</v>
      </c>
      <c r="BT62" s="97"/>
      <c r="BU62" s="97"/>
      <c r="BV62" s="96"/>
      <c r="BW62" s="96"/>
      <c r="BX62" s="96"/>
      <c r="BY62" s="98"/>
      <c r="BZ62" s="99"/>
      <c r="CA62" s="99"/>
      <c r="CB62" s="99"/>
      <c r="CC62" s="99"/>
      <c r="CD62" s="100"/>
      <c r="CE62" s="101"/>
      <c r="CF62" s="102"/>
      <c r="CG62" s="102"/>
      <c r="CH62" s="102"/>
      <c r="CI62" s="102"/>
      <c r="CJ62" s="102"/>
      <c r="CK62" s="102"/>
      <c r="CL62" s="102"/>
      <c r="CM62" s="102"/>
      <c r="CN62" s="102"/>
      <c r="CO62" s="102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</row>
    <row r="63" spans="1:144" ht="15" customHeight="1">
      <c r="A63" s="83" t="s">
        <v>157</v>
      </c>
      <c r="B63" s="66" t="s">
        <v>182</v>
      </c>
      <c r="C63" s="79" t="s">
        <v>181</v>
      </c>
      <c r="D63" s="67">
        <v>1</v>
      </c>
      <c r="E63" s="83" t="s">
        <v>70</v>
      </c>
      <c r="F63" s="106">
        <v>3</v>
      </c>
      <c r="G63" s="85" t="s">
        <v>127</v>
      </c>
      <c r="H63" s="86">
        <v>1.33</v>
      </c>
      <c r="I63" s="87" t="s">
        <v>43</v>
      </c>
      <c r="J63" s="88">
        <v>0.8</v>
      </c>
      <c r="K63" s="89">
        <v>0.04</v>
      </c>
      <c r="L63" s="89">
        <v>-0.04</v>
      </c>
      <c r="M63" s="90" t="s">
        <v>29</v>
      </c>
      <c r="N63" s="91" t="s">
        <v>67</v>
      </c>
      <c r="O63" s="92">
        <v>0.84000000000000008</v>
      </c>
      <c r="P63" s="93">
        <v>0.76</v>
      </c>
      <c r="Q63" s="94"/>
      <c r="R63" s="3">
        <f t="shared" si="16"/>
        <v>0.80400000000000005</v>
      </c>
      <c r="S63" s="3">
        <f t="shared" si="17"/>
        <v>0.78600000000000003</v>
      </c>
      <c r="T63" s="3">
        <f t="shared" si="18"/>
        <v>0.79471875000000003</v>
      </c>
      <c r="U63" s="4">
        <f t="shared" si="19"/>
        <v>4.0179787487997602E-3</v>
      </c>
      <c r="V63" s="5">
        <f t="shared" si="20"/>
        <v>3.3184180820558673</v>
      </c>
      <c r="W63" s="76">
        <f t="shared" si="21"/>
        <v>-0.13203125000000027</v>
      </c>
      <c r="X63" s="76" t="str">
        <f t="shared" si="22"/>
        <v>Level B</v>
      </c>
      <c r="Y63" s="5">
        <f t="shared" si="23"/>
        <v>3.7565529694523101</v>
      </c>
      <c r="Z63" s="5">
        <f t="shared" si="24"/>
        <v>2.8802831946594303</v>
      </c>
      <c r="AA63" s="5">
        <f t="shared" si="25"/>
        <v>2.8802831946594303</v>
      </c>
      <c r="AB63" s="6">
        <f t="shared" si="26"/>
        <v>1</v>
      </c>
      <c r="AC63" s="29" t="str">
        <f t="shared" si="27"/>
        <v/>
      </c>
      <c r="AD63" s="29" t="str">
        <f t="shared" si="28"/>
        <v/>
      </c>
      <c r="AE63" s="29">
        <f t="shared" si="29"/>
        <v>5.2812500000000151E-3</v>
      </c>
      <c r="AF63" s="29" t="str">
        <f t="shared" si="15"/>
        <v/>
      </c>
      <c r="AG63" s="100"/>
      <c r="AH63" s="101"/>
      <c r="AI63" s="102"/>
      <c r="AJ63" s="102"/>
      <c r="AK63" s="102"/>
      <c r="AL63" s="102"/>
      <c r="AM63" s="102"/>
      <c r="AN63" s="102">
        <v>0.79500000000000004</v>
      </c>
      <c r="AO63" s="102">
        <v>0.79300000000000004</v>
      </c>
      <c r="AP63" s="102">
        <v>0.79900000000000004</v>
      </c>
      <c r="AQ63" s="102">
        <v>0.80100000000000005</v>
      </c>
      <c r="AR63" s="102">
        <v>0.79100000000000004</v>
      </c>
      <c r="AS63" s="103">
        <v>0.79900000000000004</v>
      </c>
      <c r="AT63" s="103">
        <v>0.8</v>
      </c>
      <c r="AU63" s="103">
        <v>0.79300000000000004</v>
      </c>
      <c r="AV63" s="103">
        <v>0.79600000000000004</v>
      </c>
      <c r="AW63" s="103">
        <v>0.79600000000000004</v>
      </c>
      <c r="AX63" s="103">
        <v>0.79900000000000004</v>
      </c>
      <c r="AY63" s="103">
        <v>0.79500000000000004</v>
      </c>
      <c r="AZ63" s="103">
        <v>0.78600000000000003</v>
      </c>
      <c r="BA63" s="103">
        <v>0.79900000000000004</v>
      </c>
      <c r="BB63" s="103">
        <v>0.79500000000000004</v>
      </c>
      <c r="BC63" s="103">
        <v>0.79300000000000004</v>
      </c>
      <c r="BD63" s="103">
        <v>0.78900000000000003</v>
      </c>
      <c r="BE63" s="103">
        <v>0.79400000000000004</v>
      </c>
      <c r="BF63" s="103">
        <v>0.78700000000000003</v>
      </c>
      <c r="BG63" s="103">
        <v>0.79400000000000004</v>
      </c>
      <c r="BH63" s="103">
        <v>0.79700000000000004</v>
      </c>
      <c r="BI63" s="103">
        <v>0.79200000000000004</v>
      </c>
      <c r="BJ63" s="103">
        <v>0.80400000000000005</v>
      </c>
      <c r="BK63" s="103">
        <v>0.79600000000000004</v>
      </c>
      <c r="BL63" s="103">
        <v>0.79400000000000004</v>
      </c>
      <c r="BM63" s="103">
        <v>0.79300000000000004</v>
      </c>
      <c r="BN63" s="103">
        <v>0.79600000000000004</v>
      </c>
      <c r="BO63" s="95">
        <v>0.79700000000000004</v>
      </c>
      <c r="BP63" s="95">
        <v>0.79400000000000004</v>
      </c>
      <c r="BQ63" s="95">
        <v>0.78800000000000003</v>
      </c>
      <c r="BR63" s="95">
        <v>0.79200000000000004</v>
      </c>
      <c r="BS63" s="95">
        <v>0.79400000000000004</v>
      </c>
      <c r="BT63" s="97"/>
      <c r="BU63" s="97"/>
      <c r="BV63" s="96"/>
      <c r="BW63" s="96"/>
      <c r="BX63" s="96"/>
      <c r="BY63" s="98"/>
      <c r="BZ63" s="99"/>
      <c r="CA63" s="99"/>
      <c r="CB63" s="99"/>
      <c r="CC63" s="99"/>
      <c r="CD63" s="100"/>
      <c r="CE63" s="101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</row>
    <row r="64" spans="1:144" ht="15" customHeight="1">
      <c r="A64" s="83" t="s">
        <v>157</v>
      </c>
      <c r="B64" s="66" t="s">
        <v>182</v>
      </c>
      <c r="C64" s="79" t="s">
        <v>181</v>
      </c>
      <c r="D64" s="67">
        <v>1</v>
      </c>
      <c r="E64" s="83" t="s">
        <v>70</v>
      </c>
      <c r="F64" s="106">
        <v>3</v>
      </c>
      <c r="G64" s="85" t="s">
        <v>127</v>
      </c>
      <c r="H64" s="86">
        <v>1.33</v>
      </c>
      <c r="I64" s="87" t="s">
        <v>43</v>
      </c>
      <c r="J64" s="88">
        <v>0.8</v>
      </c>
      <c r="K64" s="89">
        <v>0.04</v>
      </c>
      <c r="L64" s="89">
        <v>-0.04</v>
      </c>
      <c r="M64" s="90" t="s">
        <v>29</v>
      </c>
      <c r="N64" s="91" t="s">
        <v>67</v>
      </c>
      <c r="O64" s="92">
        <v>0.84000000000000008</v>
      </c>
      <c r="P64" s="93">
        <v>0.76</v>
      </c>
      <c r="Q64" s="94"/>
      <c r="R64" s="3">
        <f t="shared" si="16"/>
        <v>0.80200000000000005</v>
      </c>
      <c r="S64" s="3">
        <f t="shared" si="17"/>
        <v>0.79</v>
      </c>
      <c r="T64" s="3">
        <f t="shared" si="18"/>
        <v>0.79537500000000017</v>
      </c>
      <c r="U64" s="4">
        <f t="shared" si="19"/>
        <v>2.8483158578020218E-3</v>
      </c>
      <c r="V64" s="5">
        <f t="shared" si="20"/>
        <v>4.6811287788926439</v>
      </c>
      <c r="W64" s="76">
        <f t="shared" si="21"/>
        <v>-0.11562499999999688</v>
      </c>
      <c r="X64" s="76" t="str">
        <f t="shared" si="22"/>
        <v>Level A</v>
      </c>
      <c r="Y64" s="5">
        <f t="shared" si="23"/>
        <v>5.2223842939520955</v>
      </c>
      <c r="Z64" s="5">
        <f t="shared" si="24"/>
        <v>4.1398732638332003</v>
      </c>
      <c r="AA64" s="5">
        <f t="shared" si="25"/>
        <v>4.1398732638332003</v>
      </c>
      <c r="AB64" s="6">
        <f t="shared" si="26"/>
        <v>1</v>
      </c>
      <c r="AC64" s="29" t="str">
        <f t="shared" si="27"/>
        <v/>
      </c>
      <c r="AD64" s="29" t="str">
        <f t="shared" si="28"/>
        <v/>
      </c>
      <c r="AE64" s="29">
        <f t="shared" si="29"/>
        <v>4.6249999999998792E-3</v>
      </c>
      <c r="AF64" s="29" t="str">
        <f t="shared" si="15"/>
        <v/>
      </c>
      <c r="AG64" s="100"/>
      <c r="AH64" s="101"/>
      <c r="AI64" s="102"/>
      <c r="AJ64" s="102"/>
      <c r="AK64" s="102"/>
      <c r="AL64" s="102"/>
      <c r="AM64" s="102"/>
      <c r="AN64" s="102">
        <v>0.79500000000000004</v>
      </c>
      <c r="AO64" s="102">
        <v>0.79600000000000004</v>
      </c>
      <c r="AP64" s="102">
        <v>0.79800000000000004</v>
      </c>
      <c r="AQ64" s="102">
        <v>0.80200000000000005</v>
      </c>
      <c r="AR64" s="102">
        <v>0.79100000000000004</v>
      </c>
      <c r="AS64" s="103">
        <v>0.79500000000000004</v>
      </c>
      <c r="AT64" s="103">
        <v>0.79600000000000004</v>
      </c>
      <c r="AU64" s="103">
        <v>0.79500000000000004</v>
      </c>
      <c r="AV64" s="103">
        <v>0.79400000000000004</v>
      </c>
      <c r="AW64" s="103">
        <v>0.79300000000000004</v>
      </c>
      <c r="AX64" s="103">
        <v>0.79700000000000004</v>
      </c>
      <c r="AY64" s="103">
        <v>0.8</v>
      </c>
      <c r="AZ64" s="103">
        <v>0.79600000000000004</v>
      </c>
      <c r="BA64" s="103">
        <v>0.79700000000000004</v>
      </c>
      <c r="BB64" s="103">
        <v>0.79300000000000004</v>
      </c>
      <c r="BC64" s="103">
        <v>0.79</v>
      </c>
      <c r="BD64" s="103">
        <v>0.79400000000000004</v>
      </c>
      <c r="BE64" s="103">
        <v>0.79900000000000004</v>
      </c>
      <c r="BF64" s="103">
        <v>0.79</v>
      </c>
      <c r="BG64" s="103">
        <v>0.79700000000000004</v>
      </c>
      <c r="BH64" s="103">
        <v>0.79800000000000004</v>
      </c>
      <c r="BI64" s="103">
        <v>0.79500000000000004</v>
      </c>
      <c r="BJ64" s="103">
        <v>0.79900000000000004</v>
      </c>
      <c r="BK64" s="103">
        <v>0.79600000000000004</v>
      </c>
      <c r="BL64" s="103">
        <v>0.79300000000000004</v>
      </c>
      <c r="BM64" s="103">
        <v>0.79400000000000004</v>
      </c>
      <c r="BN64" s="103">
        <v>0.79400000000000004</v>
      </c>
      <c r="BO64" s="95">
        <v>0.79700000000000004</v>
      </c>
      <c r="BP64" s="95">
        <v>0.79600000000000004</v>
      </c>
      <c r="BQ64" s="95">
        <v>0.79</v>
      </c>
      <c r="BR64" s="95">
        <v>0.79500000000000004</v>
      </c>
      <c r="BS64" s="95">
        <v>0.79700000000000004</v>
      </c>
      <c r="BT64" s="97"/>
      <c r="BU64" s="97"/>
      <c r="BV64" s="96"/>
      <c r="BW64" s="96"/>
      <c r="BX64" s="96"/>
      <c r="BY64" s="98"/>
      <c r="BZ64" s="99"/>
      <c r="CA64" s="99"/>
      <c r="CB64" s="99"/>
      <c r="CC64" s="99"/>
      <c r="CD64" s="100"/>
      <c r="CE64" s="101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</row>
    <row r="65" spans="1:144" ht="15" customHeight="1">
      <c r="A65" s="83" t="s">
        <v>158</v>
      </c>
      <c r="B65" s="66" t="s">
        <v>182</v>
      </c>
      <c r="C65" s="79" t="s">
        <v>181</v>
      </c>
      <c r="D65" s="67">
        <v>1</v>
      </c>
      <c r="E65" s="83" t="s">
        <v>70</v>
      </c>
      <c r="F65" s="84">
        <v>3</v>
      </c>
      <c r="G65" s="85" t="s">
        <v>127</v>
      </c>
      <c r="H65" s="86">
        <v>1.33</v>
      </c>
      <c r="I65" s="87" t="s">
        <v>43</v>
      </c>
      <c r="J65" s="88">
        <v>0.8</v>
      </c>
      <c r="K65" s="89">
        <v>0.04</v>
      </c>
      <c r="L65" s="89">
        <v>-0.04</v>
      </c>
      <c r="M65" s="90" t="s">
        <v>29</v>
      </c>
      <c r="N65" s="91" t="s">
        <v>67</v>
      </c>
      <c r="O65" s="92">
        <v>0.84000000000000008</v>
      </c>
      <c r="P65" s="93">
        <v>0.76</v>
      </c>
      <c r="Q65" s="94"/>
      <c r="R65" s="3">
        <f t="shared" si="16"/>
        <v>0.80600000000000005</v>
      </c>
      <c r="S65" s="3">
        <f t="shared" si="17"/>
        <v>0.79500000000000004</v>
      </c>
      <c r="T65" s="3">
        <f t="shared" si="18"/>
        <v>0.799875</v>
      </c>
      <c r="U65" s="4">
        <f t="shared" si="19"/>
        <v>3.5898602722381234E-3</v>
      </c>
      <c r="V65" s="5">
        <f t="shared" si="20"/>
        <v>3.7141649875471541</v>
      </c>
      <c r="W65" s="76">
        <f t="shared" si="21"/>
        <v>-3.125000000001041E-3</v>
      </c>
      <c r="X65" s="76" t="str">
        <f t="shared" si="22"/>
        <v>Level A</v>
      </c>
      <c r="Y65" s="5">
        <f t="shared" si="23"/>
        <v>3.7257717531332459</v>
      </c>
      <c r="Z65" s="5">
        <f t="shared" si="24"/>
        <v>3.7025582219610689</v>
      </c>
      <c r="AA65" s="5">
        <f t="shared" si="25"/>
        <v>3.7025582219610689</v>
      </c>
      <c r="AB65" s="6">
        <f t="shared" si="26"/>
        <v>1</v>
      </c>
      <c r="AC65" s="29" t="str">
        <f t="shared" si="27"/>
        <v/>
      </c>
      <c r="AD65" s="29" t="str">
        <f t="shared" si="28"/>
        <v/>
      </c>
      <c r="AE65" s="29">
        <f t="shared" si="29"/>
        <v>1.2500000000004174E-4</v>
      </c>
      <c r="AF65" s="29" t="str">
        <f t="shared" si="15"/>
        <v/>
      </c>
      <c r="AG65" s="100"/>
      <c r="AH65" s="101"/>
      <c r="AI65" s="102"/>
      <c r="AJ65" s="102"/>
      <c r="AK65" s="102"/>
      <c r="AL65" s="102"/>
      <c r="AM65" s="102"/>
      <c r="AN65" s="102">
        <v>0.80200000000000005</v>
      </c>
      <c r="AO65" s="102">
        <v>0.80200000000000005</v>
      </c>
      <c r="AP65" s="102">
        <v>0.79500000000000004</v>
      </c>
      <c r="AQ65" s="102">
        <v>0.79800000000000004</v>
      </c>
      <c r="AR65" s="102">
        <v>0.79800000000000004</v>
      </c>
      <c r="AS65" s="103">
        <v>0.80200000000000005</v>
      </c>
      <c r="AT65" s="103">
        <v>0.80600000000000005</v>
      </c>
      <c r="AU65" s="103">
        <v>0.79500000000000004</v>
      </c>
      <c r="AV65" s="103">
        <v>0.79800000000000004</v>
      </c>
      <c r="AW65" s="103">
        <v>0.79800000000000004</v>
      </c>
      <c r="AX65" s="103">
        <v>0.79600000000000004</v>
      </c>
      <c r="AY65" s="103">
        <v>0.80100000000000005</v>
      </c>
      <c r="AZ65" s="103">
        <v>0.79800000000000004</v>
      </c>
      <c r="BA65" s="103">
        <v>0.79500000000000004</v>
      </c>
      <c r="BB65" s="103">
        <v>0.79600000000000004</v>
      </c>
      <c r="BC65" s="103">
        <v>0.79900000000000004</v>
      </c>
      <c r="BD65" s="103">
        <v>0.80400000000000005</v>
      </c>
      <c r="BE65" s="103">
        <v>0.79500000000000004</v>
      </c>
      <c r="BF65" s="103">
        <v>0.79900000000000004</v>
      </c>
      <c r="BG65" s="103">
        <v>0.80200000000000005</v>
      </c>
      <c r="BH65" s="103">
        <v>0.80400000000000005</v>
      </c>
      <c r="BI65" s="103">
        <v>0.8</v>
      </c>
      <c r="BJ65" s="103">
        <v>0.79600000000000004</v>
      </c>
      <c r="BK65" s="103">
        <v>0.80100000000000005</v>
      </c>
      <c r="BL65" s="103">
        <v>0.80300000000000005</v>
      </c>
      <c r="BM65" s="103">
        <v>0.80600000000000005</v>
      </c>
      <c r="BN65" s="103">
        <v>0.79700000000000004</v>
      </c>
      <c r="BO65" s="95">
        <v>0.80400000000000005</v>
      </c>
      <c r="BP65" s="95">
        <v>0.80300000000000005</v>
      </c>
      <c r="BQ65" s="95">
        <v>0.80600000000000005</v>
      </c>
      <c r="BR65" s="95">
        <v>0.79500000000000004</v>
      </c>
      <c r="BS65" s="95">
        <v>0.80200000000000005</v>
      </c>
      <c r="BT65" s="97"/>
      <c r="BU65" s="97"/>
      <c r="BV65" s="96"/>
      <c r="BW65" s="96"/>
      <c r="BX65" s="96"/>
      <c r="BY65" s="98"/>
      <c r="BZ65" s="99"/>
      <c r="CA65" s="99"/>
      <c r="CB65" s="99"/>
      <c r="CC65" s="99"/>
      <c r="CD65" s="100"/>
      <c r="CE65" s="101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</row>
    <row r="66" spans="1:144" ht="15" customHeight="1">
      <c r="A66" s="83" t="s">
        <v>159</v>
      </c>
      <c r="B66" s="66" t="s">
        <v>182</v>
      </c>
      <c r="C66" s="79" t="s">
        <v>181</v>
      </c>
      <c r="D66" s="67">
        <v>1</v>
      </c>
      <c r="E66" s="83" t="s">
        <v>70</v>
      </c>
      <c r="F66" s="84">
        <v>3</v>
      </c>
      <c r="G66" s="85" t="s">
        <v>127</v>
      </c>
      <c r="H66" s="86">
        <v>1.33</v>
      </c>
      <c r="I66" s="87" t="s">
        <v>43</v>
      </c>
      <c r="J66" s="88">
        <v>0.8</v>
      </c>
      <c r="K66" s="89">
        <v>0.04</v>
      </c>
      <c r="L66" s="89">
        <v>-0.04</v>
      </c>
      <c r="M66" s="90" t="s">
        <v>29</v>
      </c>
      <c r="N66" s="91" t="s">
        <v>67</v>
      </c>
      <c r="O66" s="92">
        <v>0.84000000000000008</v>
      </c>
      <c r="P66" s="93">
        <v>0.76</v>
      </c>
      <c r="Q66" s="94"/>
      <c r="R66" s="3">
        <f t="shared" si="16"/>
        <v>0.80600000000000005</v>
      </c>
      <c r="S66" s="3">
        <f t="shared" si="17"/>
        <v>0.78600000000000003</v>
      </c>
      <c r="T66" s="3">
        <f t="shared" si="18"/>
        <v>0.79612499999999997</v>
      </c>
      <c r="U66" s="4">
        <f t="shared" si="19"/>
        <v>5.2838768758090614E-3</v>
      </c>
      <c r="V66" s="5">
        <f t="shared" si="20"/>
        <v>2.5233997019076542</v>
      </c>
      <c r="W66" s="76">
        <f t="shared" si="21"/>
        <v>-9.6875000000001737E-2</v>
      </c>
      <c r="X66" s="76" t="str">
        <f t="shared" si="22"/>
        <v>Level A</v>
      </c>
      <c r="Y66" s="5">
        <f t="shared" si="23"/>
        <v>2.7678540480299652</v>
      </c>
      <c r="Z66" s="5">
        <f t="shared" si="24"/>
        <v>2.2789453557853476</v>
      </c>
      <c r="AA66" s="5">
        <f t="shared" si="25"/>
        <v>2.2789453557853476</v>
      </c>
      <c r="AB66" s="6">
        <f t="shared" si="26"/>
        <v>0.9999999999959519</v>
      </c>
      <c r="AC66" s="29" t="str">
        <f t="shared" si="27"/>
        <v/>
      </c>
      <c r="AD66" s="29" t="str">
        <f t="shared" si="28"/>
        <v/>
      </c>
      <c r="AE66" s="29">
        <f t="shared" si="29"/>
        <v>3.8750000000000728E-3</v>
      </c>
      <c r="AF66" s="29" t="str">
        <f t="shared" si="15"/>
        <v/>
      </c>
      <c r="AG66" s="100"/>
      <c r="AH66" s="101"/>
      <c r="AI66" s="102"/>
      <c r="AJ66" s="102"/>
      <c r="AK66" s="102"/>
      <c r="AL66" s="102"/>
      <c r="AM66" s="102"/>
      <c r="AN66" s="102">
        <v>0.79800000000000004</v>
      </c>
      <c r="AO66" s="102">
        <v>0.79400000000000004</v>
      </c>
      <c r="AP66" s="102">
        <v>0.79900000000000004</v>
      </c>
      <c r="AQ66" s="102">
        <v>0.79900000000000004</v>
      </c>
      <c r="AR66" s="102">
        <v>0.80600000000000005</v>
      </c>
      <c r="AS66" s="103">
        <v>0.79700000000000004</v>
      </c>
      <c r="AT66" s="103">
        <v>0.79500000000000004</v>
      </c>
      <c r="AU66" s="103">
        <v>0.79200000000000004</v>
      </c>
      <c r="AV66" s="103">
        <v>0.79500000000000004</v>
      </c>
      <c r="AW66" s="103">
        <v>0.79900000000000004</v>
      </c>
      <c r="AX66" s="103">
        <v>0.79700000000000004</v>
      </c>
      <c r="AY66" s="103">
        <v>0.79700000000000004</v>
      </c>
      <c r="AZ66" s="103">
        <v>0.78600000000000003</v>
      </c>
      <c r="BA66" s="103">
        <v>0.78700000000000003</v>
      </c>
      <c r="BB66" s="103">
        <v>0.79200000000000004</v>
      </c>
      <c r="BC66" s="103">
        <v>0.79200000000000004</v>
      </c>
      <c r="BD66" s="103">
        <v>0.79900000000000004</v>
      </c>
      <c r="BE66" s="103">
        <v>0.79400000000000004</v>
      </c>
      <c r="BF66" s="103">
        <v>0.80200000000000005</v>
      </c>
      <c r="BG66" s="103">
        <v>0.79800000000000004</v>
      </c>
      <c r="BH66" s="103">
        <v>0.79</v>
      </c>
      <c r="BI66" s="103">
        <v>0.79300000000000004</v>
      </c>
      <c r="BJ66" s="103">
        <v>0.79800000000000004</v>
      </c>
      <c r="BK66" s="103">
        <v>0.79600000000000004</v>
      </c>
      <c r="BL66" s="103">
        <v>0.78800000000000003</v>
      </c>
      <c r="BM66" s="103">
        <v>0.79200000000000004</v>
      </c>
      <c r="BN66" s="103">
        <v>0.79900000000000004</v>
      </c>
      <c r="BO66" s="95">
        <v>0.80100000000000005</v>
      </c>
      <c r="BP66" s="95">
        <v>0.80500000000000005</v>
      </c>
      <c r="BQ66" s="95">
        <v>0.80600000000000005</v>
      </c>
      <c r="BR66" s="95">
        <v>0.80200000000000005</v>
      </c>
      <c r="BS66" s="95">
        <v>0.78800000000000003</v>
      </c>
      <c r="BT66" s="97"/>
      <c r="BU66" s="97"/>
      <c r="BV66" s="96"/>
      <c r="BW66" s="96"/>
      <c r="BX66" s="96"/>
      <c r="BY66" s="98"/>
      <c r="BZ66" s="99"/>
      <c r="CA66" s="99"/>
      <c r="CB66" s="99"/>
      <c r="CC66" s="99"/>
      <c r="CD66" s="100"/>
      <c r="CE66" s="101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</row>
    <row r="67" spans="1:144" ht="15" customHeight="1">
      <c r="A67" s="83" t="s">
        <v>159</v>
      </c>
      <c r="B67" s="66" t="s">
        <v>182</v>
      </c>
      <c r="C67" s="79" t="s">
        <v>181</v>
      </c>
      <c r="D67" s="67">
        <v>1</v>
      </c>
      <c r="E67" s="83" t="s">
        <v>70</v>
      </c>
      <c r="F67" s="84">
        <v>3</v>
      </c>
      <c r="G67" s="85" t="s">
        <v>127</v>
      </c>
      <c r="H67" s="86">
        <v>1.33</v>
      </c>
      <c r="I67" s="87" t="s">
        <v>43</v>
      </c>
      <c r="J67" s="88">
        <v>0.8</v>
      </c>
      <c r="K67" s="89">
        <v>0.04</v>
      </c>
      <c r="L67" s="89">
        <v>-0.04</v>
      </c>
      <c r="M67" s="90" t="s">
        <v>29</v>
      </c>
      <c r="N67" s="91" t="s">
        <v>67</v>
      </c>
      <c r="O67" s="92">
        <v>0.84000000000000008</v>
      </c>
      <c r="P67" s="93">
        <v>0.76</v>
      </c>
      <c r="Q67" s="94"/>
      <c r="R67" s="3">
        <f t="shared" si="16"/>
        <v>0.81</v>
      </c>
      <c r="S67" s="3">
        <f t="shared" si="17"/>
        <v>0.78800000000000003</v>
      </c>
      <c r="T67" s="3">
        <f t="shared" si="18"/>
        <v>0.79756250000000006</v>
      </c>
      <c r="U67" s="4">
        <f t="shared" si="19"/>
        <v>6.0211321408904974E-3</v>
      </c>
      <c r="V67" s="5">
        <f t="shared" si="20"/>
        <v>2.2144229725145008</v>
      </c>
      <c r="W67" s="76">
        <f t="shared" si="21"/>
        <v>-6.0937499999999478E-2</v>
      </c>
      <c r="X67" s="76" t="str">
        <f t="shared" si="22"/>
        <v>Level A</v>
      </c>
      <c r="Y67" s="5">
        <f t="shared" si="23"/>
        <v>2.3493643724021038</v>
      </c>
      <c r="Z67" s="5">
        <f t="shared" si="24"/>
        <v>2.0794815726269014</v>
      </c>
      <c r="AA67" s="5">
        <f t="shared" si="25"/>
        <v>2.0794815726269014</v>
      </c>
      <c r="AB67" s="6">
        <f t="shared" si="26"/>
        <v>0.99999999977812171</v>
      </c>
      <c r="AC67" s="29" t="str">
        <f t="shared" si="27"/>
        <v/>
      </c>
      <c r="AD67" s="29" t="str">
        <f t="shared" si="28"/>
        <v/>
      </c>
      <c r="AE67" s="29">
        <f t="shared" si="29"/>
        <v>2.4374999999999813E-3</v>
      </c>
      <c r="AF67" s="29" t="str">
        <f t="shared" si="15"/>
        <v/>
      </c>
      <c r="AG67" s="100"/>
      <c r="AH67" s="101"/>
      <c r="AI67" s="102"/>
      <c r="AJ67" s="102"/>
      <c r="AK67" s="102"/>
      <c r="AL67" s="102"/>
      <c r="AM67" s="102"/>
      <c r="AN67" s="102">
        <v>0.79900000000000004</v>
      </c>
      <c r="AO67" s="102">
        <v>0.79800000000000004</v>
      </c>
      <c r="AP67" s="102">
        <v>0.80100000000000005</v>
      </c>
      <c r="AQ67" s="102">
        <v>0.80100000000000005</v>
      </c>
      <c r="AR67" s="102">
        <v>0.81</v>
      </c>
      <c r="AS67" s="103">
        <v>0.79900000000000004</v>
      </c>
      <c r="AT67" s="103">
        <v>0.78900000000000003</v>
      </c>
      <c r="AU67" s="103">
        <v>0.79900000000000004</v>
      </c>
      <c r="AV67" s="103">
        <v>0.79900000000000004</v>
      </c>
      <c r="AW67" s="103">
        <v>0.80600000000000005</v>
      </c>
      <c r="AX67" s="103">
        <v>0.8</v>
      </c>
      <c r="AY67" s="103">
        <v>0.79900000000000004</v>
      </c>
      <c r="AZ67" s="103">
        <v>0.78800000000000003</v>
      </c>
      <c r="BA67" s="103">
        <v>0.78800000000000003</v>
      </c>
      <c r="BB67" s="103">
        <v>0.79700000000000004</v>
      </c>
      <c r="BC67" s="103">
        <v>0.79600000000000004</v>
      </c>
      <c r="BD67" s="103">
        <v>0.79200000000000004</v>
      </c>
      <c r="BE67" s="103">
        <v>0.79700000000000004</v>
      </c>
      <c r="BF67" s="103">
        <v>0.80200000000000005</v>
      </c>
      <c r="BG67" s="103">
        <v>0.78800000000000003</v>
      </c>
      <c r="BH67" s="103">
        <v>0.79</v>
      </c>
      <c r="BI67" s="103">
        <v>0.80100000000000005</v>
      </c>
      <c r="BJ67" s="103">
        <v>0.79400000000000004</v>
      </c>
      <c r="BK67" s="103">
        <v>0.79</v>
      </c>
      <c r="BL67" s="103">
        <v>0.8</v>
      </c>
      <c r="BM67" s="103">
        <v>0.80600000000000005</v>
      </c>
      <c r="BN67" s="103">
        <v>0.80500000000000005</v>
      </c>
      <c r="BO67" s="95">
        <v>0.79900000000000004</v>
      </c>
      <c r="BP67" s="95">
        <v>0.79</v>
      </c>
      <c r="BQ67" s="95">
        <v>0.8</v>
      </c>
      <c r="BR67" s="95">
        <v>0.79200000000000004</v>
      </c>
      <c r="BS67" s="95">
        <v>0.80700000000000005</v>
      </c>
      <c r="BT67" s="97"/>
      <c r="BU67" s="97"/>
      <c r="BV67" s="96"/>
      <c r="BW67" s="96"/>
      <c r="BX67" s="96"/>
      <c r="BY67" s="98"/>
      <c r="BZ67" s="99"/>
      <c r="CA67" s="99"/>
      <c r="CB67" s="99"/>
      <c r="CC67" s="99"/>
      <c r="CD67" s="100"/>
      <c r="CE67" s="101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</row>
    <row r="68" spans="1:144" ht="15" customHeight="1">
      <c r="A68" s="83" t="s">
        <v>160</v>
      </c>
      <c r="B68" s="66" t="s">
        <v>182</v>
      </c>
      <c r="C68" s="79" t="s">
        <v>181</v>
      </c>
      <c r="D68" s="67">
        <v>1</v>
      </c>
      <c r="E68" s="83" t="s">
        <v>70</v>
      </c>
      <c r="F68" s="106">
        <v>3</v>
      </c>
      <c r="G68" s="85" t="s">
        <v>127</v>
      </c>
      <c r="H68" s="86">
        <v>1.33</v>
      </c>
      <c r="I68" s="87" t="s">
        <v>43</v>
      </c>
      <c r="J68" s="88">
        <v>1.1000000000000001</v>
      </c>
      <c r="K68" s="89">
        <v>0.04</v>
      </c>
      <c r="L68" s="89">
        <v>-0.04</v>
      </c>
      <c r="M68" s="90" t="s">
        <v>29</v>
      </c>
      <c r="N68" s="91" t="s">
        <v>67</v>
      </c>
      <c r="O68" s="92">
        <v>1.1400000000000001</v>
      </c>
      <c r="P68" s="93">
        <v>1.06</v>
      </c>
      <c r="Q68" s="94"/>
      <c r="R68" s="3">
        <f t="shared" si="16"/>
        <v>1.1020000000000001</v>
      </c>
      <c r="S68" s="3">
        <f t="shared" si="17"/>
        <v>1.08</v>
      </c>
      <c r="T68" s="3">
        <f t="shared" si="18"/>
        <v>1.09128125</v>
      </c>
      <c r="U68" s="4">
        <f t="shared" si="19"/>
        <v>5.2254610847643854E-3</v>
      </c>
      <c r="V68" s="5">
        <f t="shared" si="20"/>
        <v>2.5516089617830402</v>
      </c>
      <c r="W68" s="76">
        <f t="shared" si="21"/>
        <v>-0.21796875000000251</v>
      </c>
      <c r="X68" s="76" t="str">
        <f t="shared" si="22"/>
        <v>Level B</v>
      </c>
      <c r="Y68" s="5">
        <f t="shared" si="23"/>
        <v>3.1077799776716963</v>
      </c>
      <c r="Z68" s="5">
        <f t="shared" si="24"/>
        <v>1.9954379458943885</v>
      </c>
      <c r="AA68" s="5">
        <f t="shared" si="25"/>
        <v>1.9954379458943885</v>
      </c>
      <c r="AB68" s="6">
        <f t="shared" si="26"/>
        <v>0.99999999892675007</v>
      </c>
      <c r="AC68" s="29" t="str">
        <f t="shared" si="27"/>
        <v/>
      </c>
      <c r="AD68" s="29" t="str">
        <f t="shared" si="28"/>
        <v/>
      </c>
      <c r="AE68" s="29">
        <f t="shared" si="29"/>
        <v>8.7187500000001084E-3</v>
      </c>
      <c r="AF68" s="29" t="str">
        <f t="shared" si="15"/>
        <v/>
      </c>
      <c r="AG68" s="100"/>
      <c r="AH68" s="101"/>
      <c r="AI68" s="102"/>
      <c r="AJ68" s="102"/>
      <c r="AK68" s="102"/>
      <c r="AL68" s="102"/>
      <c r="AM68" s="102"/>
      <c r="AN68" s="102">
        <v>1.0840000000000001</v>
      </c>
      <c r="AO68" s="102">
        <v>1.093</v>
      </c>
      <c r="AP68" s="102">
        <v>1.093</v>
      </c>
      <c r="AQ68" s="102">
        <v>1.089</v>
      </c>
      <c r="AR68" s="102">
        <v>1.0920000000000001</v>
      </c>
      <c r="AS68" s="103">
        <v>1.097</v>
      </c>
      <c r="AT68" s="103">
        <v>1.089</v>
      </c>
      <c r="AU68" s="103">
        <v>1.0980000000000001</v>
      </c>
      <c r="AV68" s="103">
        <v>1.097</v>
      </c>
      <c r="AW68" s="103">
        <v>1.083</v>
      </c>
      <c r="AX68" s="103">
        <v>1.0880000000000001</v>
      </c>
      <c r="AY68" s="103">
        <v>1.085</v>
      </c>
      <c r="AZ68" s="103">
        <v>1.091</v>
      </c>
      <c r="BA68" s="103">
        <v>1.0880000000000001</v>
      </c>
      <c r="BB68" s="103">
        <v>1.0840000000000001</v>
      </c>
      <c r="BC68" s="103">
        <v>1.097</v>
      </c>
      <c r="BD68" s="103">
        <v>1.091</v>
      </c>
      <c r="BE68" s="103">
        <v>1.0860000000000001</v>
      </c>
      <c r="BF68" s="103">
        <v>1.0900000000000001</v>
      </c>
      <c r="BG68" s="103">
        <v>1.0940000000000001</v>
      </c>
      <c r="BH68" s="103">
        <v>1.095</v>
      </c>
      <c r="BI68" s="103">
        <v>1.091</v>
      </c>
      <c r="BJ68" s="103">
        <v>1.093</v>
      </c>
      <c r="BK68" s="103">
        <v>1.095</v>
      </c>
      <c r="BL68" s="103">
        <v>1.093</v>
      </c>
      <c r="BM68" s="103">
        <v>1.089</v>
      </c>
      <c r="BN68" s="103">
        <v>1.0940000000000001</v>
      </c>
      <c r="BO68" s="95">
        <v>1.08</v>
      </c>
      <c r="BP68" s="95">
        <v>1.101</v>
      </c>
      <c r="BQ68" s="95">
        <v>1.093</v>
      </c>
      <c r="BR68" s="95">
        <v>1.1020000000000001</v>
      </c>
      <c r="BS68" s="95">
        <v>1.0860000000000001</v>
      </c>
      <c r="BT68" s="97"/>
      <c r="BU68" s="97"/>
      <c r="BV68" s="96"/>
      <c r="BW68" s="96"/>
      <c r="BX68" s="96"/>
      <c r="BY68" s="98"/>
      <c r="BZ68" s="99"/>
      <c r="CA68" s="99"/>
      <c r="CB68" s="99"/>
      <c r="CC68" s="99"/>
      <c r="CD68" s="100"/>
      <c r="CE68" s="101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</row>
    <row r="69" spans="1:144" ht="15" customHeight="1">
      <c r="A69" s="83" t="s">
        <v>160</v>
      </c>
      <c r="B69" s="66" t="s">
        <v>182</v>
      </c>
      <c r="C69" s="79" t="s">
        <v>181</v>
      </c>
      <c r="D69" s="67">
        <v>1</v>
      </c>
      <c r="E69" s="83" t="s">
        <v>70</v>
      </c>
      <c r="F69" s="106">
        <v>3</v>
      </c>
      <c r="G69" s="85" t="s">
        <v>127</v>
      </c>
      <c r="H69" s="86">
        <v>1.33</v>
      </c>
      <c r="I69" s="87" t="s">
        <v>43</v>
      </c>
      <c r="J69" s="88">
        <v>1.1000000000000001</v>
      </c>
      <c r="K69" s="89">
        <v>0.04</v>
      </c>
      <c r="L69" s="89">
        <v>-0.04</v>
      </c>
      <c r="M69" s="90" t="s">
        <v>29</v>
      </c>
      <c r="N69" s="91" t="s">
        <v>67</v>
      </c>
      <c r="O69" s="92">
        <v>1.1400000000000001</v>
      </c>
      <c r="P69" s="93">
        <v>1.06</v>
      </c>
      <c r="Q69" s="94"/>
      <c r="R69" s="3">
        <f t="shared" si="16"/>
        <v>1.0980000000000001</v>
      </c>
      <c r="S69" s="3">
        <f t="shared" si="17"/>
        <v>1.079</v>
      </c>
      <c r="T69" s="3">
        <f t="shared" si="18"/>
        <v>1.0899062499999999</v>
      </c>
      <c r="U69" s="4">
        <f t="shared" si="19"/>
        <v>4.9472010659661831E-3</v>
      </c>
      <c r="V69" s="5">
        <f t="shared" si="20"/>
        <v>2.6951266292891911</v>
      </c>
      <c r="W69" s="76">
        <f t="shared" si="21"/>
        <v>-0.25234375000000564</v>
      </c>
      <c r="X69" s="76" t="str">
        <f t="shared" si="22"/>
        <v>Level C</v>
      </c>
      <c r="Y69" s="5">
        <f t="shared" si="23"/>
        <v>3.3752249896489039</v>
      </c>
      <c r="Z69" s="5">
        <f t="shared" si="24"/>
        <v>2.0150282689294836</v>
      </c>
      <c r="AA69" s="5">
        <f t="shared" si="25"/>
        <v>2.0150282689294836</v>
      </c>
      <c r="AB69" s="6">
        <f t="shared" si="26"/>
        <v>0.99999999925334282</v>
      </c>
      <c r="AC69" s="29" t="str">
        <f t="shared" si="27"/>
        <v/>
      </c>
      <c r="AD69" s="29" t="str">
        <f t="shared" si="28"/>
        <v/>
      </c>
      <c r="AE69" s="29">
        <f t="shared" si="29"/>
        <v>1.0093750000000234E-2</v>
      </c>
      <c r="AF69" s="29" t="str">
        <f t="shared" si="15"/>
        <v/>
      </c>
      <c r="AG69" s="100"/>
      <c r="AH69" s="101"/>
      <c r="AI69" s="102"/>
      <c r="AJ69" s="102"/>
      <c r="AK69" s="102"/>
      <c r="AL69" s="102"/>
      <c r="AM69" s="102"/>
      <c r="AN69" s="102">
        <v>1.0860000000000001</v>
      </c>
      <c r="AO69" s="102">
        <v>1.091</v>
      </c>
      <c r="AP69" s="102">
        <v>1.0940000000000001</v>
      </c>
      <c r="AQ69" s="102">
        <v>1.089</v>
      </c>
      <c r="AR69" s="102">
        <v>1.091</v>
      </c>
      <c r="AS69" s="103">
        <v>1.0940000000000001</v>
      </c>
      <c r="AT69" s="103">
        <v>1.087</v>
      </c>
      <c r="AU69" s="103">
        <v>1.0960000000000001</v>
      </c>
      <c r="AV69" s="103">
        <v>1.0960000000000001</v>
      </c>
      <c r="AW69" s="103">
        <v>1.0820000000000001</v>
      </c>
      <c r="AX69" s="103">
        <v>1.0880000000000001</v>
      </c>
      <c r="AY69" s="103">
        <v>1.081</v>
      </c>
      <c r="AZ69" s="103">
        <v>1.087</v>
      </c>
      <c r="BA69" s="103">
        <v>1.087</v>
      </c>
      <c r="BB69" s="103">
        <v>1.0820000000000001</v>
      </c>
      <c r="BC69" s="103">
        <v>1.093</v>
      </c>
      <c r="BD69" s="103">
        <v>1.0920000000000001</v>
      </c>
      <c r="BE69" s="103">
        <v>1.0860000000000001</v>
      </c>
      <c r="BF69" s="103">
        <v>1.091</v>
      </c>
      <c r="BG69" s="103">
        <v>1.0920000000000001</v>
      </c>
      <c r="BH69" s="103">
        <v>1.0960000000000001</v>
      </c>
      <c r="BI69" s="103">
        <v>1.093</v>
      </c>
      <c r="BJ69" s="103">
        <v>1.089</v>
      </c>
      <c r="BK69" s="103">
        <v>1.0920000000000001</v>
      </c>
      <c r="BL69" s="103">
        <v>1.089</v>
      </c>
      <c r="BM69" s="103">
        <v>1.0960000000000001</v>
      </c>
      <c r="BN69" s="103">
        <v>1.091</v>
      </c>
      <c r="BO69" s="95">
        <v>1.079</v>
      </c>
      <c r="BP69" s="95">
        <v>1.093</v>
      </c>
      <c r="BQ69" s="95">
        <v>1.0940000000000001</v>
      </c>
      <c r="BR69" s="95">
        <v>1.0980000000000001</v>
      </c>
      <c r="BS69" s="95">
        <v>1.0820000000000001</v>
      </c>
      <c r="BT69" s="97"/>
      <c r="BU69" s="97"/>
      <c r="BV69" s="96"/>
      <c r="BW69" s="96"/>
      <c r="BX69" s="96"/>
      <c r="BY69" s="98"/>
      <c r="BZ69" s="99"/>
      <c r="CA69" s="99"/>
      <c r="CB69" s="99"/>
      <c r="CC69" s="99"/>
      <c r="CD69" s="100"/>
      <c r="CE69" s="101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</row>
    <row r="70" spans="1:144" ht="15" customHeight="1">
      <c r="A70" s="83" t="s">
        <v>161</v>
      </c>
      <c r="B70" s="66" t="s">
        <v>182</v>
      </c>
      <c r="C70" s="79" t="s">
        <v>181</v>
      </c>
      <c r="D70" s="67">
        <v>1</v>
      </c>
      <c r="E70" s="83" t="s">
        <v>70</v>
      </c>
      <c r="F70" s="106">
        <v>3</v>
      </c>
      <c r="G70" s="85" t="s">
        <v>127</v>
      </c>
      <c r="H70" s="86">
        <v>1.33</v>
      </c>
      <c r="I70" s="87" t="s">
        <v>43</v>
      </c>
      <c r="J70" s="88">
        <v>1.1000000000000001</v>
      </c>
      <c r="K70" s="89">
        <v>0.04</v>
      </c>
      <c r="L70" s="89">
        <v>-0.04</v>
      </c>
      <c r="M70" s="90" t="s">
        <v>29</v>
      </c>
      <c r="N70" s="91" t="s">
        <v>67</v>
      </c>
      <c r="O70" s="92">
        <v>1.1400000000000001</v>
      </c>
      <c r="P70" s="93">
        <v>1.06</v>
      </c>
      <c r="Q70" s="94"/>
      <c r="R70" s="3">
        <f t="shared" si="16"/>
        <v>1.1120000000000001</v>
      </c>
      <c r="S70" s="3">
        <f t="shared" si="17"/>
        <v>1.083</v>
      </c>
      <c r="T70" s="3">
        <f t="shared" si="18"/>
        <v>1.0959375</v>
      </c>
      <c r="U70" s="4">
        <f t="shared" si="19"/>
        <v>8.9296082347327405E-3</v>
      </c>
      <c r="V70" s="5">
        <f t="shared" si="20"/>
        <v>1.4931599441811787</v>
      </c>
      <c r="W70" s="76">
        <f t="shared" si="21"/>
        <v>-0.10156250000000192</v>
      </c>
      <c r="X70" s="76" t="str">
        <f t="shared" si="22"/>
        <v>Level A</v>
      </c>
      <c r="Y70" s="5">
        <f t="shared" si="23"/>
        <v>1.6448090010120839</v>
      </c>
      <c r="Z70" s="5">
        <f t="shared" si="24"/>
        <v>1.3415108873502761</v>
      </c>
      <c r="AA70" s="5">
        <f t="shared" si="25"/>
        <v>1.3415108873502761</v>
      </c>
      <c r="AB70" s="6">
        <f t="shared" si="26"/>
        <v>0.99997105378258899</v>
      </c>
      <c r="AC70" s="29" t="str">
        <f t="shared" si="27"/>
        <v/>
      </c>
      <c r="AD70" s="29" t="str">
        <f t="shared" si="28"/>
        <v/>
      </c>
      <c r="AE70" s="29">
        <f t="shared" si="29"/>
        <v>4.0625000000000799E-3</v>
      </c>
      <c r="AF70" s="29">
        <f t="shared" si="15"/>
        <v>8.0366474112594663E-2</v>
      </c>
      <c r="AG70" s="100"/>
      <c r="AH70" s="101"/>
      <c r="AI70" s="102"/>
      <c r="AJ70" s="102"/>
      <c r="AK70" s="102"/>
      <c r="AL70" s="102"/>
      <c r="AM70" s="102"/>
      <c r="AN70" s="102">
        <v>1.085</v>
      </c>
      <c r="AO70" s="102">
        <v>1.1120000000000001</v>
      </c>
      <c r="AP70" s="102">
        <v>1.0940000000000001</v>
      </c>
      <c r="AQ70" s="102">
        <v>1.0880000000000001</v>
      </c>
      <c r="AR70" s="102">
        <v>1.1040000000000001</v>
      </c>
      <c r="AS70" s="103">
        <v>1.0860000000000001</v>
      </c>
      <c r="AT70" s="103">
        <v>1.0880000000000001</v>
      </c>
      <c r="AU70" s="103">
        <v>1.101</v>
      </c>
      <c r="AV70" s="103">
        <v>1.099</v>
      </c>
      <c r="AW70" s="103">
        <v>1.089</v>
      </c>
      <c r="AX70" s="103">
        <v>1.1120000000000001</v>
      </c>
      <c r="AY70" s="103">
        <v>1.109</v>
      </c>
      <c r="AZ70" s="103">
        <v>1.0940000000000001</v>
      </c>
      <c r="BA70" s="103">
        <v>1.089</v>
      </c>
      <c r="BB70" s="103">
        <v>1.095</v>
      </c>
      <c r="BC70" s="103">
        <v>1.1060000000000001</v>
      </c>
      <c r="BD70" s="103">
        <v>1.111</v>
      </c>
      <c r="BE70" s="103">
        <v>1.083</v>
      </c>
      <c r="BF70" s="103">
        <v>1.1000000000000001</v>
      </c>
      <c r="BG70" s="103">
        <v>1.1040000000000001</v>
      </c>
      <c r="BH70" s="103">
        <v>1.087</v>
      </c>
      <c r="BI70" s="103">
        <v>1.1040000000000001</v>
      </c>
      <c r="BJ70" s="103">
        <v>1.085</v>
      </c>
      <c r="BK70" s="103">
        <v>1.089</v>
      </c>
      <c r="BL70" s="103">
        <v>1.087</v>
      </c>
      <c r="BM70" s="103">
        <v>1.105</v>
      </c>
      <c r="BN70" s="103">
        <v>1.0860000000000001</v>
      </c>
      <c r="BO70" s="95">
        <v>1.099</v>
      </c>
      <c r="BP70" s="95">
        <v>1.0960000000000001</v>
      </c>
      <c r="BQ70" s="95">
        <v>1.0920000000000001</v>
      </c>
      <c r="BR70" s="95">
        <v>1.0900000000000001</v>
      </c>
      <c r="BS70" s="95">
        <v>1.101</v>
      </c>
      <c r="BT70" s="97"/>
      <c r="BU70" s="97"/>
      <c r="BV70" s="96"/>
      <c r="BW70" s="96"/>
      <c r="BX70" s="96"/>
      <c r="BY70" s="98"/>
      <c r="BZ70" s="99"/>
      <c r="CA70" s="99"/>
      <c r="CB70" s="99"/>
      <c r="CC70" s="99"/>
      <c r="CD70" s="100"/>
      <c r="CE70" s="101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</row>
    <row r="71" spans="1:144" ht="15" customHeight="1">
      <c r="A71" s="83" t="s">
        <v>161</v>
      </c>
      <c r="B71" s="66" t="s">
        <v>182</v>
      </c>
      <c r="C71" s="79" t="s">
        <v>181</v>
      </c>
      <c r="D71" s="67">
        <v>1</v>
      </c>
      <c r="E71" s="83" t="s">
        <v>70</v>
      </c>
      <c r="F71" s="106">
        <v>3</v>
      </c>
      <c r="G71" s="85" t="s">
        <v>127</v>
      </c>
      <c r="H71" s="86">
        <v>1.33</v>
      </c>
      <c r="I71" s="87" t="s">
        <v>43</v>
      </c>
      <c r="J71" s="88">
        <v>1.1000000000000001</v>
      </c>
      <c r="K71" s="89">
        <v>0.04</v>
      </c>
      <c r="L71" s="89">
        <v>-0.04</v>
      </c>
      <c r="M71" s="90" t="s">
        <v>29</v>
      </c>
      <c r="N71" s="91" t="s">
        <v>67</v>
      </c>
      <c r="O71" s="92">
        <v>1.1400000000000001</v>
      </c>
      <c r="P71" s="93">
        <v>1.06</v>
      </c>
      <c r="Q71" s="94"/>
      <c r="R71" s="3">
        <f t="shared" si="16"/>
        <v>1.109</v>
      </c>
      <c r="S71" s="3">
        <f t="shared" si="17"/>
        <v>1.083</v>
      </c>
      <c r="T71" s="3">
        <f t="shared" si="18"/>
        <v>1.0930312499999999</v>
      </c>
      <c r="U71" s="4">
        <f t="shared" si="19"/>
        <v>8.1734597049466819E-3</v>
      </c>
      <c r="V71" s="5">
        <f t="shared" si="20"/>
        <v>1.6312961481003976</v>
      </c>
      <c r="W71" s="76">
        <f t="shared" si="21"/>
        <v>-0.17421875000000459</v>
      </c>
      <c r="X71" s="76" t="str">
        <f t="shared" si="22"/>
        <v>Level B</v>
      </c>
      <c r="Y71" s="5">
        <f t="shared" si="23"/>
        <v>1.9154985239022728</v>
      </c>
      <c r="Z71" s="5">
        <f t="shared" si="24"/>
        <v>1.347093772298525</v>
      </c>
      <c r="AA71" s="5">
        <f t="shared" si="25"/>
        <v>1.347093772298525</v>
      </c>
      <c r="AB71" s="6">
        <f t="shared" si="26"/>
        <v>0.99997341547423657</v>
      </c>
      <c r="AC71" s="29" t="str">
        <f t="shared" si="27"/>
        <v/>
      </c>
      <c r="AD71" s="29" t="str">
        <f t="shared" si="28"/>
        <v/>
      </c>
      <c r="AE71" s="29">
        <f t="shared" si="29"/>
        <v>6.9687500000001901E-3</v>
      </c>
      <c r="AF71" s="29" t="str">
        <f t="shared" si="15"/>
        <v/>
      </c>
      <c r="AG71" s="100"/>
      <c r="AH71" s="101"/>
      <c r="AI71" s="102"/>
      <c r="AJ71" s="102"/>
      <c r="AK71" s="102"/>
      <c r="AL71" s="102"/>
      <c r="AM71" s="102"/>
      <c r="AN71" s="102">
        <v>1.083</v>
      </c>
      <c r="AO71" s="102">
        <v>1.107</v>
      </c>
      <c r="AP71" s="102">
        <v>1.0920000000000001</v>
      </c>
      <c r="AQ71" s="102">
        <v>1.0840000000000001</v>
      </c>
      <c r="AR71" s="102">
        <v>1.1060000000000001</v>
      </c>
      <c r="AS71" s="103">
        <v>1.087</v>
      </c>
      <c r="AT71" s="103">
        <v>1.089</v>
      </c>
      <c r="AU71" s="103">
        <v>1.0960000000000001</v>
      </c>
      <c r="AV71" s="103">
        <v>1.091</v>
      </c>
      <c r="AW71" s="103">
        <v>1.0880000000000001</v>
      </c>
      <c r="AX71" s="103">
        <v>1.1060000000000001</v>
      </c>
      <c r="AY71" s="103">
        <v>1.105</v>
      </c>
      <c r="AZ71" s="103">
        <v>1.0900000000000001</v>
      </c>
      <c r="BA71" s="103">
        <v>1.0840000000000001</v>
      </c>
      <c r="BB71" s="103">
        <v>1.0940000000000001</v>
      </c>
      <c r="BC71" s="103">
        <v>1.099</v>
      </c>
      <c r="BD71" s="103">
        <v>1.109</v>
      </c>
      <c r="BE71" s="103">
        <v>1.0880000000000001</v>
      </c>
      <c r="BF71" s="103">
        <v>1.099</v>
      </c>
      <c r="BG71" s="103">
        <v>1.099</v>
      </c>
      <c r="BH71" s="103">
        <v>1.0840000000000001</v>
      </c>
      <c r="BI71" s="103">
        <v>1.1020000000000001</v>
      </c>
      <c r="BJ71" s="103">
        <v>1.085</v>
      </c>
      <c r="BK71" s="103">
        <v>1.083</v>
      </c>
      <c r="BL71" s="103">
        <v>1.0840000000000001</v>
      </c>
      <c r="BM71" s="103">
        <v>1.0980000000000001</v>
      </c>
      <c r="BN71" s="103">
        <v>1.0840000000000001</v>
      </c>
      <c r="BO71" s="95">
        <v>1.0900000000000001</v>
      </c>
      <c r="BP71" s="95">
        <v>1.0900000000000001</v>
      </c>
      <c r="BQ71" s="95">
        <v>1.091</v>
      </c>
      <c r="BR71" s="95">
        <v>1.0880000000000001</v>
      </c>
      <c r="BS71" s="95">
        <v>1.1020000000000001</v>
      </c>
      <c r="BT71" s="97"/>
      <c r="BU71" s="97"/>
      <c r="BV71" s="96"/>
      <c r="BW71" s="96"/>
      <c r="BX71" s="96"/>
      <c r="BY71" s="98"/>
      <c r="BZ71" s="99"/>
      <c r="CA71" s="99"/>
      <c r="CB71" s="99"/>
      <c r="CC71" s="99"/>
      <c r="CD71" s="100"/>
      <c r="CE71" s="101"/>
      <c r="CF71" s="102"/>
      <c r="CG71" s="102"/>
      <c r="CH71" s="102"/>
      <c r="CI71" s="102"/>
      <c r="CJ71" s="102"/>
      <c r="CK71" s="102"/>
      <c r="CL71" s="102"/>
      <c r="CM71" s="102"/>
      <c r="CN71" s="102"/>
      <c r="CO71" s="102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</row>
    <row r="72" spans="1:144">
      <c r="A72" s="83" t="s">
        <v>162</v>
      </c>
      <c r="B72" s="66" t="s">
        <v>182</v>
      </c>
      <c r="C72" s="79" t="s">
        <v>181</v>
      </c>
      <c r="D72" s="67">
        <v>1</v>
      </c>
      <c r="E72" s="83" t="s">
        <v>70</v>
      </c>
      <c r="F72" s="106">
        <v>3</v>
      </c>
      <c r="G72" s="85" t="s">
        <v>127</v>
      </c>
      <c r="H72" s="86">
        <v>1.33</v>
      </c>
      <c r="I72" s="87" t="s">
        <v>43</v>
      </c>
      <c r="J72" s="88">
        <v>0.8</v>
      </c>
      <c r="K72" s="89">
        <v>0.04</v>
      </c>
      <c r="L72" s="89">
        <v>-0.04</v>
      </c>
      <c r="M72" s="90" t="s">
        <v>29</v>
      </c>
      <c r="N72" s="91" t="s">
        <v>67</v>
      </c>
      <c r="O72" s="92">
        <v>0.84000000000000008</v>
      </c>
      <c r="P72" s="93">
        <v>0.76</v>
      </c>
      <c r="Q72" s="94"/>
      <c r="R72" s="3">
        <f t="shared" ref="R72:R101" si="30">IF(OR($AN72="",ISNUMBER($AN72)=FALSE),"",MAX(AN72:EI72))</f>
        <v>0.82299999999999995</v>
      </c>
      <c r="S72" s="3">
        <f t="shared" ref="S72:S101" si="31">IF(OR($AN72="",ISNUMBER($AN72)=FALSE),"",MIN(AN72:EI72))</f>
        <v>0.78200000000000003</v>
      </c>
      <c r="T72" s="3">
        <f t="shared" ref="T72:T101" si="32">IF(OR($AN72="",ISNUMBER($AN72)=FALSE),"",AVERAGE(AN72:EI72))</f>
        <v>0.8039687499999999</v>
      </c>
      <c r="U72" s="4">
        <f t="shared" ref="U72:U101" si="33">IF(OR($AN72="",ISNUMBER($AN72)=FALSE),"",STDEV(AN72:EI72))</f>
        <v>8.6003914952150623E-3</v>
      </c>
      <c r="V72" s="5">
        <f t="shared" ref="V72:V101" si="34">IF(OR($AN72="",ISNUMBER($AN72)=FALSE),"",IF(AND(J72=0,L72=0),Y72,IF(AND(J72="",K72=""),Z72,(K72+ABS(L72))/(6*U72))))</f>
        <v>1.5503170222834046</v>
      </c>
      <c r="W72" s="76">
        <f t="shared" ref="W72:W101" si="35">IF(OR($AN72="",ISNUMBER($AN72)=FALSE),"",IF(AND($I72="Tolerance",$J72&lt;&gt;""),($T72-$J72)/(($O72-$P72)/2),IF(AND($I72="GD&amp;T",$K72&lt;&gt;""),$T72/$K72,"")))</f>
        <v>9.9218749999996275E-2</v>
      </c>
      <c r="X72" s="76" t="str">
        <f t="shared" ref="X72:X101" si="36">IF($W72="","",IF(ABS($W72)&lt;=0.125, "Level A",IF(AND(ABS($W72)&gt;0.125,ABS($W72)&lt;=0.25), "Level B",IF(AND(ABS($W72)&gt;0.25,ABS($W72)&lt;=0.5), "Level C", IF(ABS($W72)&gt;0.5, "Level D")))))</f>
        <v>Level A</v>
      </c>
      <c r="Y72" s="5">
        <f t="shared" ref="Y72:Y101" si="37">IF(OR($AN72="",ISNUMBER($AN72)=FALSE),"",IF(K72="","",(O72-T72)/(3*U72)))</f>
        <v>1.3964965052287301</v>
      </c>
      <c r="Z72" s="5">
        <f t="shared" ref="Z72:Z101" si="38">IF(OR($AN72="",ISNUMBER($AN72)=FALSE),"",IF(L72="","",(T72-P72)/(3*U72)))</f>
        <v>1.704137539338082</v>
      </c>
      <c r="AA72" s="5">
        <f t="shared" ref="AA72:AA101" si="39">IF(OR($AN72="",ISNUMBER($AN72)=FALSE),"",IF(AND(J72=0,L72=0),((K72)-(T72))/(3*U72),MIN(Y72:Z72)))</f>
        <v>1.3964965052287301</v>
      </c>
      <c r="AB72" s="6">
        <f t="shared" ref="AB72:AB101" si="40">IF(OR($AN72="",ISNUMBER($AN72)=FALSE),"",IF(AND(J72=0,L72=0),NORMSDIST(3*AA72),NORMSDIST(3*AA72)+NORMSDIST(6*V72-3*AA72)-1))</f>
        <v>0.99998586183001104</v>
      </c>
      <c r="AC72" s="29" t="str">
        <f t="shared" ref="AC72:AC101" si="41">IF($T72="","",IF(I72="Tolerance",IF(($H72*3*U72+T72)-J72&lt;K72,"",($H72*3*U72+T72)-J72),IF(OR(I72="GD&amp;T",I72="MAX"),IF(($H72*3*U72+T72)&lt;K72,"",($H72*3*U72+T72)),"")))</f>
        <v/>
      </c>
      <c r="AD72" s="29" t="str">
        <f t="shared" ref="AD72:AD101" si="42">IF(T72="","",IF(I72="Tolerance",IF(-(($H72*3*U72)-T72)-J72&gt;L72,"",-(($H72*3*U72)-T72)-J72),IF(I72="MIN",IF(-(($H72*3*U72)-T72)&gt;L72,"",-(($H72*3*U72)-T72)),"")))</f>
        <v/>
      </c>
      <c r="AE72" s="29">
        <f t="shared" ref="AE72:AE101" si="43">IF(OR(J72="",T72=""),"",(O72+P72)/2-T72)</f>
        <v>-3.9687499999998543E-3</v>
      </c>
      <c r="AF72" s="29" t="str">
        <f t="shared" ref="AF72:AF101" si="44">IF(OR($V72&gt;$AF$9,$U72=""),"",$AF$9*6*$U72)</f>
        <v/>
      </c>
      <c r="AG72" s="100"/>
      <c r="AH72" s="101"/>
      <c r="AI72" s="102"/>
      <c r="AJ72" s="102"/>
      <c r="AK72" s="102"/>
      <c r="AL72" s="102"/>
      <c r="AM72" s="102"/>
      <c r="AN72" s="102">
        <v>0.79700000000000004</v>
      </c>
      <c r="AO72" s="102">
        <v>0.79700000000000004</v>
      </c>
      <c r="AP72" s="102">
        <v>0.78200000000000003</v>
      </c>
      <c r="AQ72" s="102">
        <v>0.80300000000000005</v>
      </c>
      <c r="AR72" s="102">
        <v>0.82299999999999995</v>
      </c>
      <c r="AS72" s="103">
        <v>0.80700000000000005</v>
      </c>
      <c r="AT72" s="103">
        <v>0.79500000000000004</v>
      </c>
      <c r="AU72" s="103">
        <v>0.81100000000000005</v>
      </c>
      <c r="AV72" s="103">
        <v>0.80400000000000005</v>
      </c>
      <c r="AW72" s="103">
        <v>0.80200000000000005</v>
      </c>
      <c r="AX72" s="103">
        <v>0.80400000000000005</v>
      </c>
      <c r="AY72" s="103">
        <v>0.80100000000000005</v>
      </c>
      <c r="AZ72" s="103">
        <v>0.80400000000000005</v>
      </c>
      <c r="BA72" s="103">
        <v>0.80700000000000005</v>
      </c>
      <c r="BB72" s="103">
        <v>0.81399999999999995</v>
      </c>
      <c r="BC72" s="103">
        <v>0.81</v>
      </c>
      <c r="BD72" s="103">
        <v>0.81200000000000006</v>
      </c>
      <c r="BE72" s="103">
        <v>0.80300000000000005</v>
      </c>
      <c r="BF72" s="103">
        <v>0.81200000000000006</v>
      </c>
      <c r="BG72" s="103">
        <v>0.8</v>
      </c>
      <c r="BH72" s="103">
        <v>0.81100000000000005</v>
      </c>
      <c r="BI72" s="103">
        <v>0.80700000000000005</v>
      </c>
      <c r="BJ72" s="103">
        <v>0.79</v>
      </c>
      <c r="BK72" s="103">
        <v>0.79500000000000004</v>
      </c>
      <c r="BL72" s="103">
        <v>0.80600000000000005</v>
      </c>
      <c r="BM72" s="103">
        <v>0.80800000000000005</v>
      </c>
      <c r="BN72" s="103">
        <v>0.78500000000000003</v>
      </c>
      <c r="BO72" s="95">
        <v>0.80100000000000005</v>
      </c>
      <c r="BP72" s="95">
        <v>0.80500000000000005</v>
      </c>
      <c r="BQ72" s="95">
        <v>0.81599999999999995</v>
      </c>
      <c r="BR72" s="95">
        <v>0.81</v>
      </c>
      <c r="BS72" s="95">
        <v>0.80500000000000005</v>
      </c>
      <c r="BT72" s="97"/>
      <c r="BU72" s="97"/>
      <c r="BV72" s="96"/>
      <c r="BW72" s="96"/>
      <c r="BX72" s="96"/>
      <c r="BY72" s="98"/>
      <c r="BZ72" s="99"/>
      <c r="CA72" s="99"/>
      <c r="CB72" s="99"/>
      <c r="CC72" s="99"/>
      <c r="CD72" s="100"/>
      <c r="CE72" s="101"/>
      <c r="CF72" s="102"/>
      <c r="CG72" s="102"/>
      <c r="CH72" s="102"/>
      <c r="CI72" s="102"/>
      <c r="CJ72" s="102"/>
      <c r="CK72" s="102"/>
      <c r="CL72" s="102"/>
      <c r="CM72" s="102"/>
      <c r="CN72" s="102"/>
      <c r="CO72" s="102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</row>
    <row r="73" spans="1:144">
      <c r="A73" s="83" t="s">
        <v>162</v>
      </c>
      <c r="B73" s="66" t="s">
        <v>182</v>
      </c>
      <c r="C73" s="79" t="s">
        <v>181</v>
      </c>
      <c r="D73" s="67">
        <v>1</v>
      </c>
      <c r="E73" s="83" t="s">
        <v>70</v>
      </c>
      <c r="F73" s="106">
        <v>3</v>
      </c>
      <c r="G73" s="85" t="s">
        <v>127</v>
      </c>
      <c r="H73" s="86">
        <v>1.33</v>
      </c>
      <c r="I73" s="87" t="s">
        <v>43</v>
      </c>
      <c r="J73" s="88">
        <v>0.8</v>
      </c>
      <c r="K73" s="89">
        <v>0.04</v>
      </c>
      <c r="L73" s="89">
        <v>-0.04</v>
      </c>
      <c r="M73" s="90" t="s">
        <v>29</v>
      </c>
      <c r="N73" s="91" t="s">
        <v>67</v>
      </c>
      <c r="O73" s="92">
        <v>0.84000000000000008</v>
      </c>
      <c r="P73" s="93">
        <v>0.76</v>
      </c>
      <c r="Q73" s="94"/>
      <c r="R73" s="3">
        <f t="shared" si="30"/>
        <v>0.82</v>
      </c>
      <c r="S73" s="3">
        <f t="shared" si="31"/>
        <v>0.77100000000000002</v>
      </c>
      <c r="T73" s="3">
        <f t="shared" si="32"/>
        <v>0.80125000000000002</v>
      </c>
      <c r="U73" s="4">
        <f t="shared" si="33"/>
        <v>9.2107931079478365E-3</v>
      </c>
      <c r="V73" s="5">
        <f t="shared" si="34"/>
        <v>1.4475771170919285</v>
      </c>
      <c r="W73" s="76">
        <f t="shared" si="35"/>
        <v>3.1249999999999306E-2</v>
      </c>
      <c r="X73" s="76" t="str">
        <f t="shared" si="36"/>
        <v>Level A</v>
      </c>
      <c r="Y73" s="5">
        <f t="shared" si="37"/>
        <v>1.4023403321828081</v>
      </c>
      <c r="Z73" s="5">
        <f t="shared" si="38"/>
        <v>1.4928139020010516</v>
      </c>
      <c r="AA73" s="5">
        <f t="shared" si="39"/>
        <v>1.4023403321828081</v>
      </c>
      <c r="AB73" s="6">
        <f t="shared" si="40"/>
        <v>0.9999833025497562</v>
      </c>
      <c r="AC73" s="29" t="str">
        <f t="shared" si="41"/>
        <v/>
      </c>
      <c r="AD73" s="29" t="str">
        <f t="shared" si="42"/>
        <v/>
      </c>
      <c r="AE73" s="29">
        <f t="shared" si="43"/>
        <v>-1.2499999999999734E-3</v>
      </c>
      <c r="AF73" s="29">
        <f t="shared" si="44"/>
        <v>8.2897137971530532E-2</v>
      </c>
      <c r="AG73" s="100"/>
      <c r="AH73" s="101"/>
      <c r="AI73" s="102"/>
      <c r="AJ73" s="102"/>
      <c r="AK73" s="102"/>
      <c r="AL73" s="102"/>
      <c r="AM73" s="102"/>
      <c r="AN73" s="102">
        <v>0.79100000000000004</v>
      </c>
      <c r="AO73" s="102">
        <v>0.8</v>
      </c>
      <c r="AP73" s="102">
        <v>0.78</v>
      </c>
      <c r="AQ73" s="102">
        <v>0.80800000000000005</v>
      </c>
      <c r="AR73" s="102">
        <v>0.82</v>
      </c>
      <c r="AS73" s="103">
        <v>0.80100000000000005</v>
      </c>
      <c r="AT73" s="103">
        <v>0.79900000000000004</v>
      </c>
      <c r="AU73" s="103">
        <v>0.80900000000000005</v>
      </c>
      <c r="AV73" s="103">
        <v>0.79900000000000004</v>
      </c>
      <c r="AW73" s="103">
        <v>0.79400000000000004</v>
      </c>
      <c r="AX73" s="103">
        <v>0.80100000000000005</v>
      </c>
      <c r="AY73" s="103">
        <v>0.79800000000000004</v>
      </c>
      <c r="AZ73" s="103">
        <v>0.8</v>
      </c>
      <c r="BA73" s="103">
        <v>0.80500000000000005</v>
      </c>
      <c r="BB73" s="103">
        <v>0.81200000000000006</v>
      </c>
      <c r="BC73" s="103">
        <v>0.81100000000000005</v>
      </c>
      <c r="BD73" s="103">
        <v>0.80300000000000005</v>
      </c>
      <c r="BE73" s="103">
        <v>0.81100000000000005</v>
      </c>
      <c r="BF73" s="103">
        <v>0.80800000000000005</v>
      </c>
      <c r="BG73" s="103">
        <v>0.79600000000000004</v>
      </c>
      <c r="BH73" s="103">
        <v>0.80400000000000005</v>
      </c>
      <c r="BI73" s="103">
        <v>0.80100000000000005</v>
      </c>
      <c r="BJ73" s="103">
        <v>0.79600000000000004</v>
      </c>
      <c r="BK73" s="103">
        <v>0.79500000000000004</v>
      </c>
      <c r="BL73" s="103">
        <v>0.80300000000000005</v>
      </c>
      <c r="BM73" s="103">
        <v>0.80400000000000005</v>
      </c>
      <c r="BN73" s="103">
        <v>0.77100000000000002</v>
      </c>
      <c r="BO73" s="95">
        <v>0.79800000000000004</v>
      </c>
      <c r="BP73" s="95">
        <v>0.80500000000000005</v>
      </c>
      <c r="BQ73" s="95">
        <v>0.81100000000000005</v>
      </c>
      <c r="BR73" s="95">
        <v>0.80600000000000005</v>
      </c>
      <c r="BS73" s="95">
        <v>0.8</v>
      </c>
      <c r="BT73" s="97"/>
      <c r="BU73" s="97"/>
      <c r="BV73" s="96"/>
      <c r="BW73" s="96"/>
      <c r="BX73" s="96"/>
      <c r="BY73" s="98"/>
      <c r="BZ73" s="99"/>
      <c r="CA73" s="99"/>
      <c r="CB73" s="99"/>
      <c r="CC73" s="99"/>
      <c r="CD73" s="100"/>
      <c r="CE73" s="101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</row>
    <row r="74" spans="1:144">
      <c r="A74" s="83" t="s">
        <v>163</v>
      </c>
      <c r="B74" s="66" t="s">
        <v>182</v>
      </c>
      <c r="C74" s="79" t="s">
        <v>181</v>
      </c>
      <c r="D74" s="67">
        <v>1</v>
      </c>
      <c r="E74" s="83" t="s">
        <v>70</v>
      </c>
      <c r="F74" s="84">
        <v>3</v>
      </c>
      <c r="G74" s="85" t="s">
        <v>127</v>
      </c>
      <c r="H74" s="86">
        <v>1.33</v>
      </c>
      <c r="I74" s="87" t="s">
        <v>43</v>
      </c>
      <c r="J74" s="88">
        <v>0.7</v>
      </c>
      <c r="K74" s="89">
        <v>0.04</v>
      </c>
      <c r="L74" s="89">
        <v>-0.04</v>
      </c>
      <c r="M74" s="90" t="s">
        <v>29</v>
      </c>
      <c r="N74" s="91" t="s">
        <v>67</v>
      </c>
      <c r="O74" s="92">
        <v>0.74</v>
      </c>
      <c r="P74" s="93">
        <v>0.65999999999999992</v>
      </c>
      <c r="Q74" s="94"/>
      <c r="R74" s="3">
        <f t="shared" si="30"/>
        <v>0.70199999999999996</v>
      </c>
      <c r="S74" s="3">
        <f t="shared" si="31"/>
        <v>0.68</v>
      </c>
      <c r="T74" s="3">
        <f t="shared" si="32"/>
        <v>0.68940625000000011</v>
      </c>
      <c r="U74" s="4">
        <f t="shared" si="33"/>
        <v>6.7051226204177753E-3</v>
      </c>
      <c r="V74" s="5">
        <f t="shared" si="34"/>
        <v>1.9885293809142262</v>
      </c>
      <c r="W74" s="76">
        <f t="shared" si="35"/>
        <v>-0.26484374999999594</v>
      </c>
      <c r="X74" s="76" t="str">
        <f t="shared" si="36"/>
        <v>Level C</v>
      </c>
      <c r="Y74" s="5">
        <f t="shared" si="37"/>
        <v>2.5151789591407221</v>
      </c>
      <c r="Z74" s="5">
        <f t="shared" si="38"/>
        <v>1.4618798026877335</v>
      </c>
      <c r="AA74" s="5">
        <f t="shared" si="39"/>
        <v>1.4618798026877335</v>
      </c>
      <c r="AB74" s="6">
        <f t="shared" si="40"/>
        <v>0.99999421772180397</v>
      </c>
      <c r="AC74" s="29" t="str">
        <f t="shared" si="41"/>
        <v/>
      </c>
      <c r="AD74" s="29" t="str">
        <f t="shared" si="42"/>
        <v/>
      </c>
      <c r="AE74" s="29">
        <f t="shared" si="43"/>
        <v>1.0593749999999846E-2</v>
      </c>
      <c r="AF74" s="29" t="str">
        <f t="shared" si="44"/>
        <v/>
      </c>
      <c r="AG74" s="100"/>
      <c r="AH74" s="101"/>
      <c r="AI74" s="102"/>
      <c r="AJ74" s="102"/>
      <c r="AK74" s="102"/>
      <c r="AL74" s="102"/>
      <c r="AM74" s="102"/>
      <c r="AN74" s="102">
        <v>0.68500000000000005</v>
      </c>
      <c r="AO74" s="102">
        <v>0.68500000000000005</v>
      </c>
      <c r="AP74" s="102">
        <v>0.7</v>
      </c>
      <c r="AQ74" s="102">
        <v>0.69399999999999995</v>
      </c>
      <c r="AR74" s="102">
        <v>0.68200000000000005</v>
      </c>
      <c r="AS74" s="103">
        <v>0.69299999999999995</v>
      </c>
      <c r="AT74" s="103">
        <v>0.68700000000000006</v>
      </c>
      <c r="AU74" s="103">
        <v>0.68</v>
      </c>
      <c r="AV74" s="103">
        <v>0.69199999999999995</v>
      </c>
      <c r="AW74" s="103">
        <v>0.68799999999999994</v>
      </c>
      <c r="AX74" s="103">
        <v>0.70199999999999996</v>
      </c>
      <c r="AY74" s="103">
        <v>0.68300000000000005</v>
      </c>
      <c r="AZ74" s="103">
        <v>0.69599999999999995</v>
      </c>
      <c r="BA74" s="103">
        <v>0.68100000000000005</v>
      </c>
      <c r="BB74" s="103">
        <v>0.69799999999999995</v>
      </c>
      <c r="BC74" s="103">
        <v>0.69199999999999995</v>
      </c>
      <c r="BD74" s="103">
        <v>0.68100000000000005</v>
      </c>
      <c r="BE74" s="103">
        <v>0.70199999999999996</v>
      </c>
      <c r="BF74" s="103">
        <v>0.68500000000000005</v>
      </c>
      <c r="BG74" s="103">
        <v>0.68200000000000005</v>
      </c>
      <c r="BH74" s="103">
        <v>0.68300000000000005</v>
      </c>
      <c r="BI74" s="103">
        <v>0.68500000000000005</v>
      </c>
      <c r="BJ74" s="103">
        <v>0.68600000000000005</v>
      </c>
      <c r="BK74" s="103">
        <v>0.68899999999999995</v>
      </c>
      <c r="BL74" s="103">
        <v>0.69599999999999995</v>
      </c>
      <c r="BM74" s="103">
        <v>0.69399999999999995</v>
      </c>
      <c r="BN74" s="103">
        <v>0.7</v>
      </c>
      <c r="BO74" s="95">
        <v>0.68300000000000005</v>
      </c>
      <c r="BP74" s="95">
        <v>0.69199999999999995</v>
      </c>
      <c r="BQ74" s="95">
        <v>0.68400000000000005</v>
      </c>
      <c r="BR74" s="95">
        <v>0.69399999999999995</v>
      </c>
      <c r="BS74" s="95">
        <v>0.68700000000000006</v>
      </c>
      <c r="BT74" s="97"/>
      <c r="BU74" s="97"/>
      <c r="BV74" s="96"/>
      <c r="BW74" s="96"/>
      <c r="BX74" s="96"/>
      <c r="BY74" s="98"/>
      <c r="BZ74" s="99"/>
      <c r="CA74" s="99"/>
      <c r="CB74" s="99"/>
      <c r="CC74" s="99"/>
      <c r="CD74" s="100"/>
      <c r="CE74" s="101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</row>
    <row r="75" spans="1:144">
      <c r="A75" s="83" t="s">
        <v>163</v>
      </c>
      <c r="B75" s="66" t="s">
        <v>182</v>
      </c>
      <c r="C75" s="79" t="s">
        <v>181</v>
      </c>
      <c r="D75" s="67">
        <v>1</v>
      </c>
      <c r="E75" s="83" t="s">
        <v>70</v>
      </c>
      <c r="F75" s="84">
        <v>3</v>
      </c>
      <c r="G75" s="85" t="s">
        <v>127</v>
      </c>
      <c r="H75" s="86">
        <v>1.33</v>
      </c>
      <c r="I75" s="87" t="s">
        <v>43</v>
      </c>
      <c r="J75" s="88">
        <v>0.7</v>
      </c>
      <c r="K75" s="89">
        <v>0.04</v>
      </c>
      <c r="L75" s="89">
        <v>-0.04</v>
      </c>
      <c r="M75" s="90" t="s">
        <v>29</v>
      </c>
      <c r="N75" s="91" t="s">
        <v>67</v>
      </c>
      <c r="O75" s="92">
        <v>0.74</v>
      </c>
      <c r="P75" s="93">
        <v>0.65999999999999992</v>
      </c>
      <c r="Q75" s="94"/>
      <c r="R75" s="3">
        <f t="shared" si="30"/>
        <v>0.71199999999999997</v>
      </c>
      <c r="S75" s="3">
        <f t="shared" si="31"/>
        <v>0.67900000000000005</v>
      </c>
      <c r="T75" s="3">
        <f t="shared" si="32"/>
        <v>0.69587500000000002</v>
      </c>
      <c r="U75" s="4">
        <f t="shared" si="33"/>
        <v>8.9613867014487775E-3</v>
      </c>
      <c r="V75" s="5">
        <f t="shared" si="34"/>
        <v>1.4878649675030482</v>
      </c>
      <c r="W75" s="76">
        <f t="shared" si="35"/>
        <v>-0.10312499999999826</v>
      </c>
      <c r="X75" s="76" t="str">
        <f t="shared" si="36"/>
        <v>Level A</v>
      </c>
      <c r="Y75" s="5">
        <f t="shared" si="37"/>
        <v>1.6413010422767988</v>
      </c>
      <c r="Z75" s="5">
        <f t="shared" si="38"/>
        <v>1.3344288927293</v>
      </c>
      <c r="AA75" s="5">
        <f t="shared" si="39"/>
        <v>1.3344288927293</v>
      </c>
      <c r="AB75" s="6">
        <f t="shared" si="40"/>
        <v>0.99996834156133385</v>
      </c>
      <c r="AC75" s="29" t="str">
        <f t="shared" si="41"/>
        <v/>
      </c>
      <c r="AD75" s="29" t="str">
        <f t="shared" si="42"/>
        <v/>
      </c>
      <c r="AE75" s="29">
        <f t="shared" si="43"/>
        <v>4.1249999999999343E-3</v>
      </c>
      <c r="AF75" s="29">
        <f t="shared" si="44"/>
        <v>8.0652480313038996E-2</v>
      </c>
      <c r="AG75" s="100"/>
      <c r="AH75" s="101"/>
      <c r="AI75" s="102"/>
      <c r="AJ75" s="102"/>
      <c r="AK75" s="102"/>
      <c r="AL75" s="102"/>
      <c r="AM75" s="102"/>
      <c r="AN75" s="102">
        <v>0.68899999999999995</v>
      </c>
      <c r="AO75" s="102">
        <v>0.68</v>
      </c>
      <c r="AP75" s="102">
        <v>0.70199999999999996</v>
      </c>
      <c r="AQ75" s="102">
        <v>0.70299999999999996</v>
      </c>
      <c r="AR75" s="102">
        <v>0.69699999999999995</v>
      </c>
      <c r="AS75" s="103">
        <v>0.67900000000000005</v>
      </c>
      <c r="AT75" s="103">
        <v>0.70899999999999996</v>
      </c>
      <c r="AU75" s="103">
        <v>0.69099999999999995</v>
      </c>
      <c r="AV75" s="103">
        <v>0.70799999999999996</v>
      </c>
      <c r="AW75" s="103">
        <v>0.69</v>
      </c>
      <c r="AX75" s="103">
        <v>0.69099999999999995</v>
      </c>
      <c r="AY75" s="103">
        <v>0.69499999999999995</v>
      </c>
      <c r="AZ75" s="103">
        <v>0.70699999999999996</v>
      </c>
      <c r="BA75" s="103">
        <v>0.68899999999999995</v>
      </c>
      <c r="BB75" s="103">
        <v>0.69899999999999995</v>
      </c>
      <c r="BC75" s="103">
        <v>0.69</v>
      </c>
      <c r="BD75" s="103">
        <v>0.68799999999999994</v>
      </c>
      <c r="BE75" s="103">
        <v>0.70599999999999996</v>
      </c>
      <c r="BF75" s="103">
        <v>0.69299999999999995</v>
      </c>
      <c r="BG75" s="103">
        <v>0.69099999999999995</v>
      </c>
      <c r="BH75" s="103">
        <v>0.68799999999999994</v>
      </c>
      <c r="BI75" s="103">
        <v>0.7</v>
      </c>
      <c r="BJ75" s="103">
        <v>0.70699999999999996</v>
      </c>
      <c r="BK75" s="103">
        <v>0.69699999999999995</v>
      </c>
      <c r="BL75" s="103">
        <v>0.69799999999999995</v>
      </c>
      <c r="BM75" s="103">
        <v>0.71199999999999997</v>
      </c>
      <c r="BN75" s="103">
        <v>0.68700000000000006</v>
      </c>
      <c r="BO75" s="95">
        <v>0.70599999999999996</v>
      </c>
      <c r="BP75" s="95">
        <v>0.70899999999999996</v>
      </c>
      <c r="BQ75" s="95">
        <v>0.69099999999999995</v>
      </c>
      <c r="BR75" s="95">
        <v>0.69199999999999995</v>
      </c>
      <c r="BS75" s="95">
        <v>0.68400000000000005</v>
      </c>
      <c r="BT75" s="97"/>
      <c r="BU75" s="97"/>
      <c r="BV75" s="96"/>
      <c r="BW75" s="96"/>
      <c r="BX75" s="96"/>
      <c r="BY75" s="98"/>
      <c r="BZ75" s="99"/>
      <c r="CA75" s="99"/>
      <c r="CB75" s="99"/>
      <c r="CC75" s="99"/>
      <c r="CD75" s="100"/>
      <c r="CE75" s="101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</row>
    <row r="76" spans="1:144">
      <c r="A76" s="83" t="s">
        <v>163</v>
      </c>
      <c r="B76" s="66" t="s">
        <v>182</v>
      </c>
      <c r="C76" s="79" t="s">
        <v>181</v>
      </c>
      <c r="D76" s="67">
        <v>1</v>
      </c>
      <c r="E76" s="83" t="s">
        <v>70</v>
      </c>
      <c r="F76" s="84">
        <v>3</v>
      </c>
      <c r="G76" s="85" t="s">
        <v>127</v>
      </c>
      <c r="H76" s="86">
        <v>1.33</v>
      </c>
      <c r="I76" s="87" t="s">
        <v>43</v>
      </c>
      <c r="J76" s="88">
        <v>0.7</v>
      </c>
      <c r="K76" s="89">
        <v>0.04</v>
      </c>
      <c r="L76" s="89">
        <v>-0.04</v>
      </c>
      <c r="M76" s="90" t="s">
        <v>29</v>
      </c>
      <c r="N76" s="91" t="s">
        <v>67</v>
      </c>
      <c r="O76" s="92">
        <v>0.74</v>
      </c>
      <c r="P76" s="93">
        <v>0.65999999999999992</v>
      </c>
      <c r="Q76" s="94"/>
      <c r="R76" s="3">
        <f t="shared" si="30"/>
        <v>0.70899999999999996</v>
      </c>
      <c r="S76" s="3">
        <f t="shared" si="31"/>
        <v>0.68500000000000005</v>
      </c>
      <c r="T76" s="3">
        <f t="shared" si="32"/>
        <v>0.69412499999999999</v>
      </c>
      <c r="U76" s="4">
        <f t="shared" si="33"/>
        <v>8.3579207168814999E-3</v>
      </c>
      <c r="V76" s="5">
        <f t="shared" si="34"/>
        <v>1.5952931099720045</v>
      </c>
      <c r="W76" s="76">
        <f t="shared" si="35"/>
        <v>-0.14687499999999895</v>
      </c>
      <c r="X76" s="76" t="str">
        <f t="shared" si="36"/>
        <v>Level B</v>
      </c>
      <c r="Y76" s="5">
        <f t="shared" si="37"/>
        <v>1.8296017854991427</v>
      </c>
      <c r="Z76" s="5">
        <f t="shared" si="38"/>
        <v>1.3609844344448692</v>
      </c>
      <c r="AA76" s="5">
        <f t="shared" si="39"/>
        <v>1.3609844344448692</v>
      </c>
      <c r="AB76" s="6">
        <f t="shared" si="40"/>
        <v>0.9999777462865489</v>
      </c>
      <c r="AC76" s="29" t="str">
        <f t="shared" si="41"/>
        <v/>
      </c>
      <c r="AD76" s="29" t="str">
        <f t="shared" si="42"/>
        <v/>
      </c>
      <c r="AE76" s="29">
        <f t="shared" si="43"/>
        <v>5.8749999999999636E-3</v>
      </c>
      <c r="AF76" s="29" t="str">
        <f t="shared" si="44"/>
        <v/>
      </c>
      <c r="AG76" s="100"/>
      <c r="AH76" s="101"/>
      <c r="AI76" s="102"/>
      <c r="AJ76" s="102"/>
      <c r="AK76" s="102"/>
      <c r="AL76" s="102"/>
      <c r="AM76" s="102"/>
      <c r="AN76" s="102">
        <v>0.69799999999999995</v>
      </c>
      <c r="AO76" s="102">
        <v>0.68799999999999994</v>
      </c>
      <c r="AP76" s="102">
        <v>0.68500000000000005</v>
      </c>
      <c r="AQ76" s="102">
        <v>0.70399999999999996</v>
      </c>
      <c r="AR76" s="102">
        <v>0.70599999999999996</v>
      </c>
      <c r="AS76" s="103">
        <v>0.68899999999999995</v>
      </c>
      <c r="AT76" s="103">
        <v>0.69499999999999995</v>
      </c>
      <c r="AU76" s="103">
        <v>0.7</v>
      </c>
      <c r="AV76" s="103">
        <v>0.69899999999999995</v>
      </c>
      <c r="AW76" s="103">
        <v>0.69499999999999995</v>
      </c>
      <c r="AX76" s="103">
        <v>0.69099999999999995</v>
      </c>
      <c r="AY76" s="103">
        <v>0.68600000000000005</v>
      </c>
      <c r="AZ76" s="103">
        <v>0.70799999999999996</v>
      </c>
      <c r="BA76" s="103">
        <v>0.69499999999999995</v>
      </c>
      <c r="BB76" s="103">
        <v>0.69099999999999995</v>
      </c>
      <c r="BC76" s="103">
        <v>0.69099999999999995</v>
      </c>
      <c r="BD76" s="103">
        <v>0.68600000000000005</v>
      </c>
      <c r="BE76" s="103">
        <v>0.70899999999999996</v>
      </c>
      <c r="BF76" s="103">
        <v>0.69799999999999995</v>
      </c>
      <c r="BG76" s="103">
        <v>0.68600000000000005</v>
      </c>
      <c r="BH76" s="103">
        <v>0.68700000000000006</v>
      </c>
      <c r="BI76" s="103">
        <v>0.68700000000000006</v>
      </c>
      <c r="BJ76" s="103">
        <v>0.70899999999999996</v>
      </c>
      <c r="BK76" s="103">
        <v>0.68600000000000005</v>
      </c>
      <c r="BL76" s="103">
        <v>0.68500000000000005</v>
      </c>
      <c r="BM76" s="103">
        <v>0.68899999999999995</v>
      </c>
      <c r="BN76" s="103">
        <v>0.70899999999999996</v>
      </c>
      <c r="BO76" s="95">
        <v>0.70699999999999996</v>
      </c>
      <c r="BP76" s="95">
        <v>0.68600000000000005</v>
      </c>
      <c r="BQ76" s="95">
        <v>0.69199999999999995</v>
      </c>
      <c r="BR76" s="95">
        <v>0.68600000000000005</v>
      </c>
      <c r="BS76" s="95">
        <v>0.68899999999999995</v>
      </c>
      <c r="BT76" s="97"/>
      <c r="BU76" s="97"/>
      <c r="BV76" s="96"/>
      <c r="BW76" s="96"/>
      <c r="BX76" s="96"/>
      <c r="BY76" s="98"/>
      <c r="BZ76" s="99"/>
      <c r="CA76" s="99"/>
      <c r="CB76" s="99"/>
      <c r="CC76" s="99"/>
      <c r="CD76" s="100"/>
      <c r="CE76" s="101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</row>
    <row r="77" spans="1:144">
      <c r="A77" s="83" t="s">
        <v>164</v>
      </c>
      <c r="B77" s="66" t="s">
        <v>182</v>
      </c>
      <c r="C77" s="79" t="s">
        <v>181</v>
      </c>
      <c r="D77" s="67">
        <v>1</v>
      </c>
      <c r="E77" s="83" t="s">
        <v>70</v>
      </c>
      <c r="F77" s="84">
        <v>3</v>
      </c>
      <c r="G77" s="85" t="s">
        <v>127</v>
      </c>
      <c r="H77" s="86">
        <v>1.33</v>
      </c>
      <c r="I77" s="87" t="s">
        <v>43</v>
      </c>
      <c r="J77" s="88">
        <v>0.7</v>
      </c>
      <c r="K77" s="89">
        <v>0.04</v>
      </c>
      <c r="L77" s="89">
        <v>-0.04</v>
      </c>
      <c r="M77" s="90" t="s">
        <v>29</v>
      </c>
      <c r="N77" s="91" t="s">
        <v>67</v>
      </c>
      <c r="O77" s="92">
        <v>0.74</v>
      </c>
      <c r="P77" s="93">
        <v>0.65999999999999992</v>
      </c>
      <c r="Q77" s="94"/>
      <c r="R77" s="3">
        <f t="shared" si="30"/>
        <v>0.71199999999999997</v>
      </c>
      <c r="S77" s="3">
        <f t="shared" si="31"/>
        <v>0.67500000000000004</v>
      </c>
      <c r="T77" s="3">
        <f t="shared" si="32"/>
        <v>0.6927812499999999</v>
      </c>
      <c r="U77" s="4">
        <f t="shared" si="33"/>
        <v>8.182334925845379E-3</v>
      </c>
      <c r="V77" s="5">
        <f t="shared" si="34"/>
        <v>1.6295267126279074</v>
      </c>
      <c r="W77" s="76">
        <f t="shared" si="35"/>
        <v>-0.18046875000000112</v>
      </c>
      <c r="X77" s="76" t="str">
        <f t="shared" si="36"/>
        <v>Level B</v>
      </c>
      <c r="Y77" s="5">
        <f t="shared" si="37"/>
        <v>1.9236053615474786</v>
      </c>
      <c r="Z77" s="5">
        <f t="shared" si="38"/>
        <v>1.3354480637083392</v>
      </c>
      <c r="AA77" s="5">
        <f t="shared" si="39"/>
        <v>1.3354480637083392</v>
      </c>
      <c r="AB77" s="6">
        <f t="shared" si="40"/>
        <v>0.99996916317023343</v>
      </c>
      <c r="AC77" s="29" t="str">
        <f t="shared" si="41"/>
        <v/>
      </c>
      <c r="AD77" s="29" t="str">
        <f t="shared" si="42"/>
        <v/>
      </c>
      <c r="AE77" s="29">
        <f t="shared" si="43"/>
        <v>7.2187500000000515E-3</v>
      </c>
      <c r="AF77" s="29" t="str">
        <f t="shared" si="44"/>
        <v/>
      </c>
      <c r="AG77" s="100"/>
      <c r="AH77" s="101"/>
      <c r="AI77" s="102"/>
      <c r="AJ77" s="102"/>
      <c r="AK77" s="102"/>
      <c r="AL77" s="102"/>
      <c r="AM77" s="102"/>
      <c r="AN77" s="102">
        <v>0.69099999999999995</v>
      </c>
      <c r="AO77" s="102">
        <v>0.71199999999999997</v>
      </c>
      <c r="AP77" s="102">
        <v>0.69699999999999995</v>
      </c>
      <c r="AQ77" s="102">
        <v>0.70299999999999996</v>
      </c>
      <c r="AR77" s="102">
        <v>0.70299999999999996</v>
      </c>
      <c r="AS77" s="103">
        <v>0.69799999999999995</v>
      </c>
      <c r="AT77" s="103">
        <v>0.68200000000000005</v>
      </c>
      <c r="AU77" s="103">
        <v>0.69199999999999995</v>
      </c>
      <c r="AV77" s="103">
        <v>0.69499999999999995</v>
      </c>
      <c r="AW77" s="103">
        <v>0.68500000000000005</v>
      </c>
      <c r="AX77" s="103">
        <v>0.69199999999999995</v>
      </c>
      <c r="AY77" s="103">
        <v>0.70199999999999996</v>
      </c>
      <c r="AZ77" s="103">
        <v>0.69899999999999995</v>
      </c>
      <c r="BA77" s="103">
        <v>0.7</v>
      </c>
      <c r="BB77" s="103">
        <v>0.69799999999999995</v>
      </c>
      <c r="BC77" s="103">
        <v>0.69599999999999995</v>
      </c>
      <c r="BD77" s="103">
        <v>0.68899999999999995</v>
      </c>
      <c r="BE77" s="103">
        <v>0.68600000000000005</v>
      </c>
      <c r="BF77" s="103">
        <v>0.69899999999999995</v>
      </c>
      <c r="BG77" s="103">
        <v>0.69599999999999995</v>
      </c>
      <c r="BH77" s="103">
        <v>0.69299999999999995</v>
      </c>
      <c r="BI77" s="103">
        <v>0.68500000000000005</v>
      </c>
      <c r="BJ77" s="103">
        <v>0.68400000000000005</v>
      </c>
      <c r="BK77" s="103">
        <v>0.69599999999999995</v>
      </c>
      <c r="BL77" s="103">
        <v>0.68</v>
      </c>
      <c r="BM77" s="103">
        <v>0.68100000000000005</v>
      </c>
      <c r="BN77" s="103">
        <v>0.68799999999999994</v>
      </c>
      <c r="BO77" s="95">
        <v>0.69499999999999995</v>
      </c>
      <c r="BP77" s="95">
        <v>0.69399999999999995</v>
      </c>
      <c r="BQ77" s="95">
        <v>0.67500000000000004</v>
      </c>
      <c r="BR77" s="95">
        <v>0.7</v>
      </c>
      <c r="BS77" s="95">
        <v>0.68300000000000005</v>
      </c>
      <c r="BT77" s="97"/>
      <c r="BU77" s="97"/>
      <c r="BV77" s="96"/>
      <c r="BW77" s="96"/>
      <c r="BX77" s="96"/>
      <c r="BY77" s="98"/>
      <c r="BZ77" s="99"/>
      <c r="CA77" s="99"/>
      <c r="CB77" s="99"/>
      <c r="CC77" s="99"/>
      <c r="CD77" s="100"/>
      <c r="CE77" s="101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</row>
    <row r="78" spans="1:144">
      <c r="A78" s="83" t="s">
        <v>164</v>
      </c>
      <c r="B78" s="66" t="s">
        <v>182</v>
      </c>
      <c r="C78" s="79" t="s">
        <v>181</v>
      </c>
      <c r="D78" s="67">
        <v>1</v>
      </c>
      <c r="E78" s="83" t="s">
        <v>70</v>
      </c>
      <c r="F78" s="84">
        <v>3</v>
      </c>
      <c r="G78" s="85" t="s">
        <v>127</v>
      </c>
      <c r="H78" s="86">
        <v>1.33</v>
      </c>
      <c r="I78" s="87" t="s">
        <v>43</v>
      </c>
      <c r="J78" s="88">
        <v>0.7</v>
      </c>
      <c r="K78" s="89">
        <v>0.04</v>
      </c>
      <c r="L78" s="89">
        <v>-0.04</v>
      </c>
      <c r="M78" s="90" t="s">
        <v>29</v>
      </c>
      <c r="N78" s="91" t="s">
        <v>67</v>
      </c>
      <c r="O78" s="92">
        <v>0.74</v>
      </c>
      <c r="P78" s="93">
        <v>0.65999999999999992</v>
      </c>
      <c r="Q78" s="94"/>
      <c r="R78" s="3">
        <f t="shared" si="30"/>
        <v>0.71199999999999997</v>
      </c>
      <c r="S78" s="3">
        <f t="shared" si="31"/>
        <v>0.67900000000000005</v>
      </c>
      <c r="T78" s="3">
        <f t="shared" si="32"/>
        <v>0.68859375</v>
      </c>
      <c r="U78" s="4">
        <f t="shared" si="33"/>
        <v>7.1022912023219744E-3</v>
      </c>
      <c r="V78" s="5">
        <f t="shared" si="34"/>
        <v>1.877328449863366</v>
      </c>
      <c r="W78" s="76">
        <f t="shared" si="35"/>
        <v>-0.2851562499999985</v>
      </c>
      <c r="X78" s="76" t="str">
        <f t="shared" si="36"/>
        <v>Level C</v>
      </c>
      <c r="Y78" s="5">
        <f t="shared" si="37"/>
        <v>2.4126603906447159</v>
      </c>
      <c r="Z78" s="5">
        <f t="shared" si="38"/>
        <v>1.3419965090820194</v>
      </c>
      <c r="AA78" s="5">
        <f t="shared" si="39"/>
        <v>1.3419965090820194</v>
      </c>
      <c r="AB78" s="6">
        <f t="shared" si="40"/>
        <v>0.9999716318927403</v>
      </c>
      <c r="AC78" s="29" t="str">
        <f t="shared" si="41"/>
        <v/>
      </c>
      <c r="AD78" s="29" t="str">
        <f t="shared" si="42"/>
        <v/>
      </c>
      <c r="AE78" s="29">
        <f t="shared" si="43"/>
        <v>1.1406249999999951E-2</v>
      </c>
      <c r="AF78" s="29" t="str">
        <f t="shared" si="44"/>
        <v/>
      </c>
      <c r="AG78" s="100"/>
      <c r="AH78" s="101"/>
      <c r="AI78" s="102"/>
      <c r="AJ78" s="102"/>
      <c r="AK78" s="102"/>
      <c r="AL78" s="102"/>
      <c r="AM78" s="102"/>
      <c r="AN78" s="102">
        <v>0.68500000000000005</v>
      </c>
      <c r="AO78" s="102">
        <v>0.71199999999999997</v>
      </c>
      <c r="AP78" s="102">
        <v>0.69699999999999995</v>
      </c>
      <c r="AQ78" s="102">
        <v>0.69</v>
      </c>
      <c r="AR78" s="102">
        <v>0.69699999999999995</v>
      </c>
      <c r="AS78" s="103">
        <v>0.69099999999999995</v>
      </c>
      <c r="AT78" s="103">
        <v>0.68</v>
      </c>
      <c r="AU78" s="103">
        <v>0.68400000000000005</v>
      </c>
      <c r="AV78" s="103">
        <v>0.68500000000000005</v>
      </c>
      <c r="AW78" s="103">
        <v>0.69299999999999995</v>
      </c>
      <c r="AX78" s="103">
        <v>0.69</v>
      </c>
      <c r="AY78" s="103">
        <v>0.69299999999999995</v>
      </c>
      <c r="AZ78" s="103">
        <v>0.69599999999999995</v>
      </c>
      <c r="BA78" s="103">
        <v>0.69899999999999995</v>
      </c>
      <c r="BB78" s="103">
        <v>0.68899999999999995</v>
      </c>
      <c r="BC78" s="103">
        <v>0.68700000000000006</v>
      </c>
      <c r="BD78" s="103">
        <v>0.69299999999999995</v>
      </c>
      <c r="BE78" s="103">
        <v>0.68799999999999994</v>
      </c>
      <c r="BF78" s="103">
        <v>0.68300000000000005</v>
      </c>
      <c r="BG78" s="103">
        <v>0.68600000000000005</v>
      </c>
      <c r="BH78" s="103">
        <v>0.68100000000000005</v>
      </c>
      <c r="BI78" s="103">
        <v>0.68799999999999994</v>
      </c>
      <c r="BJ78" s="103">
        <v>0.68700000000000006</v>
      </c>
      <c r="BK78" s="103">
        <v>0.68200000000000005</v>
      </c>
      <c r="BL78" s="103">
        <v>0.68100000000000005</v>
      </c>
      <c r="BM78" s="103">
        <v>0.68</v>
      </c>
      <c r="BN78" s="103">
        <v>0.68700000000000006</v>
      </c>
      <c r="BO78" s="95">
        <v>0.69</v>
      </c>
      <c r="BP78" s="95">
        <v>0.68400000000000005</v>
      </c>
      <c r="BQ78" s="95">
        <v>0.67900000000000005</v>
      </c>
      <c r="BR78" s="95">
        <v>0.69699999999999995</v>
      </c>
      <c r="BS78" s="95">
        <v>0.68100000000000005</v>
      </c>
      <c r="BT78" s="97"/>
      <c r="BU78" s="97"/>
      <c r="BV78" s="96"/>
      <c r="BW78" s="96"/>
      <c r="BX78" s="96"/>
      <c r="BY78" s="98"/>
      <c r="BZ78" s="99"/>
      <c r="CA78" s="99"/>
      <c r="CB78" s="99"/>
      <c r="CC78" s="99"/>
      <c r="CD78" s="100"/>
      <c r="CE78" s="101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</row>
    <row r="79" spans="1:144">
      <c r="A79" s="83" t="s">
        <v>164</v>
      </c>
      <c r="B79" s="66" t="s">
        <v>182</v>
      </c>
      <c r="C79" s="79" t="s">
        <v>181</v>
      </c>
      <c r="D79" s="67">
        <v>1</v>
      </c>
      <c r="E79" s="83" t="s">
        <v>70</v>
      </c>
      <c r="F79" s="84">
        <v>3</v>
      </c>
      <c r="G79" s="85" t="s">
        <v>127</v>
      </c>
      <c r="H79" s="86">
        <v>1.33</v>
      </c>
      <c r="I79" s="87" t="s">
        <v>43</v>
      </c>
      <c r="J79" s="88">
        <v>0.7</v>
      </c>
      <c r="K79" s="89">
        <v>0.04</v>
      </c>
      <c r="L79" s="89">
        <v>-0.04</v>
      </c>
      <c r="M79" s="90" t="s">
        <v>29</v>
      </c>
      <c r="N79" s="91" t="s">
        <v>67</v>
      </c>
      <c r="O79" s="92">
        <v>0.74</v>
      </c>
      <c r="P79" s="93">
        <v>0.65999999999999992</v>
      </c>
      <c r="Q79" s="94"/>
      <c r="R79" s="3">
        <f t="shared" si="30"/>
        <v>0.71299999999999997</v>
      </c>
      <c r="S79" s="3">
        <f t="shared" si="31"/>
        <v>0.67900000000000005</v>
      </c>
      <c r="T79" s="3">
        <f t="shared" si="32"/>
        <v>0.69359374999999979</v>
      </c>
      <c r="U79" s="4">
        <f t="shared" si="33"/>
        <v>7.2461752981564384E-3</v>
      </c>
      <c r="V79" s="5">
        <f t="shared" si="34"/>
        <v>1.8400511697150883</v>
      </c>
      <c r="W79" s="76">
        <f t="shared" si="35"/>
        <v>-0.16015625000000408</v>
      </c>
      <c r="X79" s="76" t="str">
        <f t="shared" si="36"/>
        <v>Level B</v>
      </c>
      <c r="Y79" s="5">
        <f t="shared" si="37"/>
        <v>2.1347468648647796</v>
      </c>
      <c r="Z79" s="5">
        <f t="shared" si="38"/>
        <v>1.5453554745653999</v>
      </c>
      <c r="AA79" s="5">
        <f t="shared" si="39"/>
        <v>1.5453554745653999</v>
      </c>
      <c r="AB79" s="6">
        <f t="shared" si="40"/>
        <v>0.99999822441495168</v>
      </c>
      <c r="AC79" s="29" t="str">
        <f t="shared" si="41"/>
        <v/>
      </c>
      <c r="AD79" s="29" t="str">
        <f t="shared" si="42"/>
        <v/>
      </c>
      <c r="AE79" s="29">
        <f t="shared" si="43"/>
        <v>6.4062500000001688E-3</v>
      </c>
      <c r="AF79" s="29" t="str">
        <f t="shared" si="44"/>
        <v/>
      </c>
      <c r="AG79" s="100"/>
      <c r="AH79" s="101"/>
      <c r="AI79" s="102"/>
      <c r="AJ79" s="102"/>
      <c r="AK79" s="102"/>
      <c r="AL79" s="102"/>
      <c r="AM79" s="102"/>
      <c r="AN79" s="102">
        <v>0.70099999999999996</v>
      </c>
      <c r="AO79" s="102">
        <v>0.71299999999999997</v>
      </c>
      <c r="AP79" s="102">
        <v>0.69899999999999995</v>
      </c>
      <c r="AQ79" s="102">
        <v>0.69599999999999995</v>
      </c>
      <c r="AR79" s="102">
        <v>0.69399999999999995</v>
      </c>
      <c r="AS79" s="103">
        <v>0.68700000000000006</v>
      </c>
      <c r="AT79" s="103">
        <v>0.68300000000000005</v>
      </c>
      <c r="AU79" s="103">
        <v>0.69299999999999995</v>
      </c>
      <c r="AV79" s="103">
        <v>0.69399999999999995</v>
      </c>
      <c r="AW79" s="103">
        <v>0.69599999999999995</v>
      </c>
      <c r="AX79" s="103">
        <v>0.68899999999999995</v>
      </c>
      <c r="AY79" s="103">
        <v>0.70399999999999996</v>
      </c>
      <c r="AZ79" s="103">
        <v>0.7</v>
      </c>
      <c r="BA79" s="103">
        <v>0.70299999999999996</v>
      </c>
      <c r="BB79" s="103">
        <v>0.69599999999999995</v>
      </c>
      <c r="BC79" s="103">
        <v>0.69599999999999995</v>
      </c>
      <c r="BD79" s="103">
        <v>0.69399999999999995</v>
      </c>
      <c r="BE79" s="103">
        <v>0.68600000000000005</v>
      </c>
      <c r="BF79" s="103">
        <v>0.69899999999999995</v>
      </c>
      <c r="BG79" s="103">
        <v>0.69</v>
      </c>
      <c r="BH79" s="103">
        <v>0.69299999999999995</v>
      </c>
      <c r="BI79" s="103">
        <v>0.68799999999999994</v>
      </c>
      <c r="BJ79" s="103">
        <v>0.68400000000000005</v>
      </c>
      <c r="BK79" s="103">
        <v>0.69299999999999995</v>
      </c>
      <c r="BL79" s="103">
        <v>0.68100000000000005</v>
      </c>
      <c r="BM79" s="103">
        <v>0.69099999999999995</v>
      </c>
      <c r="BN79" s="103">
        <v>0.69499999999999995</v>
      </c>
      <c r="BO79" s="95">
        <v>0.69099999999999995</v>
      </c>
      <c r="BP79" s="95">
        <v>0.69099999999999995</v>
      </c>
      <c r="BQ79" s="95">
        <v>0.67900000000000005</v>
      </c>
      <c r="BR79" s="95">
        <v>0.70399999999999996</v>
      </c>
      <c r="BS79" s="95">
        <v>0.69199999999999995</v>
      </c>
      <c r="BT79" s="97"/>
      <c r="BU79" s="97"/>
      <c r="BV79" s="96"/>
      <c r="BW79" s="96"/>
      <c r="BX79" s="96"/>
      <c r="BY79" s="98"/>
      <c r="BZ79" s="99"/>
      <c r="CA79" s="99"/>
      <c r="CB79" s="99"/>
      <c r="CC79" s="99"/>
      <c r="CD79" s="100"/>
      <c r="CE79" s="101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</row>
    <row r="80" spans="1:144">
      <c r="A80" s="83" t="s">
        <v>165</v>
      </c>
      <c r="B80" s="66" t="s">
        <v>182</v>
      </c>
      <c r="C80" s="79" t="s">
        <v>181</v>
      </c>
      <c r="D80" s="67">
        <v>1</v>
      </c>
      <c r="E80" s="83" t="s">
        <v>70</v>
      </c>
      <c r="F80" s="84">
        <v>3</v>
      </c>
      <c r="G80" s="85" t="s">
        <v>127</v>
      </c>
      <c r="H80" s="86">
        <v>1.33</v>
      </c>
      <c r="I80" s="87" t="s">
        <v>43</v>
      </c>
      <c r="J80" s="88">
        <v>0.8</v>
      </c>
      <c r="K80" s="89">
        <v>0.04</v>
      </c>
      <c r="L80" s="89">
        <v>-0.04</v>
      </c>
      <c r="M80" s="90" t="s">
        <v>29</v>
      </c>
      <c r="N80" s="91" t="s">
        <v>67</v>
      </c>
      <c r="O80" s="92">
        <v>0.84000000000000008</v>
      </c>
      <c r="P80" s="93">
        <v>0.76</v>
      </c>
      <c r="Q80" s="94"/>
      <c r="R80" s="3">
        <f t="shared" si="30"/>
        <v>0.79700000000000004</v>
      </c>
      <c r="S80" s="3">
        <f t="shared" si="31"/>
        <v>0.77400000000000002</v>
      </c>
      <c r="T80" s="3">
        <f t="shared" si="32"/>
        <v>0.7836249999999999</v>
      </c>
      <c r="U80" s="4">
        <f t="shared" si="33"/>
        <v>5.7065327589555055E-3</v>
      </c>
      <c r="V80" s="5">
        <f t="shared" si="34"/>
        <v>2.3365034245021663</v>
      </c>
      <c r="W80" s="76">
        <f t="shared" si="35"/>
        <v>-0.4093750000000031</v>
      </c>
      <c r="X80" s="76" t="str">
        <f t="shared" si="36"/>
        <v>Level C</v>
      </c>
      <c r="Y80" s="5">
        <f t="shared" si="37"/>
        <v>3.2930095139077511</v>
      </c>
      <c r="Z80" s="5">
        <f t="shared" si="38"/>
        <v>1.379997335096586</v>
      </c>
      <c r="AA80" s="5">
        <f t="shared" si="39"/>
        <v>1.379997335096586</v>
      </c>
      <c r="AB80" s="6">
        <f t="shared" si="40"/>
        <v>0.99998263410372057</v>
      </c>
      <c r="AC80" s="29" t="str">
        <f t="shared" si="41"/>
        <v/>
      </c>
      <c r="AD80" s="29" t="str">
        <f t="shared" si="42"/>
        <v/>
      </c>
      <c r="AE80" s="29">
        <f t="shared" si="43"/>
        <v>1.6375000000000139E-2</v>
      </c>
      <c r="AF80" s="29" t="str">
        <f t="shared" si="44"/>
        <v/>
      </c>
      <c r="AG80" s="100"/>
      <c r="AH80" s="101"/>
      <c r="AI80" s="102"/>
      <c r="AJ80" s="102"/>
      <c r="AK80" s="102"/>
      <c r="AL80" s="102"/>
      <c r="AM80" s="102"/>
      <c r="AN80" s="102">
        <v>0.77700000000000002</v>
      </c>
      <c r="AO80" s="102">
        <v>0.78</v>
      </c>
      <c r="AP80" s="102">
        <v>0.79100000000000004</v>
      </c>
      <c r="AQ80" s="102">
        <v>0.78500000000000003</v>
      </c>
      <c r="AR80" s="102">
        <v>0.78300000000000003</v>
      </c>
      <c r="AS80" s="103">
        <v>0.78200000000000003</v>
      </c>
      <c r="AT80" s="103">
        <v>0.78400000000000003</v>
      </c>
      <c r="AU80" s="103">
        <v>0.77900000000000003</v>
      </c>
      <c r="AV80" s="103">
        <v>0.78300000000000003</v>
      </c>
      <c r="AW80" s="103">
        <v>0.78</v>
      </c>
      <c r="AX80" s="103">
        <v>0.79700000000000004</v>
      </c>
      <c r="AY80" s="103">
        <v>0.78300000000000003</v>
      </c>
      <c r="AZ80" s="103">
        <v>0.77400000000000002</v>
      </c>
      <c r="BA80" s="103">
        <v>0.77700000000000002</v>
      </c>
      <c r="BB80" s="103">
        <v>0.78</v>
      </c>
      <c r="BC80" s="103">
        <v>0.78200000000000003</v>
      </c>
      <c r="BD80" s="103">
        <v>0.78600000000000003</v>
      </c>
      <c r="BE80" s="103">
        <v>0.78800000000000003</v>
      </c>
      <c r="BF80" s="103">
        <v>0.77500000000000002</v>
      </c>
      <c r="BG80" s="103">
        <v>0.78500000000000003</v>
      </c>
      <c r="BH80" s="103">
        <v>0.78700000000000003</v>
      </c>
      <c r="BI80" s="103">
        <v>0.78100000000000003</v>
      </c>
      <c r="BJ80" s="103">
        <v>0.77500000000000002</v>
      </c>
      <c r="BK80" s="103">
        <v>0.79500000000000004</v>
      </c>
      <c r="BL80" s="103">
        <v>0.79400000000000004</v>
      </c>
      <c r="BM80" s="103">
        <v>0.79</v>
      </c>
      <c r="BN80" s="103">
        <v>0.78100000000000003</v>
      </c>
      <c r="BO80" s="95">
        <v>0.78400000000000003</v>
      </c>
      <c r="BP80" s="95">
        <v>0.78800000000000003</v>
      </c>
      <c r="BQ80" s="95">
        <v>0.78500000000000003</v>
      </c>
      <c r="BR80" s="95">
        <v>0.77900000000000003</v>
      </c>
      <c r="BS80" s="95">
        <v>0.78600000000000003</v>
      </c>
      <c r="BT80" s="97"/>
      <c r="BU80" s="97"/>
      <c r="BV80" s="96"/>
      <c r="BW80" s="96"/>
      <c r="BX80" s="96"/>
      <c r="BY80" s="98"/>
      <c r="BZ80" s="99"/>
      <c r="CA80" s="99"/>
      <c r="CB80" s="99"/>
      <c r="CC80" s="99"/>
      <c r="CD80" s="100"/>
      <c r="CE80" s="101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</row>
    <row r="81" spans="1:139">
      <c r="A81" s="83" t="s">
        <v>165</v>
      </c>
      <c r="B81" s="66" t="s">
        <v>182</v>
      </c>
      <c r="C81" s="79" t="s">
        <v>181</v>
      </c>
      <c r="D81" s="67">
        <v>1</v>
      </c>
      <c r="E81" s="83" t="s">
        <v>70</v>
      </c>
      <c r="F81" s="84">
        <v>3</v>
      </c>
      <c r="G81" s="85" t="s">
        <v>127</v>
      </c>
      <c r="H81" s="86">
        <v>1.33</v>
      </c>
      <c r="I81" s="87" t="s">
        <v>43</v>
      </c>
      <c r="J81" s="88">
        <v>0.8</v>
      </c>
      <c r="K81" s="89">
        <v>0.04</v>
      </c>
      <c r="L81" s="89">
        <v>-0.04</v>
      </c>
      <c r="M81" s="90" t="s">
        <v>29</v>
      </c>
      <c r="N81" s="91" t="s">
        <v>67</v>
      </c>
      <c r="O81" s="92">
        <v>0.84000000000000008</v>
      </c>
      <c r="P81" s="93">
        <v>0.76</v>
      </c>
      <c r="Q81" s="94"/>
      <c r="R81" s="3">
        <f t="shared" si="30"/>
        <v>0.79300000000000004</v>
      </c>
      <c r="S81" s="3">
        <f t="shared" si="31"/>
        <v>0.77200000000000002</v>
      </c>
      <c r="T81" s="3">
        <f t="shared" si="32"/>
        <v>0.78103124999999995</v>
      </c>
      <c r="U81" s="4">
        <f t="shared" si="33"/>
        <v>5.1210153668092839E-3</v>
      </c>
      <c r="V81" s="5">
        <f t="shared" si="34"/>
        <v>2.6036503267985394</v>
      </c>
      <c r="W81" s="76">
        <f t="shared" si="35"/>
        <v>-0.4742187500000018</v>
      </c>
      <c r="X81" s="76" t="str">
        <f t="shared" si="36"/>
        <v>Level C</v>
      </c>
      <c r="Y81" s="5">
        <f t="shared" si="37"/>
        <v>3.838350130210042</v>
      </c>
      <c r="Z81" s="5">
        <f t="shared" si="38"/>
        <v>1.3689505233870409</v>
      </c>
      <c r="AA81" s="5">
        <f t="shared" si="39"/>
        <v>1.3689505233870409</v>
      </c>
      <c r="AB81" s="6">
        <f t="shared" si="40"/>
        <v>0.99997994556066772</v>
      </c>
      <c r="AC81" s="29" t="str">
        <f t="shared" si="41"/>
        <v/>
      </c>
      <c r="AD81" s="29" t="str">
        <f t="shared" si="42"/>
        <v/>
      </c>
      <c r="AE81" s="29">
        <f t="shared" si="43"/>
        <v>1.896875000000009E-2</v>
      </c>
      <c r="AF81" s="29" t="str">
        <f t="shared" si="44"/>
        <v/>
      </c>
      <c r="AG81" s="100"/>
      <c r="AH81" s="101"/>
      <c r="AI81" s="102"/>
      <c r="AJ81" s="102"/>
      <c r="AK81" s="102"/>
      <c r="AL81" s="102"/>
      <c r="AM81" s="102"/>
      <c r="AN81" s="102">
        <v>0.78100000000000003</v>
      </c>
      <c r="AO81" s="102">
        <v>0.77900000000000003</v>
      </c>
      <c r="AP81" s="102">
        <v>0.78300000000000003</v>
      </c>
      <c r="AQ81" s="102">
        <v>0.77900000000000003</v>
      </c>
      <c r="AR81" s="102">
        <v>0.77800000000000002</v>
      </c>
      <c r="AS81" s="103">
        <v>0.78300000000000003</v>
      </c>
      <c r="AT81" s="103">
        <v>0.77900000000000003</v>
      </c>
      <c r="AU81" s="103">
        <v>0.77600000000000002</v>
      </c>
      <c r="AV81" s="103">
        <v>0.78</v>
      </c>
      <c r="AW81" s="103">
        <v>0.78100000000000003</v>
      </c>
      <c r="AX81" s="103">
        <v>0.79100000000000004</v>
      </c>
      <c r="AY81" s="103">
        <v>0.78700000000000003</v>
      </c>
      <c r="AZ81" s="103">
        <v>0.77400000000000002</v>
      </c>
      <c r="BA81" s="103">
        <v>0.78900000000000003</v>
      </c>
      <c r="BB81" s="103">
        <v>0.78400000000000003</v>
      </c>
      <c r="BC81" s="103">
        <v>0.77400000000000002</v>
      </c>
      <c r="BD81" s="103">
        <v>0.78700000000000003</v>
      </c>
      <c r="BE81" s="103">
        <v>0.78300000000000003</v>
      </c>
      <c r="BF81" s="103">
        <v>0.77500000000000002</v>
      </c>
      <c r="BG81" s="103">
        <v>0.78200000000000003</v>
      </c>
      <c r="BH81" s="103">
        <v>0.77600000000000002</v>
      </c>
      <c r="BI81" s="103">
        <v>0.78500000000000003</v>
      </c>
      <c r="BJ81" s="103">
        <v>0.77500000000000002</v>
      </c>
      <c r="BK81" s="103">
        <v>0.78400000000000003</v>
      </c>
      <c r="BL81" s="103">
        <v>0.78300000000000003</v>
      </c>
      <c r="BM81" s="103">
        <v>0.79300000000000004</v>
      </c>
      <c r="BN81" s="103">
        <v>0.77200000000000002</v>
      </c>
      <c r="BO81" s="95">
        <v>0.78300000000000003</v>
      </c>
      <c r="BP81" s="95">
        <v>0.77500000000000002</v>
      </c>
      <c r="BQ81" s="95">
        <v>0.78400000000000003</v>
      </c>
      <c r="BR81" s="95">
        <v>0.77800000000000002</v>
      </c>
      <c r="BS81" s="95">
        <v>0.78</v>
      </c>
      <c r="BT81" s="97"/>
      <c r="BU81" s="97"/>
      <c r="BV81" s="96"/>
      <c r="BW81" s="96"/>
      <c r="BX81" s="96"/>
      <c r="BY81" s="98"/>
      <c r="BZ81" s="99"/>
      <c r="CA81" s="99"/>
      <c r="CB81" s="99"/>
      <c r="CC81" s="99"/>
      <c r="CD81" s="100"/>
      <c r="CE81" s="101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</row>
    <row r="82" spans="1:139">
      <c r="A82" s="83" t="s">
        <v>165</v>
      </c>
      <c r="B82" s="66" t="s">
        <v>182</v>
      </c>
      <c r="C82" s="79" t="s">
        <v>181</v>
      </c>
      <c r="D82" s="67">
        <v>1</v>
      </c>
      <c r="E82" s="83" t="s">
        <v>70</v>
      </c>
      <c r="F82" s="84">
        <v>3</v>
      </c>
      <c r="G82" s="85" t="s">
        <v>127</v>
      </c>
      <c r="H82" s="86">
        <v>1.33</v>
      </c>
      <c r="I82" s="87" t="s">
        <v>43</v>
      </c>
      <c r="J82" s="88">
        <v>0.8</v>
      </c>
      <c r="K82" s="89">
        <v>0.04</v>
      </c>
      <c r="L82" s="89">
        <v>-0.04</v>
      </c>
      <c r="M82" s="90" t="s">
        <v>29</v>
      </c>
      <c r="N82" s="91" t="s">
        <v>67</v>
      </c>
      <c r="O82" s="92">
        <v>0.84000000000000008</v>
      </c>
      <c r="P82" s="93">
        <v>0.76</v>
      </c>
      <c r="Q82" s="94"/>
      <c r="R82" s="3">
        <f t="shared" si="30"/>
        <v>0.80600000000000005</v>
      </c>
      <c r="S82" s="3">
        <f t="shared" si="31"/>
        <v>0.77700000000000002</v>
      </c>
      <c r="T82" s="3">
        <f t="shared" si="32"/>
        <v>0.78546875000000005</v>
      </c>
      <c r="U82" s="4">
        <f t="shared" si="33"/>
        <v>6.2989214386530218E-3</v>
      </c>
      <c r="V82" s="5">
        <f t="shared" si="34"/>
        <v>2.1167645069382814</v>
      </c>
      <c r="W82" s="76">
        <f t="shared" si="35"/>
        <v>-0.36328124999999956</v>
      </c>
      <c r="X82" s="76" t="str">
        <f t="shared" si="36"/>
        <v>Level C</v>
      </c>
      <c r="Y82" s="5">
        <f t="shared" si="37"/>
        <v>2.8857453629744558</v>
      </c>
      <c r="Z82" s="5">
        <f t="shared" si="38"/>
        <v>1.3477836509021111</v>
      </c>
      <c r="AA82" s="5">
        <f t="shared" si="39"/>
        <v>1.3477836509021111</v>
      </c>
      <c r="AB82" s="6">
        <f t="shared" si="40"/>
        <v>0.99997365367125823</v>
      </c>
      <c r="AC82" s="29" t="str">
        <f t="shared" si="41"/>
        <v/>
      </c>
      <c r="AD82" s="29" t="str">
        <f t="shared" si="42"/>
        <v/>
      </c>
      <c r="AE82" s="29">
        <f t="shared" si="43"/>
        <v>1.4531249999999996E-2</v>
      </c>
      <c r="AF82" s="29" t="str">
        <f t="shared" si="44"/>
        <v/>
      </c>
      <c r="AG82" s="100"/>
      <c r="AH82" s="101"/>
      <c r="AI82" s="102"/>
      <c r="AJ82" s="102"/>
      <c r="AK82" s="102"/>
      <c r="AL82" s="102"/>
      <c r="AM82" s="102"/>
      <c r="AN82" s="102">
        <v>0.78</v>
      </c>
      <c r="AO82" s="102">
        <v>0.78</v>
      </c>
      <c r="AP82" s="102">
        <v>0.78900000000000003</v>
      </c>
      <c r="AQ82" s="102">
        <v>0.78500000000000003</v>
      </c>
      <c r="AR82" s="102">
        <v>0.77900000000000003</v>
      </c>
      <c r="AS82" s="103">
        <v>0.78100000000000003</v>
      </c>
      <c r="AT82" s="103">
        <v>0.77800000000000002</v>
      </c>
      <c r="AU82" s="103">
        <v>0.78100000000000003</v>
      </c>
      <c r="AV82" s="103">
        <v>0.78900000000000003</v>
      </c>
      <c r="AW82" s="103">
        <v>0.78500000000000003</v>
      </c>
      <c r="AX82" s="103">
        <v>0.80600000000000005</v>
      </c>
      <c r="AY82" s="103">
        <v>0.78900000000000003</v>
      </c>
      <c r="AZ82" s="103">
        <v>0.77900000000000003</v>
      </c>
      <c r="BA82" s="103">
        <v>0.78900000000000003</v>
      </c>
      <c r="BB82" s="103">
        <v>0.79400000000000004</v>
      </c>
      <c r="BC82" s="103">
        <v>0.78500000000000003</v>
      </c>
      <c r="BD82" s="103">
        <v>0.79</v>
      </c>
      <c r="BE82" s="103">
        <v>0.78200000000000003</v>
      </c>
      <c r="BF82" s="103">
        <v>0.78</v>
      </c>
      <c r="BG82" s="103">
        <v>0.78500000000000003</v>
      </c>
      <c r="BH82" s="103">
        <v>0.79300000000000004</v>
      </c>
      <c r="BI82" s="103">
        <v>0.78600000000000003</v>
      </c>
      <c r="BJ82" s="103">
        <v>0.77700000000000002</v>
      </c>
      <c r="BK82" s="103">
        <v>0.79400000000000004</v>
      </c>
      <c r="BL82" s="103">
        <v>0.79</v>
      </c>
      <c r="BM82" s="103">
        <v>0.78500000000000003</v>
      </c>
      <c r="BN82" s="103">
        <v>0.77900000000000003</v>
      </c>
      <c r="BO82" s="95">
        <v>0.79200000000000004</v>
      </c>
      <c r="BP82" s="95">
        <v>0.78900000000000003</v>
      </c>
      <c r="BQ82" s="95">
        <v>0.78100000000000003</v>
      </c>
      <c r="BR82" s="95">
        <v>0.77900000000000003</v>
      </c>
      <c r="BS82" s="95">
        <v>0.78400000000000003</v>
      </c>
      <c r="BT82" s="97"/>
      <c r="BU82" s="97"/>
      <c r="BV82" s="96"/>
      <c r="BW82" s="96"/>
      <c r="BX82" s="96"/>
      <c r="BY82" s="98"/>
      <c r="BZ82" s="99"/>
      <c r="CA82" s="99"/>
      <c r="CB82" s="99"/>
      <c r="CC82" s="99"/>
      <c r="CD82" s="100"/>
      <c r="CE82" s="101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</row>
    <row r="83" spans="1:139">
      <c r="A83" s="83" t="s">
        <v>166</v>
      </c>
      <c r="B83" s="66" t="s">
        <v>182</v>
      </c>
      <c r="C83" s="79" t="s">
        <v>181</v>
      </c>
      <c r="D83" s="67">
        <v>1</v>
      </c>
      <c r="E83" s="83" t="s">
        <v>70</v>
      </c>
      <c r="F83" s="84">
        <v>3</v>
      </c>
      <c r="G83" s="85" t="s">
        <v>127</v>
      </c>
      <c r="H83" s="86">
        <v>1.33</v>
      </c>
      <c r="I83" s="87" t="s">
        <v>43</v>
      </c>
      <c r="J83" s="88">
        <v>0.8</v>
      </c>
      <c r="K83" s="89">
        <v>0.04</v>
      </c>
      <c r="L83" s="89">
        <v>-0.04</v>
      </c>
      <c r="M83" s="90" t="s">
        <v>29</v>
      </c>
      <c r="N83" s="91" t="s">
        <v>67</v>
      </c>
      <c r="O83" s="92">
        <v>0.84000000000000008</v>
      </c>
      <c r="P83" s="93">
        <v>0.76</v>
      </c>
      <c r="Q83" s="94"/>
      <c r="R83" s="3">
        <f t="shared" si="30"/>
        <v>0.8</v>
      </c>
      <c r="S83" s="3">
        <f t="shared" si="31"/>
        <v>0.77700000000000002</v>
      </c>
      <c r="T83" s="3">
        <f t="shared" si="32"/>
        <v>0.78612500000000007</v>
      </c>
      <c r="U83" s="4">
        <f t="shared" si="33"/>
        <v>5.8073923969035324E-3</v>
      </c>
      <c r="V83" s="5">
        <f t="shared" si="34"/>
        <v>2.2959243016612048</v>
      </c>
      <c r="W83" s="76">
        <f t="shared" si="35"/>
        <v>-0.34687499999999893</v>
      </c>
      <c r="X83" s="76" t="str">
        <f t="shared" si="36"/>
        <v>Level C</v>
      </c>
      <c r="Y83" s="5">
        <f t="shared" si="37"/>
        <v>3.0923230437999356</v>
      </c>
      <c r="Z83" s="5">
        <f t="shared" si="38"/>
        <v>1.4995255595224781</v>
      </c>
      <c r="AA83" s="5">
        <f t="shared" si="39"/>
        <v>1.4995255595224781</v>
      </c>
      <c r="AB83" s="6">
        <f t="shared" si="40"/>
        <v>0.99999657950386966</v>
      </c>
      <c r="AC83" s="29" t="str">
        <f t="shared" si="41"/>
        <v/>
      </c>
      <c r="AD83" s="29" t="str">
        <f t="shared" si="42"/>
        <v/>
      </c>
      <c r="AE83" s="29">
        <f t="shared" si="43"/>
        <v>1.3874999999999971E-2</v>
      </c>
      <c r="AF83" s="29" t="str">
        <f t="shared" si="44"/>
        <v/>
      </c>
      <c r="AG83" s="100"/>
      <c r="AH83" s="101"/>
      <c r="AI83" s="102"/>
      <c r="AJ83" s="102"/>
      <c r="AK83" s="102"/>
      <c r="AL83" s="102"/>
      <c r="AM83" s="102"/>
      <c r="AN83" s="102">
        <v>0.79400000000000004</v>
      </c>
      <c r="AO83" s="102">
        <v>0.8</v>
      </c>
      <c r="AP83" s="102">
        <v>0.78900000000000003</v>
      </c>
      <c r="AQ83" s="102">
        <v>0.78500000000000003</v>
      </c>
      <c r="AR83" s="102">
        <v>0.78100000000000003</v>
      </c>
      <c r="AS83" s="103">
        <v>0.78</v>
      </c>
      <c r="AT83" s="103">
        <v>0.78100000000000003</v>
      </c>
      <c r="AU83" s="103">
        <v>0.78900000000000003</v>
      </c>
      <c r="AV83" s="103">
        <v>0.78200000000000003</v>
      </c>
      <c r="AW83" s="103">
        <v>0.78200000000000003</v>
      </c>
      <c r="AX83" s="103">
        <v>0.79400000000000004</v>
      </c>
      <c r="AY83" s="103">
        <v>0.77800000000000002</v>
      </c>
      <c r="AZ83" s="103">
        <v>0.78800000000000003</v>
      </c>
      <c r="BA83" s="103">
        <v>0.78</v>
      </c>
      <c r="BB83" s="103">
        <v>0.77800000000000002</v>
      </c>
      <c r="BC83" s="103">
        <v>0.78700000000000003</v>
      </c>
      <c r="BD83" s="103">
        <v>0.78900000000000003</v>
      </c>
      <c r="BE83" s="103">
        <v>0.78300000000000003</v>
      </c>
      <c r="BF83" s="103">
        <v>0.78400000000000003</v>
      </c>
      <c r="BG83" s="103">
        <v>0.79200000000000004</v>
      </c>
      <c r="BH83" s="103">
        <v>0.79400000000000004</v>
      </c>
      <c r="BI83" s="103">
        <v>0.78300000000000003</v>
      </c>
      <c r="BJ83" s="103">
        <v>0.78600000000000003</v>
      </c>
      <c r="BK83" s="103">
        <v>0.78400000000000003</v>
      </c>
      <c r="BL83" s="103">
        <v>0.79</v>
      </c>
      <c r="BM83" s="103">
        <v>0.78300000000000003</v>
      </c>
      <c r="BN83" s="103">
        <v>0.79</v>
      </c>
      <c r="BO83" s="95">
        <v>0.79300000000000004</v>
      </c>
      <c r="BP83" s="95">
        <v>0.78100000000000003</v>
      </c>
      <c r="BQ83" s="95">
        <v>0.79500000000000004</v>
      </c>
      <c r="BR83" s="95">
        <v>0.78400000000000003</v>
      </c>
      <c r="BS83" s="95">
        <v>0.77700000000000002</v>
      </c>
      <c r="BT83" s="97"/>
      <c r="BU83" s="97"/>
      <c r="BV83" s="96"/>
      <c r="BW83" s="96"/>
      <c r="BX83" s="96"/>
      <c r="BY83" s="98"/>
      <c r="BZ83" s="99"/>
      <c r="CA83" s="99"/>
      <c r="CB83" s="99"/>
      <c r="CC83" s="99"/>
      <c r="CD83" s="100"/>
      <c r="CE83" s="101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</row>
    <row r="84" spans="1:139">
      <c r="A84" s="83" t="s">
        <v>166</v>
      </c>
      <c r="B84" s="66" t="s">
        <v>182</v>
      </c>
      <c r="C84" s="79" t="s">
        <v>181</v>
      </c>
      <c r="D84" s="67">
        <v>1</v>
      </c>
      <c r="E84" s="83" t="s">
        <v>70</v>
      </c>
      <c r="F84" s="84">
        <v>3</v>
      </c>
      <c r="G84" s="85" t="s">
        <v>127</v>
      </c>
      <c r="H84" s="86">
        <v>1.33</v>
      </c>
      <c r="I84" s="87" t="s">
        <v>43</v>
      </c>
      <c r="J84" s="88">
        <v>0.8</v>
      </c>
      <c r="K84" s="89">
        <v>0.04</v>
      </c>
      <c r="L84" s="89">
        <v>-0.04</v>
      </c>
      <c r="M84" s="90" t="s">
        <v>29</v>
      </c>
      <c r="N84" s="91" t="s">
        <v>67</v>
      </c>
      <c r="O84" s="92">
        <v>0.84000000000000008</v>
      </c>
      <c r="P84" s="93">
        <v>0.76</v>
      </c>
      <c r="Q84" s="94"/>
      <c r="R84" s="3">
        <f t="shared" si="30"/>
        <v>0.81</v>
      </c>
      <c r="S84" s="3">
        <f t="shared" si="31"/>
        <v>0.77900000000000003</v>
      </c>
      <c r="T84" s="3">
        <f t="shared" si="32"/>
        <v>0.7913125000000002</v>
      </c>
      <c r="U84" s="4">
        <f t="shared" si="33"/>
        <v>7.2264634637939241E-3</v>
      </c>
      <c r="V84" s="5">
        <f t="shared" si="34"/>
        <v>1.845070330755298</v>
      </c>
      <c r="W84" s="76">
        <f t="shared" si="35"/>
        <v>-0.21718749999999601</v>
      </c>
      <c r="X84" s="76" t="str">
        <f t="shared" si="36"/>
        <v>Level B</v>
      </c>
      <c r="Y84" s="5">
        <f t="shared" si="37"/>
        <v>2.2457965432162088</v>
      </c>
      <c r="Z84" s="5">
        <f t="shared" si="38"/>
        <v>1.4443441182943904</v>
      </c>
      <c r="AA84" s="5">
        <f t="shared" si="39"/>
        <v>1.4443441182943904</v>
      </c>
      <c r="AB84" s="6">
        <f t="shared" si="40"/>
        <v>0.9999926465176372</v>
      </c>
      <c r="AC84" s="29" t="str">
        <f t="shared" si="41"/>
        <v/>
      </c>
      <c r="AD84" s="29" t="str">
        <f t="shared" si="42"/>
        <v/>
      </c>
      <c r="AE84" s="29">
        <f t="shared" si="43"/>
        <v>8.6874999999998481E-3</v>
      </c>
      <c r="AF84" s="29" t="str">
        <f t="shared" si="44"/>
        <v/>
      </c>
      <c r="AG84" s="100"/>
      <c r="AH84" s="101"/>
      <c r="AI84" s="102"/>
      <c r="AJ84" s="102"/>
      <c r="AK84" s="102"/>
      <c r="AL84" s="102"/>
      <c r="AM84" s="102"/>
      <c r="AN84" s="102">
        <v>0.80800000000000005</v>
      </c>
      <c r="AO84" s="102">
        <v>0.81</v>
      </c>
      <c r="AP84" s="102">
        <v>0.79300000000000004</v>
      </c>
      <c r="AQ84" s="102">
        <v>0.79400000000000004</v>
      </c>
      <c r="AR84" s="102">
        <v>0.79200000000000004</v>
      </c>
      <c r="AS84" s="103">
        <v>0.79700000000000004</v>
      </c>
      <c r="AT84" s="103">
        <v>0.78600000000000003</v>
      </c>
      <c r="AU84" s="103">
        <v>0.80400000000000005</v>
      </c>
      <c r="AV84" s="103">
        <v>0.78700000000000003</v>
      </c>
      <c r="AW84" s="103">
        <v>0.78400000000000003</v>
      </c>
      <c r="AX84" s="103">
        <v>0.79100000000000004</v>
      </c>
      <c r="AY84" s="103">
        <v>0.79400000000000004</v>
      </c>
      <c r="AZ84" s="103">
        <v>0.78700000000000003</v>
      </c>
      <c r="BA84" s="103">
        <v>0.79100000000000004</v>
      </c>
      <c r="BB84" s="103">
        <v>0.78100000000000003</v>
      </c>
      <c r="BC84" s="103">
        <v>0.78200000000000003</v>
      </c>
      <c r="BD84" s="103">
        <v>0.78100000000000003</v>
      </c>
      <c r="BE84" s="103">
        <v>0.79400000000000004</v>
      </c>
      <c r="BF84" s="103">
        <v>0.78500000000000003</v>
      </c>
      <c r="BG84" s="103">
        <v>0.79800000000000004</v>
      </c>
      <c r="BH84" s="103">
        <v>0.79400000000000004</v>
      </c>
      <c r="BI84" s="103">
        <v>0.77900000000000003</v>
      </c>
      <c r="BJ84" s="103">
        <v>0.79100000000000004</v>
      </c>
      <c r="BK84" s="103">
        <v>0.79500000000000004</v>
      </c>
      <c r="BL84" s="103">
        <v>0.78600000000000003</v>
      </c>
      <c r="BM84" s="103">
        <v>0.79</v>
      </c>
      <c r="BN84" s="103">
        <v>0.79</v>
      </c>
      <c r="BO84" s="95">
        <v>0.79500000000000004</v>
      </c>
      <c r="BP84" s="95">
        <v>0.79200000000000004</v>
      </c>
      <c r="BQ84" s="95">
        <v>0.78800000000000003</v>
      </c>
      <c r="BR84" s="95">
        <v>0.78700000000000003</v>
      </c>
      <c r="BS84" s="95">
        <v>0.79600000000000004</v>
      </c>
      <c r="BT84" s="97"/>
      <c r="BU84" s="97"/>
      <c r="BV84" s="96"/>
      <c r="BW84" s="96"/>
      <c r="BX84" s="96"/>
      <c r="BY84" s="98"/>
      <c r="BZ84" s="99"/>
      <c r="CA84" s="99"/>
      <c r="CB84" s="99"/>
      <c r="CC84" s="99"/>
      <c r="CD84" s="100"/>
      <c r="CE84" s="101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</row>
    <row r="85" spans="1:139">
      <c r="A85" s="83" t="s">
        <v>166</v>
      </c>
      <c r="B85" s="66" t="s">
        <v>182</v>
      </c>
      <c r="C85" s="79" t="s">
        <v>181</v>
      </c>
      <c r="D85" s="67">
        <v>1</v>
      </c>
      <c r="E85" s="83" t="s">
        <v>70</v>
      </c>
      <c r="F85" s="84">
        <v>3</v>
      </c>
      <c r="G85" s="85" t="s">
        <v>127</v>
      </c>
      <c r="H85" s="86">
        <v>1.33</v>
      </c>
      <c r="I85" s="87" t="s">
        <v>43</v>
      </c>
      <c r="J85" s="88">
        <v>0.8</v>
      </c>
      <c r="K85" s="89">
        <v>0.04</v>
      </c>
      <c r="L85" s="89">
        <v>-0.04</v>
      </c>
      <c r="M85" s="90" t="s">
        <v>29</v>
      </c>
      <c r="N85" s="91" t="s">
        <v>67</v>
      </c>
      <c r="O85" s="92">
        <v>0.84000000000000008</v>
      </c>
      <c r="P85" s="93">
        <v>0.76</v>
      </c>
      <c r="Q85" s="94"/>
      <c r="R85" s="3">
        <f t="shared" si="30"/>
        <v>0.80300000000000005</v>
      </c>
      <c r="S85" s="3">
        <f t="shared" si="31"/>
        <v>0.77400000000000002</v>
      </c>
      <c r="T85" s="3">
        <f t="shared" si="32"/>
        <v>0.78949999999999998</v>
      </c>
      <c r="U85" s="4">
        <f t="shared" si="33"/>
        <v>6.6623642030583718E-3</v>
      </c>
      <c r="V85" s="5">
        <f t="shared" si="34"/>
        <v>2.0012915726241207</v>
      </c>
      <c r="W85" s="76">
        <f t="shared" si="35"/>
        <v>-0.2625000000000014</v>
      </c>
      <c r="X85" s="76" t="str">
        <f t="shared" si="36"/>
        <v>Level C</v>
      </c>
      <c r="Y85" s="5">
        <f t="shared" si="37"/>
        <v>2.526630610437957</v>
      </c>
      <c r="Z85" s="5">
        <f t="shared" si="38"/>
        <v>1.4759525348102873</v>
      </c>
      <c r="AA85" s="5">
        <f t="shared" si="39"/>
        <v>1.4759525348102873</v>
      </c>
      <c r="AB85" s="6">
        <f t="shared" si="40"/>
        <v>0.99999524131513118</v>
      </c>
      <c r="AC85" s="29" t="str">
        <f t="shared" si="41"/>
        <v/>
      </c>
      <c r="AD85" s="29" t="str">
        <f t="shared" si="42"/>
        <v/>
      </c>
      <c r="AE85" s="29">
        <f t="shared" si="43"/>
        <v>1.0500000000000065E-2</v>
      </c>
      <c r="AF85" s="29" t="str">
        <f t="shared" si="44"/>
        <v/>
      </c>
      <c r="AG85" s="100"/>
      <c r="AH85" s="101"/>
      <c r="AI85" s="102"/>
      <c r="AJ85" s="102"/>
      <c r="AK85" s="102"/>
      <c r="AL85" s="102"/>
      <c r="AM85" s="102"/>
      <c r="AN85" s="102">
        <v>0.79300000000000004</v>
      </c>
      <c r="AO85" s="102">
        <v>0.79600000000000004</v>
      </c>
      <c r="AP85" s="102">
        <v>0.79500000000000004</v>
      </c>
      <c r="AQ85" s="102">
        <v>0.79300000000000004</v>
      </c>
      <c r="AR85" s="102">
        <v>0.79200000000000004</v>
      </c>
      <c r="AS85" s="103">
        <v>0.78600000000000003</v>
      </c>
      <c r="AT85" s="103">
        <v>0.77400000000000002</v>
      </c>
      <c r="AU85" s="103">
        <v>0.79400000000000004</v>
      </c>
      <c r="AV85" s="103">
        <v>0.78100000000000003</v>
      </c>
      <c r="AW85" s="103">
        <v>0.79300000000000004</v>
      </c>
      <c r="AX85" s="103">
        <v>0.79700000000000004</v>
      </c>
      <c r="AY85" s="103">
        <v>0.78900000000000003</v>
      </c>
      <c r="AZ85" s="103">
        <v>0.78200000000000003</v>
      </c>
      <c r="BA85" s="103">
        <v>0.78900000000000003</v>
      </c>
      <c r="BB85" s="103">
        <v>0.77800000000000002</v>
      </c>
      <c r="BC85" s="103">
        <v>0.78600000000000003</v>
      </c>
      <c r="BD85" s="103">
        <v>0.78800000000000003</v>
      </c>
      <c r="BE85" s="103">
        <v>0.79</v>
      </c>
      <c r="BF85" s="103">
        <v>0.78</v>
      </c>
      <c r="BG85" s="103">
        <v>0.79700000000000004</v>
      </c>
      <c r="BH85" s="103">
        <v>0.80300000000000005</v>
      </c>
      <c r="BI85" s="103">
        <v>0.78300000000000003</v>
      </c>
      <c r="BJ85" s="103">
        <v>0.79300000000000004</v>
      </c>
      <c r="BK85" s="103">
        <v>0.78800000000000003</v>
      </c>
      <c r="BL85" s="103">
        <v>0.79300000000000004</v>
      </c>
      <c r="BM85" s="103">
        <v>0.79</v>
      </c>
      <c r="BN85" s="103">
        <v>0.78500000000000003</v>
      </c>
      <c r="BO85" s="95">
        <v>0.80200000000000005</v>
      </c>
      <c r="BP85" s="95">
        <v>0.78500000000000003</v>
      </c>
      <c r="BQ85" s="95">
        <v>0.79600000000000004</v>
      </c>
      <c r="BR85" s="95">
        <v>0.78600000000000003</v>
      </c>
      <c r="BS85" s="95">
        <v>0.78700000000000003</v>
      </c>
      <c r="BT85" s="97"/>
      <c r="BU85" s="97"/>
      <c r="BV85" s="96"/>
      <c r="BW85" s="96"/>
      <c r="BX85" s="96"/>
      <c r="BY85" s="98"/>
      <c r="BZ85" s="99"/>
      <c r="CA85" s="99"/>
      <c r="CB85" s="99"/>
      <c r="CC85" s="99"/>
      <c r="CD85" s="100"/>
      <c r="CE85" s="101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</row>
    <row r="86" spans="1:139">
      <c r="A86" s="83" t="s">
        <v>167</v>
      </c>
      <c r="B86" s="66" t="s">
        <v>182</v>
      </c>
      <c r="C86" s="79" t="s">
        <v>181</v>
      </c>
      <c r="D86" s="67">
        <v>1</v>
      </c>
      <c r="E86" s="83" t="s">
        <v>70</v>
      </c>
      <c r="F86" s="84">
        <v>3</v>
      </c>
      <c r="G86" s="85" t="s">
        <v>127</v>
      </c>
      <c r="H86" s="86">
        <v>1.33</v>
      </c>
      <c r="I86" s="87" t="s">
        <v>43</v>
      </c>
      <c r="J86" s="88">
        <v>0.8</v>
      </c>
      <c r="K86" s="89">
        <v>0.04</v>
      </c>
      <c r="L86" s="89">
        <v>-0.04</v>
      </c>
      <c r="M86" s="90" t="s">
        <v>29</v>
      </c>
      <c r="N86" s="91" t="s">
        <v>67</v>
      </c>
      <c r="O86" s="92">
        <v>0.84000000000000008</v>
      </c>
      <c r="P86" s="93">
        <v>0.76</v>
      </c>
      <c r="Q86" s="94"/>
      <c r="R86" s="3">
        <f t="shared" si="30"/>
        <v>0.79300000000000004</v>
      </c>
      <c r="S86" s="3">
        <f t="shared" si="31"/>
        <v>0.78100000000000003</v>
      </c>
      <c r="T86" s="3">
        <f t="shared" si="32"/>
        <v>0.78703125000000007</v>
      </c>
      <c r="U86" s="4">
        <f t="shared" si="33"/>
        <v>2.9565059477962932E-3</v>
      </c>
      <c r="V86" s="5">
        <f t="shared" si="34"/>
        <v>4.5098280094013248</v>
      </c>
      <c r="W86" s="76">
        <f t="shared" si="35"/>
        <v>-0.32421874999999906</v>
      </c>
      <c r="X86" s="76" t="str">
        <f t="shared" si="36"/>
        <v>Level C</v>
      </c>
      <c r="Y86" s="5">
        <f t="shared" si="37"/>
        <v>5.9719988093244112</v>
      </c>
      <c r="Z86" s="5">
        <f t="shared" si="38"/>
        <v>3.0476572094782459</v>
      </c>
      <c r="AA86" s="5">
        <f t="shared" si="39"/>
        <v>3.0476572094782459</v>
      </c>
      <c r="AB86" s="6">
        <f t="shared" si="40"/>
        <v>1</v>
      </c>
      <c r="AC86" s="29" t="str">
        <f t="shared" si="41"/>
        <v/>
      </c>
      <c r="AD86" s="29" t="str">
        <f t="shared" si="42"/>
        <v/>
      </c>
      <c r="AE86" s="29">
        <f t="shared" si="43"/>
        <v>1.2968749999999973E-2</v>
      </c>
      <c r="AF86" s="29" t="str">
        <f t="shared" si="44"/>
        <v/>
      </c>
      <c r="AG86" s="100"/>
      <c r="AH86" s="101"/>
      <c r="AI86" s="102"/>
      <c r="AJ86" s="102"/>
      <c r="AK86" s="102"/>
      <c r="AL86" s="102"/>
      <c r="AM86" s="102"/>
      <c r="AN86" s="102">
        <v>0.79</v>
      </c>
      <c r="AO86" s="102">
        <v>0.78600000000000003</v>
      </c>
      <c r="AP86" s="102">
        <v>0.78600000000000003</v>
      </c>
      <c r="AQ86" s="102">
        <v>0.78900000000000003</v>
      </c>
      <c r="AR86" s="102">
        <v>0.79</v>
      </c>
      <c r="AS86" s="103">
        <v>0.79300000000000004</v>
      </c>
      <c r="AT86" s="103">
        <v>0.78700000000000003</v>
      </c>
      <c r="AU86" s="103">
        <v>0.78200000000000003</v>
      </c>
      <c r="AV86" s="103">
        <v>0.79</v>
      </c>
      <c r="AW86" s="103">
        <v>0.78900000000000003</v>
      </c>
      <c r="AX86" s="103">
        <v>0.78500000000000003</v>
      </c>
      <c r="AY86" s="103">
        <v>0.79200000000000004</v>
      </c>
      <c r="AZ86" s="103">
        <v>0.78600000000000003</v>
      </c>
      <c r="BA86" s="103">
        <v>0.78800000000000003</v>
      </c>
      <c r="BB86" s="103">
        <v>0.78400000000000003</v>
      </c>
      <c r="BC86" s="103">
        <v>0.78700000000000003</v>
      </c>
      <c r="BD86" s="103">
        <v>0.78500000000000003</v>
      </c>
      <c r="BE86" s="103">
        <v>0.79300000000000004</v>
      </c>
      <c r="BF86" s="103">
        <v>0.78500000000000003</v>
      </c>
      <c r="BG86" s="103">
        <v>0.79</v>
      </c>
      <c r="BH86" s="103">
        <v>0.78300000000000003</v>
      </c>
      <c r="BI86" s="103">
        <v>0.78800000000000003</v>
      </c>
      <c r="BJ86" s="103">
        <v>0.78800000000000003</v>
      </c>
      <c r="BK86" s="103">
        <v>0.78600000000000003</v>
      </c>
      <c r="BL86" s="103">
        <v>0.78400000000000003</v>
      </c>
      <c r="BM86" s="103">
        <v>0.78700000000000003</v>
      </c>
      <c r="BN86" s="103">
        <v>0.78900000000000003</v>
      </c>
      <c r="BO86" s="95">
        <v>0.78500000000000003</v>
      </c>
      <c r="BP86" s="95">
        <v>0.78500000000000003</v>
      </c>
      <c r="BQ86" s="95">
        <v>0.78500000000000003</v>
      </c>
      <c r="BR86" s="95">
        <v>0.78100000000000003</v>
      </c>
      <c r="BS86" s="95">
        <v>0.78700000000000003</v>
      </c>
      <c r="BT86" s="97"/>
      <c r="BU86" s="97"/>
      <c r="BV86" s="96"/>
      <c r="BW86" s="96"/>
      <c r="BX86" s="96"/>
      <c r="BY86" s="98"/>
      <c r="BZ86" s="99"/>
      <c r="CA86" s="99"/>
      <c r="CB86" s="99"/>
      <c r="CC86" s="99"/>
      <c r="CD86" s="100"/>
      <c r="CE86" s="101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</row>
    <row r="87" spans="1:139">
      <c r="A87" s="83" t="s">
        <v>167</v>
      </c>
      <c r="B87" s="66" t="s">
        <v>182</v>
      </c>
      <c r="C87" s="79" t="s">
        <v>181</v>
      </c>
      <c r="D87" s="67">
        <v>1</v>
      </c>
      <c r="E87" s="83" t="s">
        <v>70</v>
      </c>
      <c r="F87" s="84">
        <v>3</v>
      </c>
      <c r="G87" s="85" t="s">
        <v>127</v>
      </c>
      <c r="H87" s="86">
        <v>1.33</v>
      </c>
      <c r="I87" s="87" t="s">
        <v>43</v>
      </c>
      <c r="J87" s="88">
        <v>0.8</v>
      </c>
      <c r="K87" s="89">
        <v>0.04</v>
      </c>
      <c r="L87" s="89">
        <v>-0.04</v>
      </c>
      <c r="M87" s="90" t="s">
        <v>29</v>
      </c>
      <c r="N87" s="91" t="s">
        <v>67</v>
      </c>
      <c r="O87" s="92">
        <v>0.84000000000000008</v>
      </c>
      <c r="P87" s="93">
        <v>0.76</v>
      </c>
      <c r="Q87" s="94"/>
      <c r="R87" s="3">
        <f t="shared" si="30"/>
        <v>0.79700000000000004</v>
      </c>
      <c r="S87" s="3">
        <f t="shared" si="31"/>
        <v>0.78400000000000003</v>
      </c>
      <c r="T87" s="3">
        <f t="shared" si="32"/>
        <v>0.78931249999999997</v>
      </c>
      <c r="U87" s="4">
        <f t="shared" si="33"/>
        <v>3.1153884446871692E-3</v>
      </c>
      <c r="V87" s="5">
        <f t="shared" si="34"/>
        <v>4.2798301303554451</v>
      </c>
      <c r="W87" s="76">
        <f t="shared" si="35"/>
        <v>-0.26718750000000158</v>
      </c>
      <c r="X87" s="76" t="str">
        <f t="shared" si="36"/>
        <v>Level C</v>
      </c>
      <c r="Y87" s="5">
        <f t="shared" si="37"/>
        <v>5.4233472433098013</v>
      </c>
      <c r="Z87" s="5">
        <f t="shared" si="38"/>
        <v>3.1363130174010956</v>
      </c>
      <c r="AA87" s="5">
        <f t="shared" si="39"/>
        <v>3.1363130174010956</v>
      </c>
      <c r="AB87" s="6">
        <f t="shared" si="40"/>
        <v>1</v>
      </c>
      <c r="AC87" s="29" t="str">
        <f t="shared" si="41"/>
        <v/>
      </c>
      <c r="AD87" s="29" t="str">
        <f t="shared" si="42"/>
        <v/>
      </c>
      <c r="AE87" s="29">
        <f t="shared" si="43"/>
        <v>1.0687500000000072E-2</v>
      </c>
      <c r="AF87" s="29" t="str">
        <f t="shared" si="44"/>
        <v/>
      </c>
      <c r="AG87" s="100"/>
      <c r="AH87" s="101"/>
      <c r="AI87" s="102"/>
      <c r="AJ87" s="102"/>
      <c r="AK87" s="102"/>
      <c r="AL87" s="102"/>
      <c r="AM87" s="102"/>
      <c r="AN87" s="102">
        <v>0.79100000000000004</v>
      </c>
      <c r="AO87" s="102">
        <v>0.78600000000000003</v>
      </c>
      <c r="AP87" s="102">
        <v>0.79100000000000004</v>
      </c>
      <c r="AQ87" s="102">
        <v>0.79300000000000004</v>
      </c>
      <c r="AR87" s="102">
        <v>0.79</v>
      </c>
      <c r="AS87" s="103">
        <v>0.79400000000000004</v>
      </c>
      <c r="AT87" s="103">
        <v>0.79300000000000004</v>
      </c>
      <c r="AU87" s="103">
        <v>0.78500000000000003</v>
      </c>
      <c r="AV87" s="103">
        <v>0.79100000000000004</v>
      </c>
      <c r="AW87" s="103">
        <v>0.79300000000000004</v>
      </c>
      <c r="AX87" s="103">
        <v>0.79</v>
      </c>
      <c r="AY87" s="103">
        <v>0.79700000000000004</v>
      </c>
      <c r="AZ87" s="103">
        <v>0.78900000000000003</v>
      </c>
      <c r="BA87" s="103">
        <v>0.78900000000000003</v>
      </c>
      <c r="BB87" s="103">
        <v>0.79</v>
      </c>
      <c r="BC87" s="103">
        <v>0.79</v>
      </c>
      <c r="BD87" s="103">
        <v>0.78700000000000003</v>
      </c>
      <c r="BE87" s="103">
        <v>0.79</v>
      </c>
      <c r="BF87" s="103">
        <v>0.79</v>
      </c>
      <c r="BG87" s="103">
        <v>0.78800000000000003</v>
      </c>
      <c r="BH87" s="103">
        <v>0.78400000000000003</v>
      </c>
      <c r="BI87" s="103">
        <v>0.79100000000000004</v>
      </c>
      <c r="BJ87" s="103">
        <v>0.78400000000000003</v>
      </c>
      <c r="BK87" s="103">
        <v>0.78800000000000003</v>
      </c>
      <c r="BL87" s="103">
        <v>0.78500000000000003</v>
      </c>
      <c r="BM87" s="103">
        <v>0.78700000000000003</v>
      </c>
      <c r="BN87" s="103">
        <v>0.79100000000000004</v>
      </c>
      <c r="BO87" s="95">
        <v>0.78600000000000003</v>
      </c>
      <c r="BP87" s="95">
        <v>0.78400000000000003</v>
      </c>
      <c r="BQ87" s="95">
        <v>0.79100000000000004</v>
      </c>
      <c r="BR87" s="95">
        <v>0.79</v>
      </c>
      <c r="BS87" s="95">
        <v>0.79</v>
      </c>
      <c r="BT87" s="97"/>
      <c r="BU87" s="97"/>
      <c r="BV87" s="96"/>
      <c r="BW87" s="96"/>
      <c r="BX87" s="96"/>
      <c r="BY87" s="98"/>
      <c r="BZ87" s="99"/>
      <c r="CA87" s="99"/>
      <c r="CB87" s="99"/>
      <c r="CC87" s="99"/>
      <c r="CD87" s="100"/>
      <c r="CE87" s="101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</row>
    <row r="88" spans="1:139">
      <c r="A88" s="83" t="s">
        <v>168</v>
      </c>
      <c r="B88" s="66" t="s">
        <v>182</v>
      </c>
      <c r="C88" s="79" t="s">
        <v>181</v>
      </c>
      <c r="D88" s="67">
        <v>1</v>
      </c>
      <c r="E88" s="83" t="s">
        <v>70</v>
      </c>
      <c r="F88" s="84">
        <v>3</v>
      </c>
      <c r="G88" s="85" t="s">
        <v>127</v>
      </c>
      <c r="H88" s="86">
        <v>1.33</v>
      </c>
      <c r="I88" s="87" t="s">
        <v>43</v>
      </c>
      <c r="J88" s="88">
        <v>0.8</v>
      </c>
      <c r="K88" s="89">
        <v>0.04</v>
      </c>
      <c r="L88" s="89">
        <v>-0.04</v>
      </c>
      <c r="M88" s="90" t="s">
        <v>29</v>
      </c>
      <c r="N88" s="91" t="s">
        <v>67</v>
      </c>
      <c r="O88" s="92">
        <v>0.84000000000000008</v>
      </c>
      <c r="P88" s="93">
        <v>0.76</v>
      </c>
      <c r="Q88" s="94"/>
      <c r="R88" s="3">
        <f t="shared" si="30"/>
        <v>0.79700000000000004</v>
      </c>
      <c r="S88" s="3">
        <f t="shared" si="31"/>
        <v>0.78400000000000003</v>
      </c>
      <c r="T88" s="3">
        <f t="shared" si="32"/>
        <v>0.79034375000000012</v>
      </c>
      <c r="U88" s="4">
        <f t="shared" si="33"/>
        <v>4.092553229401409E-3</v>
      </c>
      <c r="V88" s="5">
        <f t="shared" si="34"/>
        <v>3.2579498875042154</v>
      </c>
      <c r="W88" s="76">
        <f t="shared" si="35"/>
        <v>-0.24140624999999782</v>
      </c>
      <c r="X88" s="76" t="str">
        <f t="shared" si="36"/>
        <v>Level B</v>
      </c>
      <c r="Y88" s="5">
        <f t="shared" si="37"/>
        <v>4.0444393525345266</v>
      </c>
      <c r="Z88" s="5">
        <f t="shared" si="38"/>
        <v>2.4714604224739101</v>
      </c>
      <c r="AA88" s="5">
        <f t="shared" si="39"/>
        <v>2.4714604224739101</v>
      </c>
      <c r="AB88" s="6">
        <f t="shared" si="40"/>
        <v>0.99999999999993894</v>
      </c>
      <c r="AC88" s="29" t="str">
        <f t="shared" si="41"/>
        <v/>
      </c>
      <c r="AD88" s="29" t="str">
        <f t="shared" si="42"/>
        <v/>
      </c>
      <c r="AE88" s="29">
        <f t="shared" si="43"/>
        <v>9.6562499999999218E-3</v>
      </c>
      <c r="AF88" s="29" t="str">
        <f t="shared" si="44"/>
        <v/>
      </c>
      <c r="AG88" s="100"/>
      <c r="AH88" s="101"/>
      <c r="AI88" s="102"/>
      <c r="AJ88" s="102"/>
      <c r="AK88" s="102"/>
      <c r="AL88" s="102"/>
      <c r="AM88" s="102"/>
      <c r="AN88" s="102">
        <v>0.78700000000000003</v>
      </c>
      <c r="AO88" s="102">
        <v>0.78900000000000003</v>
      </c>
      <c r="AP88" s="102">
        <v>0.79700000000000004</v>
      </c>
      <c r="AQ88" s="102">
        <v>0.78900000000000003</v>
      </c>
      <c r="AR88" s="102">
        <v>0.79100000000000004</v>
      </c>
      <c r="AS88" s="103">
        <v>0.78400000000000003</v>
      </c>
      <c r="AT88" s="103">
        <v>0.78900000000000003</v>
      </c>
      <c r="AU88" s="103">
        <v>0.79200000000000004</v>
      </c>
      <c r="AV88" s="103">
        <v>0.79600000000000004</v>
      </c>
      <c r="AW88" s="103">
        <v>0.78600000000000003</v>
      </c>
      <c r="AX88" s="103">
        <v>0.78500000000000003</v>
      </c>
      <c r="AY88" s="103">
        <v>0.78900000000000003</v>
      </c>
      <c r="AZ88" s="103">
        <v>0.78900000000000003</v>
      </c>
      <c r="BA88" s="103">
        <v>0.79400000000000004</v>
      </c>
      <c r="BB88" s="103">
        <v>0.79</v>
      </c>
      <c r="BC88" s="103">
        <v>0.79600000000000004</v>
      </c>
      <c r="BD88" s="103">
        <v>0.79500000000000004</v>
      </c>
      <c r="BE88" s="103">
        <v>0.78600000000000003</v>
      </c>
      <c r="BF88" s="103">
        <v>0.79200000000000004</v>
      </c>
      <c r="BG88" s="103">
        <v>0.79100000000000004</v>
      </c>
      <c r="BH88" s="103">
        <v>0.79700000000000004</v>
      </c>
      <c r="BI88" s="103">
        <v>0.78500000000000003</v>
      </c>
      <c r="BJ88" s="103">
        <v>0.79600000000000004</v>
      </c>
      <c r="BK88" s="103">
        <v>0.78900000000000003</v>
      </c>
      <c r="BL88" s="103">
        <v>0.78400000000000003</v>
      </c>
      <c r="BM88" s="103">
        <v>0.78500000000000003</v>
      </c>
      <c r="BN88" s="103">
        <v>0.78900000000000003</v>
      </c>
      <c r="BO88" s="95">
        <v>0.79400000000000004</v>
      </c>
      <c r="BP88" s="95">
        <v>0.78900000000000003</v>
      </c>
      <c r="BQ88" s="95">
        <v>0.79100000000000004</v>
      </c>
      <c r="BR88" s="95">
        <v>0.79700000000000004</v>
      </c>
      <c r="BS88" s="95">
        <v>0.78800000000000003</v>
      </c>
      <c r="BT88" s="97"/>
      <c r="BU88" s="97"/>
      <c r="BV88" s="96"/>
      <c r="BW88" s="96"/>
      <c r="BX88" s="96"/>
      <c r="BY88" s="98"/>
      <c r="BZ88" s="99"/>
      <c r="CA88" s="99"/>
      <c r="CB88" s="99"/>
      <c r="CC88" s="99"/>
      <c r="CD88" s="100"/>
      <c r="CE88" s="101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</row>
    <row r="89" spans="1:139">
      <c r="A89" s="83" t="s">
        <v>169</v>
      </c>
      <c r="B89" s="66" t="s">
        <v>182</v>
      </c>
      <c r="C89" s="79" t="s">
        <v>181</v>
      </c>
      <c r="D89" s="67">
        <v>1</v>
      </c>
      <c r="E89" s="83" t="s">
        <v>70</v>
      </c>
      <c r="F89" s="84">
        <v>3</v>
      </c>
      <c r="G89" s="85" t="s">
        <v>127</v>
      </c>
      <c r="H89" s="86">
        <v>1.33</v>
      </c>
      <c r="I89" s="87" t="s">
        <v>43</v>
      </c>
      <c r="J89" s="88">
        <v>0.8</v>
      </c>
      <c r="K89" s="89">
        <v>0.04</v>
      </c>
      <c r="L89" s="89">
        <v>-0.04</v>
      </c>
      <c r="M89" s="90" t="s">
        <v>29</v>
      </c>
      <c r="N89" s="91" t="s">
        <v>67</v>
      </c>
      <c r="O89" s="92">
        <v>0.84</v>
      </c>
      <c r="P89" s="93">
        <v>0.76</v>
      </c>
      <c r="Q89" s="94"/>
      <c r="R89" s="3">
        <f t="shared" si="30"/>
        <v>0.79300000000000004</v>
      </c>
      <c r="S89" s="3">
        <f t="shared" si="31"/>
        <v>0.77900000000000003</v>
      </c>
      <c r="T89" s="3">
        <f t="shared" si="32"/>
        <v>0.78684375000000029</v>
      </c>
      <c r="U89" s="4">
        <f t="shared" si="33"/>
        <v>4.5444711179559189E-3</v>
      </c>
      <c r="V89" s="5">
        <f t="shared" si="34"/>
        <v>2.9339681092154466</v>
      </c>
      <c r="W89" s="76">
        <f t="shared" si="35"/>
        <v>-0.32890624999999413</v>
      </c>
      <c r="X89" s="76" t="str">
        <f t="shared" si="36"/>
        <v>Level C</v>
      </c>
      <c r="Y89" s="5">
        <f t="shared" si="37"/>
        <v>3.8989685576370658</v>
      </c>
      <c r="Z89" s="5">
        <f t="shared" si="38"/>
        <v>1.9689676607938238</v>
      </c>
      <c r="AA89" s="5">
        <f t="shared" si="39"/>
        <v>1.9689676607938238</v>
      </c>
      <c r="AB89" s="6">
        <f t="shared" si="40"/>
        <v>0.99999999825700536</v>
      </c>
      <c r="AC89" s="29" t="str">
        <f t="shared" si="41"/>
        <v/>
      </c>
      <c r="AD89" s="29" t="str">
        <f t="shared" si="42"/>
        <v/>
      </c>
      <c r="AE89" s="29">
        <f t="shared" si="43"/>
        <v>1.3156249999999758E-2</v>
      </c>
      <c r="AF89" s="29" t="str">
        <f t="shared" si="44"/>
        <v/>
      </c>
      <c r="AG89" s="100"/>
      <c r="AH89" s="101"/>
      <c r="AI89" s="102"/>
      <c r="AJ89" s="102"/>
      <c r="AK89" s="102"/>
      <c r="AL89" s="102"/>
      <c r="AM89" s="102"/>
      <c r="AN89" s="102">
        <v>0.79300000000000004</v>
      </c>
      <c r="AO89" s="102">
        <v>0.78600000000000003</v>
      </c>
      <c r="AP89" s="102">
        <v>0.78700000000000003</v>
      </c>
      <c r="AQ89" s="102">
        <v>0.78400000000000003</v>
      </c>
      <c r="AR89" s="102">
        <v>0.79200000000000004</v>
      </c>
      <c r="AS89" s="103">
        <v>0.79100000000000004</v>
      </c>
      <c r="AT89" s="103">
        <v>0.77900000000000003</v>
      </c>
      <c r="AU89" s="103">
        <v>0.78500000000000003</v>
      </c>
      <c r="AV89" s="103">
        <v>0.79200000000000004</v>
      </c>
      <c r="AW89" s="103">
        <v>0.78300000000000003</v>
      </c>
      <c r="AX89" s="103">
        <v>0.79200000000000004</v>
      </c>
      <c r="AY89" s="103">
        <v>0.79300000000000004</v>
      </c>
      <c r="AZ89" s="103">
        <v>0.79100000000000004</v>
      </c>
      <c r="BA89" s="103">
        <v>0.78</v>
      </c>
      <c r="BB89" s="103">
        <v>0.78100000000000003</v>
      </c>
      <c r="BC89" s="103">
        <v>0.78500000000000003</v>
      </c>
      <c r="BD89" s="103">
        <v>0.78</v>
      </c>
      <c r="BE89" s="103">
        <v>0.79100000000000004</v>
      </c>
      <c r="BF89" s="103">
        <v>0.78500000000000003</v>
      </c>
      <c r="BG89" s="103">
        <v>0.78600000000000003</v>
      </c>
      <c r="BH89" s="103">
        <v>0.79200000000000004</v>
      </c>
      <c r="BI89" s="103">
        <v>0.78700000000000003</v>
      </c>
      <c r="BJ89" s="103">
        <v>0.78200000000000003</v>
      </c>
      <c r="BK89" s="103">
        <v>0.78300000000000003</v>
      </c>
      <c r="BL89" s="103">
        <v>0.79100000000000004</v>
      </c>
      <c r="BM89" s="103">
        <v>0.79200000000000004</v>
      </c>
      <c r="BN89" s="103">
        <v>0.78600000000000003</v>
      </c>
      <c r="BO89" s="95">
        <v>0.78</v>
      </c>
      <c r="BP89" s="95">
        <v>0.79100000000000004</v>
      </c>
      <c r="BQ89" s="95">
        <v>0.78300000000000003</v>
      </c>
      <c r="BR89" s="95">
        <v>0.78500000000000003</v>
      </c>
      <c r="BS89" s="95">
        <v>0.79100000000000004</v>
      </c>
      <c r="BT89" s="97"/>
      <c r="BU89" s="97"/>
      <c r="BV89" s="96"/>
      <c r="BW89" s="96"/>
      <c r="BX89" s="96"/>
      <c r="BY89" s="98"/>
      <c r="BZ89" s="99"/>
      <c r="CA89" s="99"/>
      <c r="CB89" s="99"/>
      <c r="CC89" s="99"/>
      <c r="CD89" s="100"/>
      <c r="CE89" s="101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</row>
    <row r="90" spans="1:139">
      <c r="A90" s="83" t="s">
        <v>170</v>
      </c>
      <c r="B90" s="66" t="s">
        <v>182</v>
      </c>
      <c r="C90" s="79" t="s">
        <v>181</v>
      </c>
      <c r="D90" s="67">
        <v>1</v>
      </c>
      <c r="E90" s="83" t="s">
        <v>70</v>
      </c>
      <c r="F90" s="84">
        <v>3</v>
      </c>
      <c r="G90" s="85" t="s">
        <v>127</v>
      </c>
      <c r="H90" s="86">
        <v>1.33</v>
      </c>
      <c r="I90" s="87" t="s">
        <v>43</v>
      </c>
      <c r="J90" s="88">
        <v>0.8</v>
      </c>
      <c r="K90" s="89">
        <v>0.04</v>
      </c>
      <c r="L90" s="89">
        <v>-0.04</v>
      </c>
      <c r="M90" s="90" t="s">
        <v>29</v>
      </c>
      <c r="N90" s="91" t="s">
        <v>67</v>
      </c>
      <c r="O90" s="92">
        <v>0.84000000000000008</v>
      </c>
      <c r="P90" s="93">
        <v>0.76</v>
      </c>
      <c r="Q90" s="94"/>
      <c r="R90" s="3">
        <f t="shared" si="30"/>
        <v>0.8</v>
      </c>
      <c r="S90" s="3">
        <f t="shared" si="31"/>
        <v>0.78100000000000003</v>
      </c>
      <c r="T90" s="3">
        <f t="shared" si="32"/>
        <v>0.78946875000000005</v>
      </c>
      <c r="U90" s="4">
        <f t="shared" si="33"/>
        <v>6.4806629240752789E-3</v>
      </c>
      <c r="V90" s="5">
        <f t="shared" si="34"/>
        <v>2.0574026900551781</v>
      </c>
      <c r="W90" s="76">
        <f t="shared" si="35"/>
        <v>-0.26328124999999958</v>
      </c>
      <c r="X90" s="76" t="str">
        <f t="shared" si="36"/>
        <v>Level C</v>
      </c>
      <c r="Y90" s="5">
        <f t="shared" si="37"/>
        <v>2.5990782420462692</v>
      </c>
      <c r="Z90" s="5">
        <f t="shared" si="38"/>
        <v>1.5157271380640904</v>
      </c>
      <c r="AA90" s="5">
        <f t="shared" si="39"/>
        <v>1.5157271380640904</v>
      </c>
      <c r="AB90" s="6">
        <f t="shared" si="40"/>
        <v>0.99999728154343726</v>
      </c>
      <c r="AC90" s="29" t="str">
        <f t="shared" si="41"/>
        <v/>
      </c>
      <c r="AD90" s="29" t="str">
        <f t="shared" si="42"/>
        <v/>
      </c>
      <c r="AE90" s="29">
        <f t="shared" si="43"/>
        <v>1.0531249999999992E-2</v>
      </c>
      <c r="AF90" s="29" t="str">
        <f t="shared" si="44"/>
        <v/>
      </c>
      <c r="AG90" s="100"/>
      <c r="AH90" s="101"/>
      <c r="AI90" s="102"/>
      <c r="AJ90" s="102"/>
      <c r="AK90" s="102"/>
      <c r="AL90" s="102"/>
      <c r="AM90" s="102"/>
      <c r="AN90" s="102">
        <v>0.78700000000000003</v>
      </c>
      <c r="AO90" s="102">
        <v>0.79</v>
      </c>
      <c r="AP90" s="102">
        <v>0.78100000000000003</v>
      </c>
      <c r="AQ90" s="102">
        <v>0.78800000000000003</v>
      </c>
      <c r="AR90" s="102">
        <v>0.79700000000000004</v>
      </c>
      <c r="AS90" s="103">
        <v>0.78300000000000003</v>
      </c>
      <c r="AT90" s="103">
        <v>0.78300000000000003</v>
      </c>
      <c r="AU90" s="103">
        <v>0.79400000000000004</v>
      </c>
      <c r="AV90" s="103">
        <v>0.79200000000000004</v>
      </c>
      <c r="AW90" s="103">
        <v>0.78300000000000003</v>
      </c>
      <c r="AX90" s="103">
        <v>0.78400000000000003</v>
      </c>
      <c r="AY90" s="103">
        <v>0.8</v>
      </c>
      <c r="AZ90" s="103">
        <v>0.79200000000000004</v>
      </c>
      <c r="BA90" s="103">
        <v>0.79100000000000004</v>
      </c>
      <c r="BB90" s="103">
        <v>0.79800000000000004</v>
      </c>
      <c r="BC90" s="103">
        <v>0.79900000000000004</v>
      </c>
      <c r="BD90" s="103">
        <v>0.78300000000000003</v>
      </c>
      <c r="BE90" s="103">
        <v>0.78400000000000003</v>
      </c>
      <c r="BF90" s="103">
        <v>0.78200000000000003</v>
      </c>
      <c r="BG90" s="103">
        <v>0.79700000000000004</v>
      </c>
      <c r="BH90" s="103">
        <v>0.78400000000000003</v>
      </c>
      <c r="BI90" s="103">
        <v>0.78400000000000003</v>
      </c>
      <c r="BJ90" s="103">
        <v>0.78400000000000003</v>
      </c>
      <c r="BK90" s="103">
        <v>0.79300000000000004</v>
      </c>
      <c r="BL90" s="103">
        <v>0.78300000000000003</v>
      </c>
      <c r="BM90" s="103">
        <v>0.78600000000000003</v>
      </c>
      <c r="BN90" s="103">
        <v>0.79600000000000004</v>
      </c>
      <c r="BO90" s="95">
        <v>0.78100000000000003</v>
      </c>
      <c r="BP90" s="95">
        <v>0.79600000000000004</v>
      </c>
      <c r="BQ90" s="95">
        <v>0.8</v>
      </c>
      <c r="BR90" s="95">
        <v>0.78900000000000003</v>
      </c>
      <c r="BS90" s="95">
        <v>0.79900000000000004</v>
      </c>
      <c r="BT90" s="97"/>
      <c r="BU90" s="97"/>
      <c r="BV90" s="96"/>
      <c r="BW90" s="96"/>
      <c r="BX90" s="96"/>
      <c r="BY90" s="98"/>
      <c r="BZ90" s="99"/>
      <c r="CA90" s="99"/>
      <c r="CB90" s="99"/>
      <c r="CC90" s="99"/>
      <c r="CD90" s="100"/>
      <c r="CE90" s="101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</row>
    <row r="91" spans="1:139">
      <c r="A91" s="83" t="s">
        <v>171</v>
      </c>
      <c r="B91" s="66" t="s">
        <v>182</v>
      </c>
      <c r="C91" s="79" t="s">
        <v>181</v>
      </c>
      <c r="D91" s="67">
        <v>1</v>
      </c>
      <c r="E91" s="83" t="s">
        <v>70</v>
      </c>
      <c r="F91" s="84">
        <v>3</v>
      </c>
      <c r="G91" s="85" t="s">
        <v>127</v>
      </c>
      <c r="H91" s="86">
        <v>1.33</v>
      </c>
      <c r="I91" s="87" t="s">
        <v>43</v>
      </c>
      <c r="J91" s="88">
        <v>0.8</v>
      </c>
      <c r="K91" s="89">
        <v>0.04</v>
      </c>
      <c r="L91" s="89">
        <v>-0.04</v>
      </c>
      <c r="M91" s="90" t="s">
        <v>29</v>
      </c>
      <c r="N91" s="91" t="s">
        <v>67</v>
      </c>
      <c r="O91" s="92">
        <v>0.84000000000000008</v>
      </c>
      <c r="P91" s="93">
        <v>0.76</v>
      </c>
      <c r="Q91" s="94"/>
      <c r="R91" s="3">
        <f t="shared" si="30"/>
        <v>0.79700000000000004</v>
      </c>
      <c r="S91" s="3">
        <f t="shared" si="31"/>
        <v>0.78300000000000003</v>
      </c>
      <c r="T91" s="3">
        <f t="shared" si="32"/>
        <v>0.7910625</v>
      </c>
      <c r="U91" s="4">
        <f t="shared" si="33"/>
        <v>3.8009973224354303E-3</v>
      </c>
      <c r="V91" s="5">
        <f t="shared" si="34"/>
        <v>3.5078512827760178</v>
      </c>
      <c r="W91" s="76">
        <f t="shared" si="35"/>
        <v>-0.22343750000000087</v>
      </c>
      <c r="X91" s="76" t="str">
        <f t="shared" si="36"/>
        <v>Level B</v>
      </c>
      <c r="Y91" s="5">
        <f t="shared" si="37"/>
        <v>4.2916368037712909</v>
      </c>
      <c r="Z91" s="5">
        <f t="shared" si="38"/>
        <v>2.7240657617807504</v>
      </c>
      <c r="AA91" s="5">
        <f t="shared" si="39"/>
        <v>2.7240657617807504</v>
      </c>
      <c r="AB91" s="6">
        <f t="shared" si="40"/>
        <v>1</v>
      </c>
      <c r="AC91" s="29" t="str">
        <f t="shared" si="41"/>
        <v/>
      </c>
      <c r="AD91" s="29" t="str">
        <f t="shared" si="42"/>
        <v/>
      </c>
      <c r="AE91" s="29">
        <f t="shared" si="43"/>
        <v>8.9375000000000426E-3</v>
      </c>
      <c r="AF91" s="29" t="str">
        <f t="shared" si="44"/>
        <v/>
      </c>
      <c r="AG91" s="100"/>
      <c r="AH91" s="101"/>
      <c r="AI91" s="102"/>
      <c r="AJ91" s="102"/>
      <c r="AK91" s="102"/>
      <c r="AL91" s="102"/>
      <c r="AM91" s="102"/>
      <c r="AN91" s="102">
        <v>0.78300000000000003</v>
      </c>
      <c r="AO91" s="102">
        <v>0.79200000000000004</v>
      </c>
      <c r="AP91" s="102">
        <v>0.79700000000000004</v>
      </c>
      <c r="AQ91" s="102">
        <v>0.79300000000000004</v>
      </c>
      <c r="AR91" s="102">
        <v>0.79</v>
      </c>
      <c r="AS91" s="103">
        <v>0.79300000000000004</v>
      </c>
      <c r="AT91" s="103">
        <v>0.78900000000000003</v>
      </c>
      <c r="AU91" s="103">
        <v>0.79100000000000004</v>
      </c>
      <c r="AV91" s="103">
        <v>0.79200000000000004</v>
      </c>
      <c r="AW91" s="103">
        <v>0.79100000000000004</v>
      </c>
      <c r="AX91" s="103">
        <v>0.78700000000000003</v>
      </c>
      <c r="AY91" s="103">
        <v>0.79100000000000004</v>
      </c>
      <c r="AZ91" s="103">
        <v>0.79500000000000004</v>
      </c>
      <c r="BA91" s="103">
        <v>0.79500000000000004</v>
      </c>
      <c r="BB91" s="103">
        <v>0.78300000000000003</v>
      </c>
      <c r="BC91" s="103">
        <v>0.79500000000000004</v>
      </c>
      <c r="BD91" s="103">
        <v>0.78800000000000003</v>
      </c>
      <c r="BE91" s="103">
        <v>0.79200000000000004</v>
      </c>
      <c r="BF91" s="103">
        <v>0.79600000000000004</v>
      </c>
      <c r="BG91" s="103">
        <v>0.79500000000000004</v>
      </c>
      <c r="BH91" s="103">
        <v>0.79300000000000004</v>
      </c>
      <c r="BI91" s="103">
        <v>0.79100000000000004</v>
      </c>
      <c r="BJ91" s="103">
        <v>0.78800000000000003</v>
      </c>
      <c r="BK91" s="103">
        <v>0.79</v>
      </c>
      <c r="BL91" s="103">
        <v>0.79200000000000004</v>
      </c>
      <c r="BM91" s="103">
        <v>0.78500000000000003</v>
      </c>
      <c r="BN91" s="103">
        <v>0.79300000000000004</v>
      </c>
      <c r="BO91" s="95">
        <v>0.79400000000000004</v>
      </c>
      <c r="BP91" s="95">
        <v>0.78700000000000003</v>
      </c>
      <c r="BQ91" s="95">
        <v>0.79500000000000004</v>
      </c>
      <c r="BR91" s="95">
        <v>0.79400000000000004</v>
      </c>
      <c r="BS91" s="95">
        <v>0.78400000000000003</v>
      </c>
      <c r="BT91" s="97"/>
      <c r="BU91" s="97"/>
      <c r="BV91" s="96"/>
      <c r="BW91" s="96"/>
      <c r="BX91" s="96"/>
      <c r="BY91" s="98"/>
      <c r="BZ91" s="99"/>
      <c r="CA91" s="99"/>
      <c r="CB91" s="99"/>
      <c r="CC91" s="99"/>
      <c r="CD91" s="100"/>
      <c r="CE91" s="101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</row>
    <row r="92" spans="1:139">
      <c r="A92" s="83" t="s">
        <v>172</v>
      </c>
      <c r="B92" s="66" t="s">
        <v>182</v>
      </c>
      <c r="C92" s="79" t="s">
        <v>181</v>
      </c>
      <c r="D92" s="67">
        <v>1</v>
      </c>
      <c r="E92" s="83" t="s">
        <v>70</v>
      </c>
      <c r="F92" s="84">
        <v>3</v>
      </c>
      <c r="G92" s="85" t="s">
        <v>127</v>
      </c>
      <c r="H92" s="86">
        <v>1.33</v>
      </c>
      <c r="I92" s="87" t="s">
        <v>43</v>
      </c>
      <c r="J92" s="88">
        <v>0.8</v>
      </c>
      <c r="K92" s="89">
        <v>0.04</v>
      </c>
      <c r="L92" s="89">
        <v>-0.04</v>
      </c>
      <c r="M92" s="90" t="s">
        <v>29</v>
      </c>
      <c r="N92" s="91" t="s">
        <v>67</v>
      </c>
      <c r="O92" s="92">
        <v>0.84000000000000008</v>
      </c>
      <c r="P92" s="93">
        <v>0.76</v>
      </c>
      <c r="Q92" s="94"/>
      <c r="R92" s="3">
        <f t="shared" si="30"/>
        <v>0.79400000000000004</v>
      </c>
      <c r="S92" s="3">
        <f t="shared" si="31"/>
        <v>0.77700000000000002</v>
      </c>
      <c r="T92" s="3">
        <f t="shared" si="32"/>
        <v>0.78462500000000024</v>
      </c>
      <c r="U92" s="4">
        <f t="shared" si="33"/>
        <v>5.052945484023766E-3</v>
      </c>
      <c r="V92" s="5">
        <f t="shared" si="34"/>
        <v>2.6387249527013936</v>
      </c>
      <c r="W92" s="76">
        <f t="shared" si="35"/>
        <v>-0.3843749999999948</v>
      </c>
      <c r="X92" s="76" t="str">
        <f t="shared" si="36"/>
        <v>Level C</v>
      </c>
      <c r="Y92" s="5">
        <f t="shared" si="37"/>
        <v>3.6529848563959813</v>
      </c>
      <c r="Z92" s="5">
        <f t="shared" si="38"/>
        <v>1.6244650490068107</v>
      </c>
      <c r="AA92" s="5">
        <f t="shared" si="39"/>
        <v>1.6244650490068107</v>
      </c>
      <c r="AB92" s="6">
        <f t="shared" si="40"/>
        <v>0.99999945151749703</v>
      </c>
      <c r="AC92" s="29" t="str">
        <f t="shared" si="41"/>
        <v/>
      </c>
      <c r="AD92" s="29" t="str">
        <f t="shared" si="42"/>
        <v/>
      </c>
      <c r="AE92" s="29">
        <f t="shared" si="43"/>
        <v>1.5374999999999805E-2</v>
      </c>
      <c r="AF92" s="29" t="str">
        <f t="shared" si="44"/>
        <v/>
      </c>
      <c r="AG92" s="100"/>
      <c r="AH92" s="101"/>
      <c r="AI92" s="102"/>
      <c r="AJ92" s="102"/>
      <c r="AK92" s="102"/>
      <c r="AL92" s="102"/>
      <c r="AM92" s="102"/>
      <c r="AN92" s="102">
        <v>0.78200000000000003</v>
      </c>
      <c r="AO92" s="102">
        <v>0.78700000000000003</v>
      </c>
      <c r="AP92" s="102">
        <v>0.79</v>
      </c>
      <c r="AQ92" s="102">
        <v>0.78100000000000003</v>
      </c>
      <c r="AR92" s="102">
        <v>0.78200000000000003</v>
      </c>
      <c r="AS92" s="103">
        <v>0.78100000000000003</v>
      </c>
      <c r="AT92" s="103">
        <v>0.79200000000000004</v>
      </c>
      <c r="AU92" s="103">
        <v>0.78300000000000003</v>
      </c>
      <c r="AV92" s="103">
        <v>0.78900000000000003</v>
      </c>
      <c r="AW92" s="103">
        <v>0.78800000000000003</v>
      </c>
      <c r="AX92" s="103">
        <v>0.79400000000000004</v>
      </c>
      <c r="AY92" s="103">
        <v>0.77700000000000002</v>
      </c>
      <c r="AZ92" s="103">
        <v>0.78900000000000003</v>
      </c>
      <c r="BA92" s="103">
        <v>0.78400000000000003</v>
      </c>
      <c r="BB92" s="103">
        <v>0.79100000000000004</v>
      </c>
      <c r="BC92" s="103">
        <v>0.79</v>
      </c>
      <c r="BD92" s="103">
        <v>0.79300000000000004</v>
      </c>
      <c r="BE92" s="103">
        <v>0.78200000000000003</v>
      </c>
      <c r="BF92" s="103">
        <v>0.77900000000000003</v>
      </c>
      <c r="BG92" s="103">
        <v>0.78400000000000003</v>
      </c>
      <c r="BH92" s="103">
        <v>0.77800000000000002</v>
      </c>
      <c r="BI92" s="103">
        <v>0.78100000000000003</v>
      </c>
      <c r="BJ92" s="103">
        <v>0.78</v>
      </c>
      <c r="BK92" s="103">
        <v>0.77900000000000003</v>
      </c>
      <c r="BL92" s="103">
        <v>0.78</v>
      </c>
      <c r="BM92" s="103">
        <v>0.78700000000000003</v>
      </c>
      <c r="BN92" s="103">
        <v>0.77900000000000003</v>
      </c>
      <c r="BO92" s="95">
        <v>0.79200000000000004</v>
      </c>
      <c r="BP92" s="95">
        <v>0.77700000000000002</v>
      </c>
      <c r="BQ92" s="95">
        <v>0.78600000000000003</v>
      </c>
      <c r="BR92" s="95">
        <v>0.78600000000000003</v>
      </c>
      <c r="BS92" s="95">
        <v>0.78500000000000003</v>
      </c>
      <c r="BT92" s="97"/>
      <c r="BU92" s="97"/>
      <c r="BV92" s="96"/>
      <c r="BW92" s="96"/>
      <c r="BX92" s="96"/>
      <c r="BY92" s="98"/>
      <c r="BZ92" s="99"/>
      <c r="CA92" s="99"/>
      <c r="CB92" s="99"/>
      <c r="CC92" s="99"/>
      <c r="CD92" s="100"/>
      <c r="CE92" s="101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</row>
    <row r="93" spans="1:139">
      <c r="A93" s="83" t="s">
        <v>172</v>
      </c>
      <c r="B93" s="66" t="s">
        <v>182</v>
      </c>
      <c r="C93" s="79" t="s">
        <v>181</v>
      </c>
      <c r="D93" s="67">
        <v>1</v>
      </c>
      <c r="E93" s="83" t="s">
        <v>70</v>
      </c>
      <c r="F93" s="84">
        <v>3</v>
      </c>
      <c r="G93" s="85" t="s">
        <v>127</v>
      </c>
      <c r="H93" s="86">
        <v>1.33</v>
      </c>
      <c r="I93" s="87" t="s">
        <v>43</v>
      </c>
      <c r="J93" s="88">
        <v>0.8</v>
      </c>
      <c r="K93" s="89">
        <v>0.04</v>
      </c>
      <c r="L93" s="89">
        <v>-0.04</v>
      </c>
      <c r="M93" s="90" t="s">
        <v>29</v>
      </c>
      <c r="N93" s="91" t="s">
        <v>67</v>
      </c>
      <c r="O93" s="92">
        <v>0.84000000000000008</v>
      </c>
      <c r="P93" s="93">
        <v>0.76</v>
      </c>
      <c r="Q93" s="94"/>
      <c r="R93" s="3">
        <f t="shared" si="30"/>
        <v>0.79400000000000004</v>
      </c>
      <c r="S93" s="3">
        <f t="shared" si="31"/>
        <v>0.78300000000000003</v>
      </c>
      <c r="T93" s="3">
        <f t="shared" si="32"/>
        <v>0.7892499999999999</v>
      </c>
      <c r="U93" s="4">
        <f t="shared" si="33"/>
        <v>3.212877315609998E-3</v>
      </c>
      <c r="V93" s="5">
        <f t="shared" si="34"/>
        <v>4.1499665326629076</v>
      </c>
      <c r="W93" s="76">
        <f t="shared" si="35"/>
        <v>-0.26875000000000349</v>
      </c>
      <c r="X93" s="76" t="str">
        <f t="shared" si="36"/>
        <v>Level C</v>
      </c>
      <c r="Y93" s="5">
        <f t="shared" si="37"/>
        <v>5.2652700383160829</v>
      </c>
      <c r="Z93" s="5">
        <f t="shared" si="38"/>
        <v>3.0346630270097394</v>
      </c>
      <c r="AA93" s="5">
        <f t="shared" si="39"/>
        <v>3.0346630270097394</v>
      </c>
      <c r="AB93" s="6">
        <f t="shared" si="40"/>
        <v>1</v>
      </c>
      <c r="AC93" s="29" t="str">
        <f t="shared" si="41"/>
        <v/>
      </c>
      <c r="AD93" s="29" t="str">
        <f t="shared" si="42"/>
        <v/>
      </c>
      <c r="AE93" s="29">
        <f t="shared" si="43"/>
        <v>1.0750000000000148E-2</v>
      </c>
      <c r="AF93" s="29" t="str">
        <f t="shared" si="44"/>
        <v/>
      </c>
      <c r="AG93" s="100"/>
      <c r="AH93" s="101"/>
      <c r="AI93" s="102"/>
      <c r="AJ93" s="102"/>
      <c r="AK93" s="102"/>
      <c r="AL93" s="102"/>
      <c r="AM93" s="102"/>
      <c r="AN93" s="102">
        <v>0.78400000000000003</v>
      </c>
      <c r="AO93" s="102">
        <v>0.79100000000000004</v>
      </c>
      <c r="AP93" s="102">
        <v>0.79</v>
      </c>
      <c r="AQ93" s="102">
        <v>0.79200000000000004</v>
      </c>
      <c r="AR93" s="102">
        <v>0.78300000000000003</v>
      </c>
      <c r="AS93" s="103">
        <v>0.78700000000000003</v>
      </c>
      <c r="AT93" s="103">
        <v>0.79400000000000004</v>
      </c>
      <c r="AU93" s="103">
        <v>0.78600000000000003</v>
      </c>
      <c r="AV93" s="103">
        <v>0.79</v>
      </c>
      <c r="AW93" s="103">
        <v>0.78700000000000003</v>
      </c>
      <c r="AX93" s="103">
        <v>0.79</v>
      </c>
      <c r="AY93" s="103">
        <v>0.78800000000000003</v>
      </c>
      <c r="AZ93" s="103">
        <v>0.78700000000000003</v>
      </c>
      <c r="BA93" s="103">
        <v>0.78800000000000003</v>
      </c>
      <c r="BB93" s="103">
        <v>0.79100000000000004</v>
      </c>
      <c r="BC93" s="103">
        <v>0.79300000000000004</v>
      </c>
      <c r="BD93" s="103">
        <v>0.79300000000000004</v>
      </c>
      <c r="BE93" s="103">
        <v>0.79400000000000004</v>
      </c>
      <c r="BF93" s="103">
        <v>0.79200000000000004</v>
      </c>
      <c r="BG93" s="103">
        <v>0.79</v>
      </c>
      <c r="BH93" s="103">
        <v>0.78400000000000003</v>
      </c>
      <c r="BI93" s="103">
        <v>0.79200000000000004</v>
      </c>
      <c r="BJ93" s="103">
        <v>0.78900000000000003</v>
      </c>
      <c r="BK93" s="103">
        <v>0.79100000000000004</v>
      </c>
      <c r="BL93" s="103">
        <v>0.79300000000000004</v>
      </c>
      <c r="BM93" s="103">
        <v>0.78900000000000003</v>
      </c>
      <c r="BN93" s="103">
        <v>0.79300000000000004</v>
      </c>
      <c r="BO93" s="95">
        <v>0.79</v>
      </c>
      <c r="BP93" s="95">
        <v>0.78400000000000003</v>
      </c>
      <c r="BQ93" s="95">
        <v>0.79</v>
      </c>
      <c r="BR93" s="95">
        <v>0.78400000000000003</v>
      </c>
      <c r="BS93" s="95">
        <v>0.78700000000000003</v>
      </c>
      <c r="BT93" s="97"/>
      <c r="BU93" s="97"/>
      <c r="BV93" s="96"/>
      <c r="BW93" s="96"/>
      <c r="BX93" s="96"/>
      <c r="BY93" s="98"/>
      <c r="BZ93" s="99"/>
      <c r="CA93" s="99"/>
      <c r="CB93" s="99"/>
      <c r="CC93" s="99"/>
      <c r="CD93" s="100"/>
      <c r="CE93" s="101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</row>
    <row r="94" spans="1:139">
      <c r="A94" s="83" t="s">
        <v>173</v>
      </c>
      <c r="B94" s="66" t="s">
        <v>182</v>
      </c>
      <c r="C94" s="79" t="s">
        <v>181</v>
      </c>
      <c r="D94" s="67">
        <v>1</v>
      </c>
      <c r="E94" s="83" t="s">
        <v>70</v>
      </c>
      <c r="F94" s="84">
        <v>3</v>
      </c>
      <c r="G94" s="85" t="s">
        <v>127</v>
      </c>
      <c r="H94" s="86">
        <v>1.33</v>
      </c>
      <c r="I94" s="87" t="s">
        <v>43</v>
      </c>
      <c r="J94" s="88">
        <v>0.8</v>
      </c>
      <c r="K94" s="89">
        <v>0.04</v>
      </c>
      <c r="L94" s="89">
        <v>-0.04</v>
      </c>
      <c r="M94" s="90" t="s">
        <v>29</v>
      </c>
      <c r="N94" s="91" t="s">
        <v>67</v>
      </c>
      <c r="O94" s="92">
        <v>0.84000000000000008</v>
      </c>
      <c r="P94" s="93">
        <v>0.76</v>
      </c>
      <c r="Q94" s="94"/>
      <c r="R94" s="3">
        <f t="shared" si="30"/>
        <v>0.79900000000000004</v>
      </c>
      <c r="S94" s="3">
        <f t="shared" si="31"/>
        <v>0.78600000000000003</v>
      </c>
      <c r="T94" s="3">
        <f t="shared" si="32"/>
        <v>0.79131250000000009</v>
      </c>
      <c r="U94" s="4">
        <f t="shared" si="33"/>
        <v>2.8785917255805243E-3</v>
      </c>
      <c r="V94" s="5">
        <f t="shared" si="34"/>
        <v>4.6318945527589213</v>
      </c>
      <c r="W94" s="76">
        <f t="shared" si="35"/>
        <v>-0.21718749999999878</v>
      </c>
      <c r="X94" s="76" t="str">
        <f t="shared" si="36"/>
        <v>Level B</v>
      </c>
      <c r="Y94" s="5">
        <f t="shared" si="37"/>
        <v>5.637884150936249</v>
      </c>
      <c r="Z94" s="5">
        <f t="shared" si="38"/>
        <v>3.6259049545816016</v>
      </c>
      <c r="AA94" s="5">
        <f t="shared" si="39"/>
        <v>3.6259049545816016</v>
      </c>
      <c r="AB94" s="6">
        <f t="shared" si="40"/>
        <v>1</v>
      </c>
      <c r="AC94" s="29" t="str">
        <f t="shared" si="41"/>
        <v/>
      </c>
      <c r="AD94" s="29" t="str">
        <f t="shared" si="42"/>
        <v/>
      </c>
      <c r="AE94" s="29">
        <f t="shared" si="43"/>
        <v>8.6874999999999591E-3</v>
      </c>
      <c r="AF94" s="29" t="str">
        <f t="shared" si="44"/>
        <v/>
      </c>
      <c r="AG94" s="100"/>
      <c r="AH94" s="101"/>
      <c r="AI94" s="102"/>
      <c r="AJ94" s="102"/>
      <c r="AK94" s="102"/>
      <c r="AL94" s="102"/>
      <c r="AM94" s="102"/>
      <c r="AN94" s="102">
        <v>0.79400000000000004</v>
      </c>
      <c r="AO94" s="102">
        <v>0.79400000000000004</v>
      </c>
      <c r="AP94" s="102">
        <v>0.79400000000000004</v>
      </c>
      <c r="AQ94" s="102">
        <v>0.79100000000000004</v>
      </c>
      <c r="AR94" s="102">
        <v>0.79100000000000004</v>
      </c>
      <c r="AS94" s="103">
        <v>0.78600000000000003</v>
      </c>
      <c r="AT94" s="103">
        <v>0.79300000000000004</v>
      </c>
      <c r="AU94" s="103">
        <v>0.79100000000000004</v>
      </c>
      <c r="AV94" s="103">
        <v>0.78800000000000003</v>
      </c>
      <c r="AW94" s="103">
        <v>0.79100000000000004</v>
      </c>
      <c r="AX94" s="103">
        <v>0.78800000000000003</v>
      </c>
      <c r="AY94" s="103">
        <v>0.79300000000000004</v>
      </c>
      <c r="AZ94" s="103">
        <v>0.78900000000000003</v>
      </c>
      <c r="BA94" s="103">
        <v>0.79400000000000004</v>
      </c>
      <c r="BB94" s="103">
        <v>0.79</v>
      </c>
      <c r="BC94" s="103">
        <v>0.79</v>
      </c>
      <c r="BD94" s="103">
        <v>0.79900000000000004</v>
      </c>
      <c r="BE94" s="103">
        <v>0.79100000000000004</v>
      </c>
      <c r="BF94" s="103">
        <v>0.79500000000000004</v>
      </c>
      <c r="BG94" s="103">
        <v>0.78900000000000003</v>
      </c>
      <c r="BH94" s="103">
        <v>0.79</v>
      </c>
      <c r="BI94" s="103">
        <v>0.79100000000000004</v>
      </c>
      <c r="BJ94" s="103">
        <v>0.79200000000000004</v>
      </c>
      <c r="BK94" s="103">
        <v>0.79</v>
      </c>
      <c r="BL94" s="103">
        <v>0.79300000000000004</v>
      </c>
      <c r="BM94" s="103">
        <v>0.78900000000000003</v>
      </c>
      <c r="BN94" s="103">
        <v>0.78600000000000003</v>
      </c>
      <c r="BO94" s="95">
        <v>0.78700000000000003</v>
      </c>
      <c r="BP94" s="95">
        <v>0.79200000000000004</v>
      </c>
      <c r="BQ94" s="95">
        <v>0.79600000000000004</v>
      </c>
      <c r="BR94" s="95">
        <v>0.79200000000000004</v>
      </c>
      <c r="BS94" s="95">
        <v>0.79300000000000004</v>
      </c>
      <c r="BT94" s="97"/>
      <c r="BU94" s="97"/>
      <c r="BV94" s="96"/>
      <c r="BW94" s="96"/>
      <c r="BX94" s="96"/>
      <c r="BY94" s="98"/>
      <c r="BZ94" s="99"/>
      <c r="CA94" s="99"/>
      <c r="CB94" s="99"/>
      <c r="CC94" s="99"/>
      <c r="CD94" s="100"/>
      <c r="CE94" s="101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</row>
    <row r="95" spans="1:139">
      <c r="A95" s="83" t="s">
        <v>174</v>
      </c>
      <c r="B95" s="66" t="s">
        <v>182</v>
      </c>
      <c r="C95" s="79" t="s">
        <v>181</v>
      </c>
      <c r="D95" s="67">
        <v>1</v>
      </c>
      <c r="E95" s="83" t="s">
        <v>70</v>
      </c>
      <c r="F95" s="106">
        <v>3</v>
      </c>
      <c r="G95" s="85" t="s">
        <v>127</v>
      </c>
      <c r="H95" s="86">
        <v>1.33</v>
      </c>
      <c r="I95" s="87" t="s">
        <v>43</v>
      </c>
      <c r="J95" s="88">
        <v>0.8</v>
      </c>
      <c r="K95" s="89">
        <v>0.04</v>
      </c>
      <c r="L95" s="89">
        <v>-0.04</v>
      </c>
      <c r="M95" s="90" t="s">
        <v>29</v>
      </c>
      <c r="N95" s="91" t="s">
        <v>67</v>
      </c>
      <c r="O95" s="92">
        <v>0.84000000000000008</v>
      </c>
      <c r="P95" s="93">
        <v>0.76</v>
      </c>
      <c r="Q95" s="94"/>
      <c r="R95" s="3">
        <f t="shared" si="30"/>
        <v>0.80400000000000005</v>
      </c>
      <c r="S95" s="3">
        <f t="shared" si="31"/>
        <v>0.77800000000000002</v>
      </c>
      <c r="T95" s="3">
        <f t="shared" si="32"/>
        <v>0.78946875000000005</v>
      </c>
      <c r="U95" s="4">
        <f t="shared" si="33"/>
        <v>6.7440983758561748E-3</v>
      </c>
      <c r="V95" s="5">
        <f t="shared" si="34"/>
        <v>1.9770371946332479</v>
      </c>
      <c r="W95" s="76">
        <f t="shared" si="35"/>
        <v>-0.26328124999999958</v>
      </c>
      <c r="X95" s="76" t="str">
        <f t="shared" si="36"/>
        <v>Level C</v>
      </c>
      <c r="Y95" s="5">
        <f t="shared" si="37"/>
        <v>2.4975540185327838</v>
      </c>
      <c r="Z95" s="5">
        <f t="shared" si="38"/>
        <v>1.4565203707337151</v>
      </c>
      <c r="AA95" s="5">
        <f t="shared" si="39"/>
        <v>1.4565203707337151</v>
      </c>
      <c r="AB95" s="6">
        <f t="shared" si="40"/>
        <v>0.99999377517512666</v>
      </c>
      <c r="AC95" s="29" t="str">
        <f t="shared" si="41"/>
        <v/>
      </c>
      <c r="AD95" s="29" t="str">
        <f t="shared" si="42"/>
        <v/>
      </c>
      <c r="AE95" s="29">
        <f t="shared" si="43"/>
        <v>1.0531249999999992E-2</v>
      </c>
      <c r="AF95" s="29" t="str">
        <f t="shared" si="44"/>
        <v/>
      </c>
      <c r="AG95" s="100"/>
      <c r="AH95" s="101"/>
      <c r="AI95" s="102"/>
      <c r="AJ95" s="102"/>
      <c r="AK95" s="102"/>
      <c r="AL95" s="102"/>
      <c r="AM95" s="102"/>
      <c r="AN95" s="102">
        <v>0.79300000000000004</v>
      </c>
      <c r="AO95" s="102">
        <v>0.79400000000000004</v>
      </c>
      <c r="AP95" s="102">
        <v>0.78800000000000003</v>
      </c>
      <c r="AQ95" s="102">
        <v>0.79100000000000004</v>
      </c>
      <c r="AR95" s="102">
        <v>0.78600000000000003</v>
      </c>
      <c r="AS95" s="103">
        <v>0.78800000000000003</v>
      </c>
      <c r="AT95" s="103">
        <v>0.78300000000000003</v>
      </c>
      <c r="AU95" s="103">
        <v>0.78400000000000003</v>
      </c>
      <c r="AV95" s="103">
        <v>0.79700000000000004</v>
      </c>
      <c r="AW95" s="103">
        <v>0.78200000000000003</v>
      </c>
      <c r="AX95" s="103">
        <v>0.79</v>
      </c>
      <c r="AY95" s="103">
        <v>0.78100000000000003</v>
      </c>
      <c r="AZ95" s="103">
        <v>0.78600000000000003</v>
      </c>
      <c r="BA95" s="103">
        <v>0.78800000000000003</v>
      </c>
      <c r="BB95" s="103">
        <v>0.78300000000000003</v>
      </c>
      <c r="BC95" s="103">
        <v>0.79700000000000004</v>
      </c>
      <c r="BD95" s="103">
        <v>0.78600000000000003</v>
      </c>
      <c r="BE95" s="103">
        <v>0.80400000000000005</v>
      </c>
      <c r="BF95" s="103">
        <v>0.79100000000000004</v>
      </c>
      <c r="BG95" s="103">
        <v>0.79700000000000004</v>
      </c>
      <c r="BH95" s="103">
        <v>0.79800000000000004</v>
      </c>
      <c r="BI95" s="103">
        <v>0.78500000000000003</v>
      </c>
      <c r="BJ95" s="103">
        <v>0.80400000000000005</v>
      </c>
      <c r="BK95" s="103">
        <v>0.78400000000000003</v>
      </c>
      <c r="BL95" s="103">
        <v>0.79700000000000004</v>
      </c>
      <c r="BM95" s="103">
        <v>0.79300000000000004</v>
      </c>
      <c r="BN95" s="103">
        <v>0.78</v>
      </c>
      <c r="BO95" s="95">
        <v>0.79100000000000004</v>
      </c>
      <c r="BP95" s="95">
        <v>0.79500000000000004</v>
      </c>
      <c r="BQ95" s="95">
        <v>0.78500000000000003</v>
      </c>
      <c r="BR95" s="95">
        <v>0.78400000000000003</v>
      </c>
      <c r="BS95" s="95">
        <v>0.77800000000000002</v>
      </c>
      <c r="BT95" s="97"/>
      <c r="BU95" s="97"/>
      <c r="BV95" s="96"/>
      <c r="BW95" s="96"/>
      <c r="BX95" s="96"/>
      <c r="BY95" s="98"/>
      <c r="BZ95" s="99"/>
      <c r="CA95" s="99"/>
      <c r="CB95" s="99"/>
      <c r="CC95" s="99"/>
      <c r="CD95" s="100"/>
      <c r="CE95" s="101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</row>
    <row r="96" spans="1:139">
      <c r="A96" s="83" t="s">
        <v>175</v>
      </c>
      <c r="B96" s="66" t="s">
        <v>182</v>
      </c>
      <c r="C96" s="79" t="s">
        <v>181</v>
      </c>
      <c r="D96" s="67">
        <v>1</v>
      </c>
      <c r="E96" s="83" t="s">
        <v>70</v>
      </c>
      <c r="F96" s="84">
        <v>3</v>
      </c>
      <c r="G96" s="85" t="s">
        <v>127</v>
      </c>
      <c r="H96" s="86">
        <v>1.33</v>
      </c>
      <c r="I96" s="87" t="s">
        <v>43</v>
      </c>
      <c r="J96" s="88">
        <v>0.8</v>
      </c>
      <c r="K96" s="89">
        <v>0.04</v>
      </c>
      <c r="L96" s="89">
        <v>-0.04</v>
      </c>
      <c r="M96" s="90" t="s">
        <v>29</v>
      </c>
      <c r="N96" s="91" t="s">
        <v>67</v>
      </c>
      <c r="O96" s="92">
        <v>0.84000000000000008</v>
      </c>
      <c r="P96" s="93">
        <v>0.76</v>
      </c>
      <c r="Q96" s="94"/>
      <c r="R96" s="3">
        <f t="shared" si="30"/>
        <v>0.80600000000000005</v>
      </c>
      <c r="S96" s="3">
        <f t="shared" si="31"/>
        <v>0.78</v>
      </c>
      <c r="T96" s="3">
        <f t="shared" si="32"/>
        <v>0.79215625000000023</v>
      </c>
      <c r="U96" s="4">
        <f t="shared" si="33"/>
        <v>7.3357690847324405E-3</v>
      </c>
      <c r="V96" s="5">
        <f t="shared" si="34"/>
        <v>1.8175781133955424</v>
      </c>
      <c r="W96" s="76">
        <f t="shared" si="35"/>
        <v>-0.19609374999999524</v>
      </c>
      <c r="X96" s="76" t="str">
        <f t="shared" si="36"/>
        <v>Level B</v>
      </c>
      <c r="Y96" s="5">
        <f t="shared" si="37"/>
        <v>2.173993821569193</v>
      </c>
      <c r="Z96" s="5">
        <f t="shared" si="38"/>
        <v>1.4611624052218952</v>
      </c>
      <c r="AA96" s="5">
        <f t="shared" si="39"/>
        <v>1.4611624052218952</v>
      </c>
      <c r="AB96" s="6">
        <f t="shared" si="40"/>
        <v>0.99999416024001464</v>
      </c>
      <c r="AC96" s="29" t="str">
        <f t="shared" si="41"/>
        <v/>
      </c>
      <c r="AD96" s="29" t="str">
        <f t="shared" si="42"/>
        <v/>
      </c>
      <c r="AE96" s="29">
        <f t="shared" si="43"/>
        <v>7.8437499999998161E-3</v>
      </c>
      <c r="AF96" s="29" t="str">
        <f t="shared" si="44"/>
        <v/>
      </c>
      <c r="AG96" s="100"/>
      <c r="AH96" s="101"/>
      <c r="AI96" s="102"/>
      <c r="AJ96" s="102"/>
      <c r="AK96" s="102"/>
      <c r="AL96" s="102"/>
      <c r="AM96" s="102"/>
      <c r="AN96" s="102">
        <v>0.79900000000000004</v>
      </c>
      <c r="AO96" s="102">
        <v>0.78600000000000003</v>
      </c>
      <c r="AP96" s="102">
        <v>0.80600000000000005</v>
      </c>
      <c r="AQ96" s="102">
        <v>0.79200000000000004</v>
      </c>
      <c r="AR96" s="102">
        <v>0.79</v>
      </c>
      <c r="AS96" s="103">
        <v>0.8</v>
      </c>
      <c r="AT96" s="103">
        <v>0.79900000000000004</v>
      </c>
      <c r="AU96" s="103">
        <v>0.78200000000000003</v>
      </c>
      <c r="AV96" s="103">
        <v>0.79100000000000004</v>
      </c>
      <c r="AW96" s="103">
        <v>0.78</v>
      </c>
      <c r="AX96" s="103">
        <v>0.79100000000000004</v>
      </c>
      <c r="AY96" s="103">
        <v>0.78600000000000003</v>
      </c>
      <c r="AZ96" s="103">
        <v>0.80200000000000005</v>
      </c>
      <c r="BA96" s="103">
        <v>0.78800000000000003</v>
      </c>
      <c r="BB96" s="103">
        <v>0.79700000000000004</v>
      </c>
      <c r="BC96" s="103">
        <v>0.78100000000000003</v>
      </c>
      <c r="BD96" s="103">
        <v>0.78700000000000003</v>
      </c>
      <c r="BE96" s="103">
        <v>0.78800000000000003</v>
      </c>
      <c r="BF96" s="103">
        <v>0.79200000000000004</v>
      </c>
      <c r="BG96" s="103">
        <v>0.79700000000000004</v>
      </c>
      <c r="BH96" s="103">
        <v>0.79900000000000004</v>
      </c>
      <c r="BI96" s="103">
        <v>0.80400000000000005</v>
      </c>
      <c r="BJ96" s="103">
        <v>0.79300000000000004</v>
      </c>
      <c r="BK96" s="103">
        <v>0.80300000000000005</v>
      </c>
      <c r="BL96" s="103">
        <v>0.78</v>
      </c>
      <c r="BM96" s="103">
        <v>0.79400000000000004</v>
      </c>
      <c r="BN96" s="103">
        <v>0.78500000000000003</v>
      </c>
      <c r="BO96" s="95">
        <v>0.78900000000000003</v>
      </c>
      <c r="BP96" s="95">
        <v>0.78300000000000003</v>
      </c>
      <c r="BQ96" s="95">
        <v>0.79900000000000004</v>
      </c>
      <c r="BR96" s="95">
        <v>0.79500000000000004</v>
      </c>
      <c r="BS96" s="95">
        <v>0.79100000000000004</v>
      </c>
      <c r="BT96" s="97"/>
      <c r="BU96" s="97"/>
      <c r="BV96" s="96"/>
      <c r="BW96" s="96"/>
      <c r="BX96" s="96"/>
      <c r="BY96" s="98"/>
      <c r="BZ96" s="99"/>
      <c r="CA96" s="99"/>
      <c r="CB96" s="99"/>
      <c r="CC96" s="99"/>
      <c r="CD96" s="100"/>
      <c r="CE96" s="101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</row>
    <row r="97" spans="1:139">
      <c r="A97" s="83" t="s">
        <v>176</v>
      </c>
      <c r="B97" s="66" t="s">
        <v>182</v>
      </c>
      <c r="C97" s="79" t="s">
        <v>181</v>
      </c>
      <c r="D97" s="67">
        <v>1</v>
      </c>
      <c r="E97" s="83" t="s">
        <v>70</v>
      </c>
      <c r="F97" s="84">
        <v>3</v>
      </c>
      <c r="G97" s="85" t="s">
        <v>127</v>
      </c>
      <c r="H97" s="86">
        <v>1.33</v>
      </c>
      <c r="I97" s="87" t="s">
        <v>43</v>
      </c>
      <c r="J97" s="88">
        <v>0.8</v>
      </c>
      <c r="K97" s="89">
        <v>0.04</v>
      </c>
      <c r="L97" s="89">
        <v>-0.04</v>
      </c>
      <c r="M97" s="90" t="s">
        <v>29</v>
      </c>
      <c r="N97" s="91" t="s">
        <v>67</v>
      </c>
      <c r="O97" s="92">
        <v>0.84000000000000008</v>
      </c>
      <c r="P97" s="93">
        <v>0.76</v>
      </c>
      <c r="Q97" s="94"/>
      <c r="R97" s="3">
        <f t="shared" si="30"/>
        <v>0.80100000000000005</v>
      </c>
      <c r="S97" s="3">
        <f t="shared" si="31"/>
        <v>0.78500000000000003</v>
      </c>
      <c r="T97" s="3">
        <f t="shared" si="32"/>
        <v>0.7915000000000002</v>
      </c>
      <c r="U97" s="4">
        <f t="shared" si="33"/>
        <v>4.6001402503163613E-3</v>
      </c>
      <c r="V97" s="5">
        <f t="shared" si="34"/>
        <v>2.8984623528416056</v>
      </c>
      <c r="W97" s="76">
        <f t="shared" si="35"/>
        <v>-0.21249999999999583</v>
      </c>
      <c r="X97" s="76" t="str">
        <f t="shared" si="36"/>
        <v>Level B</v>
      </c>
      <c r="Y97" s="5">
        <f t="shared" si="37"/>
        <v>3.5143856028204374</v>
      </c>
      <c r="Z97" s="5">
        <f t="shared" si="38"/>
        <v>2.2825391028627782</v>
      </c>
      <c r="AA97" s="5">
        <f t="shared" si="39"/>
        <v>2.2825391028627782</v>
      </c>
      <c r="AB97" s="6">
        <f t="shared" si="40"/>
        <v>0.99999999999624545</v>
      </c>
      <c r="AC97" s="29" t="str">
        <f t="shared" si="41"/>
        <v/>
      </c>
      <c r="AD97" s="29" t="str">
        <f t="shared" si="42"/>
        <v/>
      </c>
      <c r="AE97" s="29">
        <f t="shared" si="43"/>
        <v>8.499999999999841E-3</v>
      </c>
      <c r="AF97" s="29" t="str">
        <f t="shared" si="44"/>
        <v/>
      </c>
      <c r="AG97" s="100"/>
      <c r="AH97" s="101"/>
      <c r="AI97" s="102"/>
      <c r="AJ97" s="102"/>
      <c r="AK97" s="102"/>
      <c r="AL97" s="102"/>
      <c r="AM97" s="102"/>
      <c r="AN97" s="102">
        <v>0.80100000000000005</v>
      </c>
      <c r="AO97" s="102">
        <v>0.8</v>
      </c>
      <c r="AP97" s="102">
        <v>0.79100000000000004</v>
      </c>
      <c r="AQ97" s="102">
        <v>0.79400000000000004</v>
      </c>
      <c r="AR97" s="102">
        <v>0.79300000000000004</v>
      </c>
      <c r="AS97" s="103">
        <v>0.79700000000000004</v>
      </c>
      <c r="AT97" s="103">
        <v>0.78500000000000003</v>
      </c>
      <c r="AU97" s="103">
        <v>0.79200000000000004</v>
      </c>
      <c r="AV97" s="103">
        <v>0.78900000000000003</v>
      </c>
      <c r="AW97" s="103">
        <v>0.79600000000000004</v>
      </c>
      <c r="AX97" s="103">
        <v>0.78900000000000003</v>
      </c>
      <c r="AY97" s="103">
        <v>0.79200000000000004</v>
      </c>
      <c r="AZ97" s="103">
        <v>0.78800000000000003</v>
      </c>
      <c r="BA97" s="103">
        <v>0.79500000000000004</v>
      </c>
      <c r="BB97" s="103">
        <v>0.79100000000000004</v>
      </c>
      <c r="BC97" s="103">
        <v>0.78600000000000003</v>
      </c>
      <c r="BD97" s="103">
        <v>0.78500000000000003</v>
      </c>
      <c r="BE97" s="103">
        <v>0.79500000000000004</v>
      </c>
      <c r="BF97" s="103">
        <v>0.79200000000000004</v>
      </c>
      <c r="BG97" s="103">
        <v>0.79600000000000004</v>
      </c>
      <c r="BH97" s="103">
        <v>0.79500000000000004</v>
      </c>
      <c r="BI97" s="103">
        <v>0.78700000000000003</v>
      </c>
      <c r="BJ97" s="103">
        <v>0.79500000000000004</v>
      </c>
      <c r="BK97" s="103">
        <v>0.78600000000000003</v>
      </c>
      <c r="BL97" s="103">
        <v>0.78900000000000003</v>
      </c>
      <c r="BM97" s="103">
        <v>0.78900000000000003</v>
      </c>
      <c r="BN97" s="103">
        <v>0.78500000000000003</v>
      </c>
      <c r="BO97" s="95">
        <v>0.78600000000000003</v>
      </c>
      <c r="BP97" s="95">
        <v>0.79100000000000004</v>
      </c>
      <c r="BQ97" s="95">
        <v>0.79900000000000004</v>
      </c>
      <c r="BR97" s="95">
        <v>0.79300000000000004</v>
      </c>
      <c r="BS97" s="95">
        <v>0.78600000000000003</v>
      </c>
      <c r="BT97" s="97"/>
      <c r="BU97" s="97"/>
      <c r="BV97" s="96"/>
      <c r="BW97" s="96"/>
      <c r="BX97" s="96"/>
      <c r="BY97" s="98"/>
      <c r="BZ97" s="99"/>
      <c r="CA97" s="99"/>
      <c r="CB97" s="99"/>
      <c r="CC97" s="99"/>
      <c r="CD97" s="100"/>
      <c r="CE97" s="101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</row>
    <row r="98" spans="1:139">
      <c r="A98" s="83" t="s">
        <v>176</v>
      </c>
      <c r="B98" s="66" t="s">
        <v>182</v>
      </c>
      <c r="C98" s="79" t="s">
        <v>181</v>
      </c>
      <c r="D98" s="67">
        <v>1</v>
      </c>
      <c r="E98" s="83" t="s">
        <v>70</v>
      </c>
      <c r="F98" s="84">
        <v>3</v>
      </c>
      <c r="G98" s="85" t="s">
        <v>127</v>
      </c>
      <c r="H98" s="86">
        <v>1.33</v>
      </c>
      <c r="I98" s="87" t="s">
        <v>43</v>
      </c>
      <c r="J98" s="88">
        <v>0.8</v>
      </c>
      <c r="K98" s="89">
        <v>0.04</v>
      </c>
      <c r="L98" s="89">
        <v>-0.04</v>
      </c>
      <c r="M98" s="90" t="s">
        <v>29</v>
      </c>
      <c r="N98" s="91" t="s">
        <v>67</v>
      </c>
      <c r="O98" s="92">
        <v>0.84000000000000008</v>
      </c>
      <c r="P98" s="93">
        <v>0.76</v>
      </c>
      <c r="Q98" s="94"/>
      <c r="R98" s="3">
        <f t="shared" si="30"/>
        <v>0.79200000000000004</v>
      </c>
      <c r="S98" s="3">
        <f t="shared" si="31"/>
        <v>0.78100000000000003</v>
      </c>
      <c r="T98" s="3">
        <f t="shared" si="32"/>
        <v>0.7857812500000001</v>
      </c>
      <c r="U98" s="4">
        <f t="shared" si="33"/>
        <v>3.108099460774145E-3</v>
      </c>
      <c r="V98" s="5">
        <f t="shared" si="34"/>
        <v>4.2898670076704537</v>
      </c>
      <c r="W98" s="76">
        <f t="shared" si="35"/>
        <v>-0.35546874999999833</v>
      </c>
      <c r="X98" s="76" t="str">
        <f t="shared" si="36"/>
        <v>Level C</v>
      </c>
      <c r="Y98" s="5">
        <f t="shared" si="37"/>
        <v>5.8147806705533087</v>
      </c>
      <c r="Z98" s="5">
        <f t="shared" si="38"/>
        <v>2.7649533447876067</v>
      </c>
      <c r="AA98" s="5">
        <f t="shared" si="39"/>
        <v>2.7649533447876067</v>
      </c>
      <c r="AB98" s="6">
        <f t="shared" si="40"/>
        <v>1</v>
      </c>
      <c r="AC98" s="29" t="str">
        <f t="shared" si="41"/>
        <v/>
      </c>
      <c r="AD98" s="29" t="str">
        <f t="shared" si="42"/>
        <v/>
      </c>
      <c r="AE98" s="29">
        <f t="shared" si="43"/>
        <v>1.4218749999999947E-2</v>
      </c>
      <c r="AF98" s="29" t="str">
        <f t="shared" si="44"/>
        <v/>
      </c>
      <c r="AG98" s="100"/>
      <c r="AH98" s="101"/>
      <c r="AI98" s="102"/>
      <c r="AJ98" s="102"/>
      <c r="AK98" s="102"/>
      <c r="AL98" s="102"/>
      <c r="AM98" s="102"/>
      <c r="AN98" s="102">
        <v>0.79200000000000004</v>
      </c>
      <c r="AO98" s="102">
        <v>0.79100000000000004</v>
      </c>
      <c r="AP98" s="102">
        <v>0.78400000000000003</v>
      </c>
      <c r="AQ98" s="102">
        <v>0.79100000000000004</v>
      </c>
      <c r="AR98" s="102">
        <v>0.78100000000000003</v>
      </c>
      <c r="AS98" s="103">
        <v>0.78700000000000003</v>
      </c>
      <c r="AT98" s="103">
        <v>0.78200000000000003</v>
      </c>
      <c r="AU98" s="103">
        <v>0.78100000000000003</v>
      </c>
      <c r="AV98" s="103">
        <v>0.78400000000000003</v>
      </c>
      <c r="AW98" s="103">
        <v>0.78700000000000003</v>
      </c>
      <c r="AX98" s="103">
        <v>0.78700000000000003</v>
      </c>
      <c r="AY98" s="103">
        <v>0.78600000000000003</v>
      </c>
      <c r="AZ98" s="103">
        <v>0.78800000000000003</v>
      </c>
      <c r="BA98" s="103">
        <v>0.78300000000000003</v>
      </c>
      <c r="BB98" s="103">
        <v>0.78700000000000003</v>
      </c>
      <c r="BC98" s="103">
        <v>0.78600000000000003</v>
      </c>
      <c r="BD98" s="103">
        <v>0.78900000000000003</v>
      </c>
      <c r="BE98" s="103">
        <v>0.78900000000000003</v>
      </c>
      <c r="BF98" s="103">
        <v>0.78200000000000003</v>
      </c>
      <c r="BG98" s="103">
        <v>0.78200000000000003</v>
      </c>
      <c r="BH98" s="103">
        <v>0.78800000000000003</v>
      </c>
      <c r="BI98" s="103">
        <v>0.78600000000000003</v>
      </c>
      <c r="BJ98" s="103">
        <v>0.78900000000000003</v>
      </c>
      <c r="BK98" s="103">
        <v>0.78500000000000003</v>
      </c>
      <c r="BL98" s="103">
        <v>0.78400000000000003</v>
      </c>
      <c r="BM98" s="103">
        <v>0.78900000000000003</v>
      </c>
      <c r="BN98" s="103">
        <v>0.78800000000000003</v>
      </c>
      <c r="BO98" s="95">
        <v>0.78500000000000003</v>
      </c>
      <c r="BP98" s="95">
        <v>0.78200000000000003</v>
      </c>
      <c r="BQ98" s="95">
        <v>0.78200000000000003</v>
      </c>
      <c r="BR98" s="95">
        <v>0.78300000000000003</v>
      </c>
      <c r="BS98" s="95">
        <v>0.78500000000000003</v>
      </c>
      <c r="BT98" s="97"/>
      <c r="BU98" s="97"/>
      <c r="BV98" s="96"/>
      <c r="BW98" s="96"/>
      <c r="BX98" s="96"/>
      <c r="BY98" s="98"/>
      <c r="BZ98" s="99"/>
      <c r="CA98" s="99"/>
      <c r="CB98" s="99"/>
      <c r="CC98" s="99"/>
      <c r="CD98" s="100"/>
      <c r="CE98" s="101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</row>
    <row r="99" spans="1:139">
      <c r="A99" s="83" t="s">
        <v>177</v>
      </c>
      <c r="B99" s="66" t="s">
        <v>182</v>
      </c>
      <c r="C99" s="79" t="s">
        <v>181</v>
      </c>
      <c r="D99" s="67">
        <v>1</v>
      </c>
      <c r="E99" s="83" t="s">
        <v>70</v>
      </c>
      <c r="F99" s="106">
        <v>3</v>
      </c>
      <c r="G99" s="85" t="s">
        <v>127</v>
      </c>
      <c r="H99" s="86">
        <v>1.33</v>
      </c>
      <c r="I99" s="87" t="s">
        <v>43</v>
      </c>
      <c r="J99" s="88">
        <v>0.8</v>
      </c>
      <c r="K99" s="89">
        <v>0.04</v>
      </c>
      <c r="L99" s="89">
        <v>-0.04</v>
      </c>
      <c r="M99" s="90" t="s">
        <v>29</v>
      </c>
      <c r="N99" s="91" t="s">
        <v>67</v>
      </c>
      <c r="O99" s="92">
        <v>0.84000000000000008</v>
      </c>
      <c r="P99" s="93">
        <v>0.76</v>
      </c>
      <c r="Q99" s="94"/>
      <c r="R99" s="3">
        <f t="shared" si="30"/>
        <v>0.80800000000000005</v>
      </c>
      <c r="S99" s="3">
        <f t="shared" si="31"/>
        <v>0.79300000000000004</v>
      </c>
      <c r="T99" s="3">
        <f t="shared" si="32"/>
        <v>0.80274999999999996</v>
      </c>
      <c r="U99" s="4">
        <f t="shared" si="33"/>
        <v>3.1315254450352539E-3</v>
      </c>
      <c r="V99" s="5">
        <f t="shared" si="34"/>
        <v>4.2577758243900306</v>
      </c>
      <c r="W99" s="76">
        <f t="shared" si="35"/>
        <v>6.8749999999997924E-2</v>
      </c>
      <c r="X99" s="76" t="str">
        <f t="shared" si="36"/>
        <v>Level A</v>
      </c>
      <c r="Y99" s="5">
        <f t="shared" si="37"/>
        <v>3.9650537364632279</v>
      </c>
      <c r="Z99" s="5">
        <f t="shared" si="38"/>
        <v>4.5504979123168399</v>
      </c>
      <c r="AA99" s="5">
        <f t="shared" si="39"/>
        <v>3.9650537364632279</v>
      </c>
      <c r="AB99" s="6">
        <f t="shared" si="40"/>
        <v>1</v>
      </c>
      <c r="AC99" s="29" t="str">
        <f t="shared" si="41"/>
        <v/>
      </c>
      <c r="AD99" s="29" t="str">
        <f t="shared" si="42"/>
        <v/>
      </c>
      <c r="AE99" s="29">
        <f t="shared" si="43"/>
        <v>-2.7499999999999192E-3</v>
      </c>
      <c r="AF99" s="29" t="str">
        <f t="shared" si="44"/>
        <v/>
      </c>
      <c r="AG99" s="100"/>
      <c r="AH99" s="101"/>
      <c r="AI99" s="102"/>
      <c r="AJ99" s="102"/>
      <c r="AK99" s="102"/>
      <c r="AL99" s="102"/>
      <c r="AM99" s="102"/>
      <c r="AN99" s="102">
        <v>0.8</v>
      </c>
      <c r="AO99" s="102">
        <v>0.80400000000000005</v>
      </c>
      <c r="AP99" s="102">
        <v>0.80200000000000005</v>
      </c>
      <c r="AQ99" s="102">
        <v>0.79800000000000004</v>
      </c>
      <c r="AR99" s="102">
        <v>0.80700000000000005</v>
      </c>
      <c r="AS99" s="103">
        <v>0.80800000000000005</v>
      </c>
      <c r="AT99" s="103">
        <v>0.80700000000000005</v>
      </c>
      <c r="AU99" s="103">
        <v>0.80500000000000005</v>
      </c>
      <c r="AV99" s="103">
        <v>0.80600000000000005</v>
      </c>
      <c r="AW99" s="103">
        <v>0.80700000000000005</v>
      </c>
      <c r="AX99" s="103">
        <v>0.80400000000000005</v>
      </c>
      <c r="AY99" s="103">
        <v>0.8</v>
      </c>
      <c r="AZ99" s="103">
        <v>0.79800000000000004</v>
      </c>
      <c r="BA99" s="103">
        <v>0.80200000000000005</v>
      </c>
      <c r="BB99" s="103">
        <v>0.80200000000000005</v>
      </c>
      <c r="BC99" s="103">
        <v>0.8</v>
      </c>
      <c r="BD99" s="103">
        <v>0.80300000000000005</v>
      </c>
      <c r="BE99" s="103">
        <v>0.80400000000000005</v>
      </c>
      <c r="BF99" s="103">
        <v>0.80700000000000005</v>
      </c>
      <c r="BG99" s="103">
        <v>0.80200000000000005</v>
      </c>
      <c r="BH99" s="103">
        <v>0.80300000000000005</v>
      </c>
      <c r="BI99" s="103">
        <v>0.80200000000000005</v>
      </c>
      <c r="BJ99" s="103">
        <v>0.80200000000000005</v>
      </c>
      <c r="BK99" s="103">
        <v>0.80400000000000005</v>
      </c>
      <c r="BL99" s="103">
        <v>0.80200000000000005</v>
      </c>
      <c r="BM99" s="103">
        <v>0.80200000000000005</v>
      </c>
      <c r="BN99" s="103">
        <v>0.80200000000000005</v>
      </c>
      <c r="BO99" s="95">
        <v>0.80500000000000005</v>
      </c>
      <c r="BP99" s="95">
        <v>0.8</v>
      </c>
      <c r="BQ99" s="95">
        <v>0.79300000000000004</v>
      </c>
      <c r="BR99" s="95">
        <v>0.80300000000000005</v>
      </c>
      <c r="BS99" s="95">
        <v>0.80400000000000005</v>
      </c>
      <c r="BT99" s="97"/>
      <c r="BU99" s="97"/>
      <c r="BV99" s="96"/>
      <c r="BW99" s="96"/>
      <c r="BX99" s="96"/>
      <c r="BY99" s="98"/>
      <c r="BZ99" s="99"/>
      <c r="CA99" s="99"/>
      <c r="CB99" s="99"/>
      <c r="CC99" s="99"/>
      <c r="CD99" s="100"/>
      <c r="CE99" s="101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</row>
    <row r="100" spans="1:139">
      <c r="A100" s="83" t="s">
        <v>177</v>
      </c>
      <c r="B100" s="66" t="s">
        <v>182</v>
      </c>
      <c r="C100" s="79" t="s">
        <v>181</v>
      </c>
      <c r="D100" s="67">
        <v>1</v>
      </c>
      <c r="E100" s="83" t="s">
        <v>70</v>
      </c>
      <c r="F100" s="106">
        <v>3</v>
      </c>
      <c r="G100" s="85" t="s">
        <v>127</v>
      </c>
      <c r="H100" s="86">
        <v>1.33</v>
      </c>
      <c r="I100" s="87" t="s">
        <v>43</v>
      </c>
      <c r="J100" s="88">
        <v>0.8</v>
      </c>
      <c r="K100" s="89">
        <v>0.04</v>
      </c>
      <c r="L100" s="89">
        <v>-0.04</v>
      </c>
      <c r="M100" s="90" t="s">
        <v>29</v>
      </c>
      <c r="N100" s="91" t="s">
        <v>67</v>
      </c>
      <c r="O100" s="92">
        <v>0.84000000000000008</v>
      </c>
      <c r="P100" s="93">
        <v>0.76</v>
      </c>
      <c r="Q100" s="94"/>
      <c r="R100" s="3">
        <f t="shared" si="30"/>
        <v>0.80200000000000005</v>
      </c>
      <c r="S100" s="3">
        <f t="shared" si="31"/>
        <v>0.78700000000000003</v>
      </c>
      <c r="T100" s="3">
        <f t="shared" si="32"/>
        <v>0.79462500000000014</v>
      </c>
      <c r="U100" s="4">
        <f t="shared" si="33"/>
        <v>3.0134108849093808E-3</v>
      </c>
      <c r="V100" s="5">
        <f t="shared" si="34"/>
        <v>4.424664887255922</v>
      </c>
      <c r="W100" s="76">
        <f t="shared" si="35"/>
        <v>-0.13437499999999758</v>
      </c>
      <c r="X100" s="76" t="str">
        <f t="shared" si="36"/>
        <v>Level B</v>
      </c>
      <c r="Y100" s="5">
        <f t="shared" si="37"/>
        <v>5.0192292314809306</v>
      </c>
      <c r="Z100" s="5">
        <f t="shared" si="38"/>
        <v>3.8301005430309218</v>
      </c>
      <c r="AA100" s="5">
        <f t="shared" si="39"/>
        <v>3.8301005430309218</v>
      </c>
      <c r="AB100" s="6">
        <f t="shared" si="40"/>
        <v>1</v>
      </c>
      <c r="AC100" s="29" t="str">
        <f t="shared" si="41"/>
        <v/>
      </c>
      <c r="AD100" s="29" t="str">
        <f t="shared" si="42"/>
        <v/>
      </c>
      <c r="AE100" s="29">
        <f t="shared" si="43"/>
        <v>5.3749999999999076E-3</v>
      </c>
      <c r="AF100" s="29" t="str">
        <f t="shared" si="44"/>
        <v/>
      </c>
      <c r="AG100" s="100"/>
      <c r="AH100" s="101"/>
      <c r="AI100" s="102"/>
      <c r="AJ100" s="102"/>
      <c r="AK100" s="102"/>
      <c r="AL100" s="102"/>
      <c r="AM100" s="102"/>
      <c r="AN100" s="102">
        <v>0.79800000000000004</v>
      </c>
      <c r="AO100" s="102">
        <v>0.79100000000000004</v>
      </c>
      <c r="AP100" s="102">
        <v>0.79400000000000004</v>
      </c>
      <c r="AQ100" s="102">
        <v>0.79</v>
      </c>
      <c r="AR100" s="102">
        <v>0.79800000000000004</v>
      </c>
      <c r="AS100" s="103">
        <v>0.79400000000000004</v>
      </c>
      <c r="AT100" s="103">
        <v>0.79900000000000004</v>
      </c>
      <c r="AU100" s="103">
        <v>0.79500000000000004</v>
      </c>
      <c r="AV100" s="103">
        <v>0.79500000000000004</v>
      </c>
      <c r="AW100" s="103">
        <v>0.79600000000000004</v>
      </c>
      <c r="AX100" s="103">
        <v>0.79500000000000004</v>
      </c>
      <c r="AY100" s="103">
        <v>0.79400000000000004</v>
      </c>
      <c r="AZ100" s="103">
        <v>0.78800000000000003</v>
      </c>
      <c r="BA100" s="103">
        <v>0.79400000000000004</v>
      </c>
      <c r="BB100" s="103">
        <v>0.79400000000000004</v>
      </c>
      <c r="BC100" s="103">
        <v>0.79300000000000004</v>
      </c>
      <c r="BD100" s="103">
        <v>0.79500000000000004</v>
      </c>
      <c r="BE100" s="103">
        <v>0.79500000000000004</v>
      </c>
      <c r="BF100" s="103">
        <v>0.80200000000000005</v>
      </c>
      <c r="BG100" s="103">
        <v>0.79200000000000004</v>
      </c>
      <c r="BH100" s="103">
        <v>0.79400000000000004</v>
      </c>
      <c r="BI100" s="103">
        <v>0.79400000000000004</v>
      </c>
      <c r="BJ100" s="103">
        <v>0.79700000000000004</v>
      </c>
      <c r="BK100" s="103">
        <v>0.79800000000000004</v>
      </c>
      <c r="BL100" s="103">
        <v>0.79500000000000004</v>
      </c>
      <c r="BM100" s="103">
        <v>0.79400000000000004</v>
      </c>
      <c r="BN100" s="103">
        <v>0.79700000000000004</v>
      </c>
      <c r="BO100" s="95">
        <v>0.79600000000000004</v>
      </c>
      <c r="BP100" s="95">
        <v>0.79300000000000004</v>
      </c>
      <c r="BQ100" s="95">
        <v>0.78700000000000003</v>
      </c>
      <c r="BR100" s="95">
        <v>0.79400000000000004</v>
      </c>
      <c r="BS100" s="95">
        <v>0.79700000000000004</v>
      </c>
      <c r="BT100" s="97"/>
      <c r="BU100" s="97"/>
      <c r="BV100" s="96"/>
      <c r="BW100" s="96"/>
      <c r="BX100" s="96"/>
      <c r="BY100" s="98"/>
      <c r="BZ100" s="99"/>
      <c r="CA100" s="99"/>
      <c r="CB100" s="99"/>
      <c r="CC100" s="99"/>
      <c r="CD100" s="100"/>
      <c r="CE100" s="101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</row>
    <row r="101" spans="1:139">
      <c r="A101" s="83" t="s">
        <v>178</v>
      </c>
      <c r="B101" s="66" t="s">
        <v>182</v>
      </c>
      <c r="C101" s="79" t="s">
        <v>181</v>
      </c>
      <c r="D101" s="67">
        <v>1</v>
      </c>
      <c r="E101" s="83" t="s">
        <v>70</v>
      </c>
      <c r="F101" s="84">
        <v>3</v>
      </c>
      <c r="G101" s="85" t="s">
        <v>127</v>
      </c>
      <c r="H101" s="86">
        <v>1.33</v>
      </c>
      <c r="I101" s="87" t="s">
        <v>43</v>
      </c>
      <c r="J101" s="88">
        <v>0.8</v>
      </c>
      <c r="K101" s="89">
        <v>0.04</v>
      </c>
      <c r="L101" s="89">
        <v>-0.04</v>
      </c>
      <c r="M101" s="90" t="s">
        <v>29</v>
      </c>
      <c r="N101" s="91" t="s">
        <v>67</v>
      </c>
      <c r="O101" s="92">
        <v>0.84000000000000008</v>
      </c>
      <c r="P101" s="93">
        <v>0.76</v>
      </c>
      <c r="Q101" s="94"/>
      <c r="R101" s="3">
        <f t="shared" si="30"/>
        <v>0.79500000000000004</v>
      </c>
      <c r="S101" s="3">
        <f t="shared" si="31"/>
        <v>0.78700000000000003</v>
      </c>
      <c r="T101" s="3">
        <f t="shared" si="32"/>
        <v>0.79065625000000006</v>
      </c>
      <c r="U101" s="4">
        <f t="shared" si="33"/>
        <v>2.5350367433870837E-3</v>
      </c>
      <c r="V101" s="5">
        <f t="shared" si="34"/>
        <v>5.2596213321620562</v>
      </c>
      <c r="W101" s="76">
        <f t="shared" si="35"/>
        <v>-0.23359374999999941</v>
      </c>
      <c r="X101" s="76" t="str">
        <f t="shared" si="36"/>
        <v>Level B</v>
      </c>
      <c r="Y101" s="5">
        <f t="shared" si="37"/>
        <v>6.4882360027217887</v>
      </c>
      <c r="Z101" s="5">
        <f t="shared" si="38"/>
        <v>4.0310066616023326</v>
      </c>
      <c r="AA101" s="5">
        <f t="shared" si="39"/>
        <v>4.0310066616023326</v>
      </c>
      <c r="AB101" s="6">
        <f t="shared" si="40"/>
        <v>1</v>
      </c>
      <c r="AC101" s="29" t="str">
        <f t="shared" si="41"/>
        <v/>
      </c>
      <c r="AD101" s="29" t="str">
        <f t="shared" si="42"/>
        <v/>
      </c>
      <c r="AE101" s="29">
        <f t="shared" si="43"/>
        <v>9.343749999999984E-3</v>
      </c>
      <c r="AF101" s="29" t="str">
        <f t="shared" si="44"/>
        <v/>
      </c>
      <c r="AG101" s="100"/>
      <c r="AH101" s="101"/>
      <c r="AI101" s="102"/>
      <c r="AJ101" s="102"/>
      <c r="AK101" s="102"/>
      <c r="AL101" s="102"/>
      <c r="AM101" s="102"/>
      <c r="AN101" s="102">
        <v>0.79300000000000004</v>
      </c>
      <c r="AO101" s="102">
        <v>0.78700000000000003</v>
      </c>
      <c r="AP101" s="102">
        <v>0.79500000000000004</v>
      </c>
      <c r="AQ101" s="102">
        <v>0.78900000000000003</v>
      </c>
      <c r="AR101" s="102">
        <v>0.79300000000000004</v>
      </c>
      <c r="AS101" s="103">
        <v>0.79100000000000004</v>
      </c>
      <c r="AT101" s="103">
        <v>0.78900000000000003</v>
      </c>
      <c r="AU101" s="103">
        <v>0.79100000000000004</v>
      </c>
      <c r="AV101" s="103">
        <v>0.79500000000000004</v>
      </c>
      <c r="AW101" s="103">
        <v>0.78900000000000003</v>
      </c>
      <c r="AX101" s="103">
        <v>0.78700000000000003</v>
      </c>
      <c r="AY101" s="103">
        <v>0.79</v>
      </c>
      <c r="AZ101" s="103">
        <v>0.79</v>
      </c>
      <c r="BA101" s="103">
        <v>0.79300000000000004</v>
      </c>
      <c r="BB101" s="103">
        <v>0.78900000000000003</v>
      </c>
      <c r="BC101" s="103">
        <v>0.79200000000000004</v>
      </c>
      <c r="BD101" s="103">
        <v>0.79</v>
      </c>
      <c r="BE101" s="103">
        <v>0.79300000000000004</v>
      </c>
      <c r="BF101" s="103">
        <v>0.78900000000000003</v>
      </c>
      <c r="BG101" s="103">
        <v>0.79300000000000004</v>
      </c>
      <c r="BH101" s="103">
        <v>0.78700000000000003</v>
      </c>
      <c r="BI101" s="103">
        <v>0.78800000000000003</v>
      </c>
      <c r="BJ101" s="103">
        <v>0.79</v>
      </c>
      <c r="BK101" s="103">
        <v>0.78800000000000003</v>
      </c>
      <c r="BL101" s="103">
        <v>0.79500000000000004</v>
      </c>
      <c r="BM101" s="103">
        <v>0.78700000000000003</v>
      </c>
      <c r="BN101" s="103">
        <v>0.79200000000000004</v>
      </c>
      <c r="BO101" s="95">
        <v>0.78800000000000003</v>
      </c>
      <c r="BP101" s="95">
        <v>0.79200000000000004</v>
      </c>
      <c r="BQ101" s="95">
        <v>0.79</v>
      </c>
      <c r="BR101" s="95">
        <v>0.79500000000000004</v>
      </c>
      <c r="BS101" s="95">
        <v>0.79100000000000004</v>
      </c>
      <c r="BT101" s="97"/>
      <c r="BU101" s="97"/>
      <c r="BV101" s="96"/>
      <c r="BW101" s="96"/>
      <c r="BX101" s="96"/>
      <c r="BY101" s="98"/>
      <c r="BZ101" s="99"/>
      <c r="CA101" s="99"/>
      <c r="CB101" s="99"/>
      <c r="CC101" s="99"/>
      <c r="CD101" s="100"/>
      <c r="CE101" s="101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</row>
    <row r="102" spans="1:139">
      <c r="A102" s="83" t="s">
        <v>179</v>
      </c>
      <c r="B102" s="66" t="s">
        <v>182</v>
      </c>
      <c r="C102" s="79" t="s">
        <v>181</v>
      </c>
      <c r="D102" s="67">
        <v>1</v>
      </c>
      <c r="E102" s="83" t="s">
        <v>70</v>
      </c>
      <c r="F102" s="106">
        <v>3</v>
      </c>
      <c r="G102" s="85" t="s">
        <v>127</v>
      </c>
      <c r="H102" s="86">
        <v>1.33</v>
      </c>
      <c r="I102" s="87" t="s">
        <v>43</v>
      </c>
      <c r="J102" s="88">
        <v>0.8</v>
      </c>
      <c r="K102" s="89">
        <v>0.04</v>
      </c>
      <c r="L102" s="89">
        <v>-0.04</v>
      </c>
      <c r="M102" s="90" t="s">
        <v>29</v>
      </c>
      <c r="N102" s="91" t="s">
        <v>67</v>
      </c>
      <c r="O102" s="92">
        <v>0.84000000000000008</v>
      </c>
      <c r="P102" s="93">
        <v>0.76</v>
      </c>
      <c r="Q102" s="94"/>
      <c r="R102" s="3">
        <f t="shared" ref="R102:R105" si="45">IF(OR($AN102="",ISNUMBER($AN102)=FALSE),"",MAX(AN102:EI102))</f>
        <v>0.80500000000000005</v>
      </c>
      <c r="S102" s="3">
        <f t="shared" ref="S102:S105" si="46">IF(OR($AN102="",ISNUMBER($AN102)=FALSE),"",MIN(AN102:EI102))</f>
        <v>0.78100000000000003</v>
      </c>
      <c r="T102" s="3">
        <f t="shared" ref="T102:T105" si="47">IF(OR($AN102="",ISNUMBER($AN102)=FALSE),"",AVERAGE(AN102:EI102))</f>
        <v>0.78850000000000031</v>
      </c>
      <c r="U102" s="4">
        <f t="shared" ref="U102:U105" si="48">IF(OR($AN102="",ISNUMBER($AN102)=FALSE),"",STDEV(AN102:EI102))</f>
        <v>5.16189512585471E-3</v>
      </c>
      <c r="V102" s="5">
        <f t="shared" ref="V102:V105" si="49">IF(OR($AN102="",ISNUMBER($AN102)=FALSE),"",IF(AND(J102=0,L102=0),Y102,IF(AND(J102="",K102=""),Z102,(K102+ABS(L102))/(6*U102))))</f>
        <v>2.5830306521629671</v>
      </c>
      <c r="W102" s="76">
        <f t="shared" ref="W102:W165" si="50">IF(OR($AN102="",ISNUMBER($AN102)=FALSE),"",IF(AND($I102="Tolerance",$J102&lt;&gt;""),($T102-$J102)/(($O102-$P102)/2),IF(AND($I102="GD&amp;T",$K102&lt;&gt;""),$T102/$K102,"")))</f>
        <v>-0.28749999999999304</v>
      </c>
      <c r="X102" s="76" t="str">
        <f t="shared" ref="X102:X165" si="51">IF($W102="","",IF(ABS($W102)&lt;=0.125, "Level A",IF(AND(ABS($W102)&gt;0.125,ABS($W102)&lt;=0.25), "Level B",IF(AND(ABS($W102)&gt;0.25,ABS($W102)&lt;=0.5), "Level C", IF(ABS($W102)&gt;0.5, "Level D")))))</f>
        <v>Level C</v>
      </c>
      <c r="Y102" s="5">
        <f t="shared" ref="Y102:Y105" si="52">IF(OR($AN102="",ISNUMBER($AN102)=FALSE),"",IF(K102="","",(O102-T102)/(3*U102)))</f>
        <v>3.3256519646598055</v>
      </c>
      <c r="Z102" s="5">
        <f t="shared" ref="Z102:Z105" si="53">IF(OR($AN102="",ISNUMBER($AN102)=FALSE),"",IF(L102="","",(T102-P102)/(3*U102)))</f>
        <v>1.8404093396661336</v>
      </c>
      <c r="AA102" s="5">
        <f t="shared" ref="AA102:AA105" si="54">IF(OR($AN102="",ISNUMBER($AN102)=FALSE),"",IF(AND(J102=0,L102=0),((K102)-(T102))/(3*U102),MIN(Y102:Z102)))</f>
        <v>1.8404093396661336</v>
      </c>
      <c r="AB102" s="6">
        <f t="shared" ref="AB102:AB105" si="55">IF(OR($AN102="",ISNUMBER($AN102)=FALSE),"",IF(AND(J102=0,L102=0),NORMSDIST(3*AA102),NORMSDIST(3*AA102)+NORMSDIST(6*V102-3*AA102)-1))</f>
        <v>0.99999998316807082</v>
      </c>
      <c r="AC102" s="29" t="str">
        <f t="shared" ref="AC102:AC105" si="56">IF($T102="","",IF(I102="Tolerance",IF(($H102*3*U102+T102)-J102&lt;K102,"",($H102*3*U102+T102)-J102),IF(OR(I102="GD&amp;T",I102="MAX"),IF(($H102*3*U102+T102)&lt;K102,"",($H102*3*U102+T102)),"")))</f>
        <v/>
      </c>
      <c r="AD102" s="29" t="str">
        <f t="shared" ref="AD102:AD105" si="57">IF(T102="","",IF(I102="Tolerance",IF(-(($H102*3*U102)-T102)-J102&gt;L102,"",-(($H102*3*U102)-T102)-J102),IF(I102="MIN",IF(-(($H102*3*U102)-T102)&gt;L102,"",-(($H102*3*U102)-T102)),"")))</f>
        <v/>
      </c>
      <c r="AE102" s="29">
        <f t="shared" ref="AE102:AE105" si="58">IF(OR(J102="",T102=""),"",(O102+P102)/2-T102)</f>
        <v>1.1499999999999733E-2</v>
      </c>
      <c r="AF102" s="29" t="str">
        <f t="shared" ref="AF102:AF165" si="59">IF(OR($V102&gt;$AF$9,$U102=""),"",$AF$9*6*$U102)</f>
        <v/>
      </c>
      <c r="AG102" s="100"/>
      <c r="AH102" s="101"/>
      <c r="AI102" s="102"/>
      <c r="AJ102" s="102"/>
      <c r="AK102" s="102"/>
      <c r="AL102" s="102"/>
      <c r="AM102" s="102"/>
      <c r="AN102" s="102">
        <v>0.78600000000000003</v>
      </c>
      <c r="AO102" s="102">
        <v>0.79300000000000004</v>
      </c>
      <c r="AP102" s="102">
        <v>0.78500000000000003</v>
      </c>
      <c r="AQ102" s="102">
        <v>0.79200000000000004</v>
      </c>
      <c r="AR102" s="102">
        <v>0.78600000000000003</v>
      </c>
      <c r="AS102" s="103">
        <v>0.80500000000000005</v>
      </c>
      <c r="AT102" s="103">
        <v>0.78800000000000003</v>
      </c>
      <c r="AU102" s="103">
        <v>0.78400000000000003</v>
      </c>
      <c r="AV102" s="103">
        <v>0.78500000000000003</v>
      </c>
      <c r="AW102" s="103">
        <v>0.78600000000000003</v>
      </c>
      <c r="AX102" s="103">
        <v>0.78300000000000003</v>
      </c>
      <c r="AY102" s="103">
        <v>0.78400000000000003</v>
      </c>
      <c r="AZ102" s="103">
        <v>0.78600000000000003</v>
      </c>
      <c r="BA102" s="103">
        <v>0.78100000000000003</v>
      </c>
      <c r="BB102" s="103">
        <v>0.78600000000000003</v>
      </c>
      <c r="BC102" s="103">
        <v>0.78500000000000003</v>
      </c>
      <c r="BD102" s="103">
        <v>0.78500000000000003</v>
      </c>
      <c r="BE102" s="103">
        <v>0.79300000000000004</v>
      </c>
      <c r="BF102" s="103">
        <v>0.79700000000000004</v>
      </c>
      <c r="BG102" s="103">
        <v>0.78800000000000003</v>
      </c>
      <c r="BH102" s="103">
        <v>0.78800000000000003</v>
      </c>
      <c r="BI102" s="103">
        <v>0.79200000000000004</v>
      </c>
      <c r="BJ102" s="103">
        <v>0.79400000000000004</v>
      </c>
      <c r="BK102" s="103">
        <v>0.79100000000000004</v>
      </c>
      <c r="BL102" s="103">
        <v>0.79200000000000004</v>
      </c>
      <c r="BM102" s="103">
        <v>0.78300000000000003</v>
      </c>
      <c r="BN102" s="103">
        <v>0.79800000000000004</v>
      </c>
      <c r="BO102" s="95">
        <v>0.78600000000000003</v>
      </c>
      <c r="BP102" s="95">
        <v>0.78500000000000003</v>
      </c>
      <c r="BQ102" s="95">
        <v>0.78700000000000003</v>
      </c>
      <c r="BR102" s="95">
        <v>0.79200000000000004</v>
      </c>
      <c r="BS102" s="95">
        <v>0.78600000000000003</v>
      </c>
      <c r="BT102" s="97"/>
      <c r="BU102" s="97"/>
      <c r="BV102" s="96"/>
      <c r="BW102" s="96"/>
      <c r="BX102" s="96"/>
      <c r="BY102" s="98"/>
      <c r="BZ102" s="99"/>
      <c r="CA102" s="99"/>
      <c r="CB102" s="99"/>
      <c r="CC102" s="99"/>
      <c r="CD102" s="100"/>
      <c r="CE102" s="101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</row>
    <row r="103" spans="1:139">
      <c r="A103" s="83" t="s">
        <v>179</v>
      </c>
      <c r="B103" s="66" t="s">
        <v>182</v>
      </c>
      <c r="C103" s="79" t="s">
        <v>181</v>
      </c>
      <c r="D103" s="67">
        <v>1</v>
      </c>
      <c r="E103" s="83" t="s">
        <v>70</v>
      </c>
      <c r="F103" s="106">
        <v>3</v>
      </c>
      <c r="G103" s="85" t="s">
        <v>127</v>
      </c>
      <c r="H103" s="86">
        <v>1.33</v>
      </c>
      <c r="I103" s="87" t="s">
        <v>43</v>
      </c>
      <c r="J103" s="88">
        <v>0.8</v>
      </c>
      <c r="K103" s="89">
        <v>0.04</v>
      </c>
      <c r="L103" s="89">
        <v>-0.04</v>
      </c>
      <c r="M103" s="90" t="s">
        <v>29</v>
      </c>
      <c r="N103" s="91" t="s">
        <v>67</v>
      </c>
      <c r="O103" s="92">
        <v>0.84000000000000008</v>
      </c>
      <c r="P103" s="93">
        <v>0.76</v>
      </c>
      <c r="Q103" s="94"/>
      <c r="R103" s="3">
        <f t="shared" si="45"/>
        <v>0.80300000000000005</v>
      </c>
      <c r="S103" s="3">
        <f t="shared" si="46"/>
        <v>0.77600000000000002</v>
      </c>
      <c r="T103" s="3">
        <f t="shared" si="47"/>
        <v>0.78796875000000022</v>
      </c>
      <c r="U103" s="4">
        <f t="shared" si="48"/>
        <v>6.5178879173568094E-3</v>
      </c>
      <c r="V103" s="5">
        <f t="shared" si="49"/>
        <v>2.045652441771411</v>
      </c>
      <c r="W103" s="76">
        <f t="shared" si="50"/>
        <v>-0.30078124999999539</v>
      </c>
      <c r="X103" s="76" t="str">
        <f t="shared" si="51"/>
        <v>Level C</v>
      </c>
      <c r="Y103" s="5">
        <f t="shared" si="52"/>
        <v>2.660946340272961</v>
      </c>
      <c r="Z103" s="5">
        <f t="shared" si="53"/>
        <v>1.4303585432698642</v>
      </c>
      <c r="AA103" s="5">
        <f t="shared" si="54"/>
        <v>1.4303585432698642</v>
      </c>
      <c r="AB103" s="6">
        <f t="shared" si="55"/>
        <v>0.99999110951305226</v>
      </c>
      <c r="AC103" s="29" t="str">
        <f t="shared" si="56"/>
        <v/>
      </c>
      <c r="AD103" s="29" t="str">
        <f t="shared" si="57"/>
        <v/>
      </c>
      <c r="AE103" s="29">
        <f t="shared" si="58"/>
        <v>1.2031249999999827E-2</v>
      </c>
      <c r="AF103" s="29" t="str">
        <f t="shared" si="59"/>
        <v/>
      </c>
      <c r="AG103" s="100"/>
      <c r="AH103" s="101"/>
      <c r="AI103" s="102"/>
      <c r="AJ103" s="102"/>
      <c r="AK103" s="102"/>
      <c r="AL103" s="102"/>
      <c r="AM103" s="102"/>
      <c r="AN103" s="102">
        <v>0.78400000000000003</v>
      </c>
      <c r="AO103" s="102">
        <v>0.78300000000000003</v>
      </c>
      <c r="AP103" s="102">
        <v>0.78400000000000003</v>
      </c>
      <c r="AQ103" s="102">
        <v>0.78200000000000003</v>
      </c>
      <c r="AR103" s="102">
        <v>0.79300000000000004</v>
      </c>
      <c r="AS103" s="103">
        <v>0.78800000000000003</v>
      </c>
      <c r="AT103" s="103">
        <v>0.79800000000000004</v>
      </c>
      <c r="AU103" s="103">
        <v>0.78</v>
      </c>
      <c r="AV103" s="103">
        <v>0.79</v>
      </c>
      <c r="AW103" s="103">
        <v>0.79400000000000004</v>
      </c>
      <c r="AX103" s="103">
        <v>0.78800000000000003</v>
      </c>
      <c r="AY103" s="103">
        <v>0.79800000000000004</v>
      </c>
      <c r="AZ103" s="103">
        <v>0.78500000000000003</v>
      </c>
      <c r="BA103" s="103">
        <v>0.79100000000000004</v>
      </c>
      <c r="BB103" s="103">
        <v>0.79100000000000004</v>
      </c>
      <c r="BC103" s="103">
        <v>0.77700000000000002</v>
      </c>
      <c r="BD103" s="103">
        <v>0.78500000000000003</v>
      </c>
      <c r="BE103" s="103">
        <v>0.78500000000000003</v>
      </c>
      <c r="BF103" s="103">
        <v>0.78900000000000003</v>
      </c>
      <c r="BG103" s="103">
        <v>0.78100000000000003</v>
      </c>
      <c r="BH103" s="103">
        <v>0.78900000000000003</v>
      </c>
      <c r="BI103" s="103">
        <v>0.79</v>
      </c>
      <c r="BJ103" s="103">
        <v>0.77600000000000002</v>
      </c>
      <c r="BK103" s="103">
        <v>0.79100000000000004</v>
      </c>
      <c r="BL103" s="103">
        <v>0.79200000000000004</v>
      </c>
      <c r="BM103" s="103">
        <v>0.79700000000000004</v>
      </c>
      <c r="BN103" s="103">
        <v>0.78500000000000003</v>
      </c>
      <c r="BO103" s="95">
        <v>0.79800000000000004</v>
      </c>
      <c r="BP103" s="95">
        <v>0.78300000000000003</v>
      </c>
      <c r="BQ103" s="95">
        <v>0.80300000000000005</v>
      </c>
      <c r="BR103" s="95">
        <v>0.78100000000000003</v>
      </c>
      <c r="BS103" s="95">
        <v>0.78400000000000003</v>
      </c>
      <c r="BT103" s="97"/>
      <c r="BU103" s="97"/>
      <c r="BV103" s="96"/>
      <c r="BW103" s="96"/>
      <c r="BX103" s="96"/>
      <c r="BY103" s="98"/>
      <c r="BZ103" s="99"/>
      <c r="CA103" s="99"/>
      <c r="CB103" s="99"/>
      <c r="CC103" s="99"/>
      <c r="CD103" s="100"/>
      <c r="CE103" s="101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</row>
    <row r="104" spans="1:139">
      <c r="A104" s="83" t="s">
        <v>180</v>
      </c>
      <c r="B104" s="66" t="s">
        <v>182</v>
      </c>
      <c r="C104" s="79" t="s">
        <v>181</v>
      </c>
      <c r="D104" s="67">
        <v>1</v>
      </c>
      <c r="E104" s="83" t="s">
        <v>70</v>
      </c>
      <c r="F104" s="84">
        <v>3</v>
      </c>
      <c r="G104" s="85" t="s">
        <v>127</v>
      </c>
      <c r="H104" s="86">
        <v>1.33</v>
      </c>
      <c r="I104" s="87" t="s">
        <v>43</v>
      </c>
      <c r="J104" s="88">
        <v>0.8</v>
      </c>
      <c r="K104" s="89">
        <v>0.04</v>
      </c>
      <c r="L104" s="89">
        <v>-0.04</v>
      </c>
      <c r="M104" s="90" t="s">
        <v>29</v>
      </c>
      <c r="N104" s="91" t="s">
        <v>67</v>
      </c>
      <c r="O104" s="92">
        <v>0.84000000000000008</v>
      </c>
      <c r="P104" s="93">
        <v>0.76</v>
      </c>
      <c r="Q104" s="94"/>
      <c r="R104" s="3">
        <f t="shared" si="45"/>
        <v>0.79900000000000004</v>
      </c>
      <c r="S104" s="3">
        <f t="shared" si="46"/>
        <v>0.77600000000000002</v>
      </c>
      <c r="T104" s="3">
        <f t="shared" si="47"/>
        <v>0.78903125000000007</v>
      </c>
      <c r="U104" s="4">
        <f t="shared" si="48"/>
        <v>6.1091384483121054E-3</v>
      </c>
      <c r="V104" s="5">
        <f t="shared" si="49"/>
        <v>2.1825226987640463</v>
      </c>
      <c r="W104" s="76">
        <f t="shared" si="50"/>
        <v>-0.27421874999999907</v>
      </c>
      <c r="X104" s="76" t="str">
        <f t="shared" si="51"/>
        <v>Level C</v>
      </c>
      <c r="Y104" s="5">
        <f t="shared" si="52"/>
        <v>2.7810113450657501</v>
      </c>
      <c r="Z104" s="5">
        <f t="shared" si="53"/>
        <v>1.5840340524623464</v>
      </c>
      <c r="AA104" s="5">
        <f t="shared" si="54"/>
        <v>1.5840340524623464</v>
      </c>
      <c r="AB104" s="6">
        <f t="shared" si="55"/>
        <v>0.99999899343695464</v>
      </c>
      <c r="AC104" s="29" t="str">
        <f t="shared" si="56"/>
        <v/>
      </c>
      <c r="AD104" s="29" t="str">
        <f t="shared" si="57"/>
        <v/>
      </c>
      <c r="AE104" s="29">
        <f t="shared" si="58"/>
        <v>1.0968749999999972E-2</v>
      </c>
      <c r="AF104" s="29" t="str">
        <f t="shared" si="59"/>
        <v/>
      </c>
      <c r="AG104" s="100"/>
      <c r="AH104" s="101"/>
      <c r="AI104" s="102"/>
      <c r="AJ104" s="102"/>
      <c r="AK104" s="102"/>
      <c r="AL104" s="102"/>
      <c r="AM104" s="102"/>
      <c r="AN104" s="102">
        <v>0.77600000000000002</v>
      </c>
      <c r="AO104" s="102">
        <v>0.78200000000000003</v>
      </c>
      <c r="AP104" s="102">
        <v>0.78300000000000003</v>
      </c>
      <c r="AQ104" s="102">
        <v>0.78200000000000003</v>
      </c>
      <c r="AR104" s="102">
        <v>0.79400000000000004</v>
      </c>
      <c r="AS104" s="103">
        <v>0.78800000000000003</v>
      </c>
      <c r="AT104" s="103">
        <v>0.79100000000000004</v>
      </c>
      <c r="AU104" s="103">
        <v>0.79</v>
      </c>
      <c r="AV104" s="103">
        <v>0.79200000000000004</v>
      </c>
      <c r="AW104" s="103">
        <v>0.79100000000000004</v>
      </c>
      <c r="AX104" s="103">
        <v>0.79100000000000004</v>
      </c>
      <c r="AY104" s="103">
        <v>0.79900000000000004</v>
      </c>
      <c r="AZ104" s="103">
        <v>0.79300000000000004</v>
      </c>
      <c r="BA104" s="103">
        <v>0.78900000000000003</v>
      </c>
      <c r="BB104" s="103">
        <v>0.79400000000000004</v>
      </c>
      <c r="BC104" s="103">
        <v>0.78200000000000003</v>
      </c>
      <c r="BD104" s="103">
        <v>0.79400000000000004</v>
      </c>
      <c r="BE104" s="103">
        <v>0.79</v>
      </c>
      <c r="BF104" s="103">
        <v>0.79</v>
      </c>
      <c r="BG104" s="103">
        <v>0.78100000000000003</v>
      </c>
      <c r="BH104" s="103">
        <v>0.78400000000000003</v>
      </c>
      <c r="BI104" s="103">
        <v>0.79300000000000004</v>
      </c>
      <c r="BJ104" s="103">
        <v>0.77800000000000002</v>
      </c>
      <c r="BK104" s="103">
        <v>0.78800000000000003</v>
      </c>
      <c r="BL104" s="103">
        <v>0.79600000000000004</v>
      </c>
      <c r="BM104" s="103">
        <v>0.79800000000000004</v>
      </c>
      <c r="BN104" s="103">
        <v>0.79700000000000004</v>
      </c>
      <c r="BO104" s="95">
        <v>0.79200000000000004</v>
      </c>
      <c r="BP104" s="95">
        <v>0.77800000000000002</v>
      </c>
      <c r="BQ104" s="95">
        <v>0.79500000000000004</v>
      </c>
      <c r="BR104" s="95">
        <v>0.78800000000000003</v>
      </c>
      <c r="BS104" s="95">
        <v>0.79</v>
      </c>
      <c r="BT104" s="97"/>
      <c r="BU104" s="97"/>
      <c r="BV104" s="96"/>
      <c r="BW104" s="96"/>
      <c r="BX104" s="96"/>
      <c r="BY104" s="98"/>
      <c r="BZ104" s="99"/>
      <c r="CA104" s="99"/>
      <c r="CB104" s="99"/>
      <c r="CC104" s="99"/>
      <c r="CD104" s="100"/>
      <c r="CE104" s="101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3"/>
      <c r="CQ104" s="103"/>
      <c r="CR104" s="103"/>
      <c r="CS104" s="103"/>
      <c r="CT104" s="103"/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</row>
    <row r="105" spans="1:139">
      <c r="A105" s="83" t="s">
        <v>180</v>
      </c>
      <c r="B105" s="66" t="s">
        <v>182</v>
      </c>
      <c r="C105" s="79" t="s">
        <v>181</v>
      </c>
      <c r="D105" s="67">
        <v>1</v>
      </c>
      <c r="E105" s="83" t="s">
        <v>70</v>
      </c>
      <c r="F105" s="84">
        <v>3</v>
      </c>
      <c r="G105" s="85" t="s">
        <v>127</v>
      </c>
      <c r="H105" s="86">
        <v>1.33</v>
      </c>
      <c r="I105" s="87" t="s">
        <v>43</v>
      </c>
      <c r="J105" s="88">
        <v>0.8</v>
      </c>
      <c r="K105" s="89">
        <v>0.04</v>
      </c>
      <c r="L105" s="89">
        <v>-0.04</v>
      </c>
      <c r="M105" s="90" t="s">
        <v>29</v>
      </c>
      <c r="N105" s="91" t="s">
        <v>67</v>
      </c>
      <c r="O105" s="92">
        <v>0.84000000000000008</v>
      </c>
      <c r="P105" s="93">
        <v>0.76</v>
      </c>
      <c r="Q105" s="94"/>
      <c r="R105" s="3">
        <f t="shared" si="45"/>
        <v>0.79900000000000004</v>
      </c>
      <c r="S105" s="3">
        <f t="shared" si="46"/>
        <v>0.77400000000000002</v>
      </c>
      <c r="T105" s="3">
        <f t="shared" si="47"/>
        <v>0.78556249999999994</v>
      </c>
      <c r="U105" s="4">
        <f t="shared" si="48"/>
        <v>6.3242365343127039E-3</v>
      </c>
      <c r="V105" s="5">
        <f t="shared" si="49"/>
        <v>2.1082913741432905</v>
      </c>
      <c r="W105" s="76">
        <f t="shared" si="50"/>
        <v>-0.36093750000000224</v>
      </c>
      <c r="X105" s="76" t="str">
        <f t="shared" si="51"/>
        <v>Level C</v>
      </c>
      <c r="Y105" s="5">
        <f t="shared" si="52"/>
        <v>2.8692527919981416</v>
      </c>
      <c r="Z105" s="5">
        <f t="shared" si="53"/>
        <v>1.3473299562884431</v>
      </c>
      <c r="AA105" s="5">
        <f t="shared" si="54"/>
        <v>1.3473299562884431</v>
      </c>
      <c r="AB105" s="6">
        <f t="shared" si="55"/>
        <v>0.99997350023848552</v>
      </c>
      <c r="AC105" s="29" t="str">
        <f t="shared" si="56"/>
        <v/>
      </c>
      <c r="AD105" s="29" t="str">
        <f t="shared" si="57"/>
        <v/>
      </c>
      <c r="AE105" s="29">
        <f t="shared" si="58"/>
        <v>1.4437500000000103E-2</v>
      </c>
      <c r="AF105" s="29" t="str">
        <f t="shared" si="59"/>
        <v/>
      </c>
      <c r="AG105" s="100"/>
      <c r="AH105" s="101"/>
      <c r="AI105" s="102"/>
      <c r="AJ105" s="102"/>
      <c r="AK105" s="102"/>
      <c r="AL105" s="102"/>
      <c r="AM105" s="102"/>
      <c r="AN105" s="102">
        <v>0.77600000000000002</v>
      </c>
      <c r="AO105" s="102">
        <v>0.78200000000000003</v>
      </c>
      <c r="AP105" s="102">
        <v>0.78200000000000003</v>
      </c>
      <c r="AQ105" s="102">
        <v>0.77400000000000002</v>
      </c>
      <c r="AR105" s="102">
        <v>0.78900000000000003</v>
      </c>
      <c r="AS105" s="103">
        <v>0.78500000000000003</v>
      </c>
      <c r="AT105" s="103">
        <v>0.79100000000000004</v>
      </c>
      <c r="AU105" s="103">
        <v>0.78300000000000003</v>
      </c>
      <c r="AV105" s="103">
        <v>0.78900000000000003</v>
      </c>
      <c r="AW105" s="103">
        <v>0.78700000000000003</v>
      </c>
      <c r="AX105" s="103">
        <v>0.78400000000000003</v>
      </c>
      <c r="AY105" s="103">
        <v>0.79900000000000004</v>
      </c>
      <c r="AZ105" s="103">
        <v>0.78400000000000003</v>
      </c>
      <c r="BA105" s="103">
        <v>0.78600000000000003</v>
      </c>
      <c r="BB105" s="103">
        <v>0.78900000000000003</v>
      </c>
      <c r="BC105" s="103">
        <v>0.78100000000000003</v>
      </c>
      <c r="BD105" s="103">
        <v>0.78900000000000003</v>
      </c>
      <c r="BE105" s="103">
        <v>0.78100000000000003</v>
      </c>
      <c r="BF105" s="103">
        <v>0.78500000000000003</v>
      </c>
      <c r="BG105" s="103">
        <v>0.77800000000000002</v>
      </c>
      <c r="BH105" s="103">
        <v>0.78</v>
      </c>
      <c r="BI105" s="103">
        <v>0.78700000000000003</v>
      </c>
      <c r="BJ105" s="103">
        <v>0.77500000000000002</v>
      </c>
      <c r="BK105" s="103">
        <v>0.78500000000000003</v>
      </c>
      <c r="BL105" s="103">
        <v>0.79200000000000004</v>
      </c>
      <c r="BM105" s="103">
        <v>0.79700000000000004</v>
      </c>
      <c r="BN105" s="103">
        <v>0.79300000000000004</v>
      </c>
      <c r="BO105" s="95">
        <v>0.79200000000000004</v>
      </c>
      <c r="BP105" s="95">
        <v>0.77600000000000002</v>
      </c>
      <c r="BQ105" s="95">
        <v>0.79600000000000004</v>
      </c>
      <c r="BR105" s="95">
        <v>0.78700000000000003</v>
      </c>
      <c r="BS105" s="95">
        <v>0.78400000000000003</v>
      </c>
      <c r="BT105" s="97"/>
      <c r="BU105" s="97"/>
      <c r="BV105" s="96"/>
      <c r="BW105" s="96"/>
      <c r="BX105" s="96"/>
      <c r="BY105" s="98"/>
      <c r="BZ105" s="99"/>
      <c r="CA105" s="99"/>
      <c r="CB105" s="99"/>
      <c r="CC105" s="99"/>
      <c r="CD105" s="100"/>
      <c r="CE105" s="101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</row>
    <row r="106" spans="1:139">
      <c r="A106" s="83" t="s">
        <v>200</v>
      </c>
      <c r="B106" s="66" t="s">
        <v>182</v>
      </c>
      <c r="C106" s="79" t="s">
        <v>181</v>
      </c>
      <c r="D106" s="67">
        <v>1</v>
      </c>
      <c r="E106" s="83" t="s">
        <v>70</v>
      </c>
      <c r="F106" s="84">
        <v>3</v>
      </c>
      <c r="G106" s="85" t="s">
        <v>122</v>
      </c>
      <c r="H106" s="86">
        <v>1.33</v>
      </c>
      <c r="I106" s="87" t="s">
        <v>43</v>
      </c>
      <c r="J106" s="88">
        <v>3.9</v>
      </c>
      <c r="K106" s="89">
        <v>0.04</v>
      </c>
      <c r="L106" s="89">
        <v>-0.04</v>
      </c>
      <c r="M106" s="90" t="s">
        <v>29</v>
      </c>
      <c r="N106" s="91" t="s">
        <v>67</v>
      </c>
      <c r="O106" s="92">
        <f t="shared" ref="O106" si="60">J106+K106</f>
        <v>3.94</v>
      </c>
      <c r="P106" s="93">
        <f t="shared" ref="P106" si="61">J106+L106</f>
        <v>3.86</v>
      </c>
      <c r="Q106" s="94"/>
      <c r="R106" s="3">
        <f t="shared" ref="R106:R107" si="62">IF(OR($AN106="",ISNUMBER($AN106)=FALSE),"",MAX(AN106:EI106))</f>
        <v>3.895</v>
      </c>
      <c r="S106" s="3">
        <f t="shared" ref="S106:S107" si="63">IF(OR($AN106="",ISNUMBER($AN106)=FALSE),"",MIN(AN106:EI106))</f>
        <v>3.8839999999999999</v>
      </c>
      <c r="T106" s="3">
        <f t="shared" ref="T106:T107" si="64">IF(OR($AN106="",ISNUMBER($AN106)=FALSE),"",AVERAGE(AN106:EI106))</f>
        <v>3.8895312500000001</v>
      </c>
      <c r="U106" s="4">
        <f t="shared" ref="U106:U107" si="65">IF(OR($AN106="",ISNUMBER($AN106)=FALSE),"",STDEV(AN106:EI106))</f>
        <v>2.5142737680382467E-3</v>
      </c>
      <c r="V106" s="5">
        <f t="shared" ref="V106:V107" si="66">IF(OR($AN106="",ISNUMBER($AN106)=FALSE),"",IF(AND(J106=0,L106=0),Y106,IF(AND(J106="",K106=""),Z106,(K106+ABS(L106))/(6*U106))))</f>
        <v>5.3030554996946968</v>
      </c>
      <c r="W106" s="76">
        <f t="shared" si="50"/>
        <v>-0.26171874999999489</v>
      </c>
      <c r="X106" s="76" t="str">
        <f t="shared" si="51"/>
        <v>Level C</v>
      </c>
      <c r="Y106" s="5">
        <f t="shared" ref="Y106:Y107" si="67">IF(OR($AN106="",ISNUMBER($AN106)=FALSE),"",IF(K106="","",(O106-T106)/(3*U106)))</f>
        <v>6.6909645562553974</v>
      </c>
      <c r="Z106" s="5">
        <f t="shared" ref="Z106:Z107" si="68">IF(OR($AN106="",ISNUMBER($AN106)=FALSE),"",IF(L106="","",(T106-P106)/(3*U106)))</f>
        <v>3.9151464431340059</v>
      </c>
      <c r="AA106" s="5">
        <f t="shared" ref="AA106:AA107" si="69">IF(OR($AN106="",ISNUMBER($AN106)=FALSE),"",IF(AND(J106=0,L106=0),((K106)-(T106))/(3*U106),MIN(Y106:Z106)))</f>
        <v>3.9151464431340059</v>
      </c>
      <c r="AB106" s="6">
        <f t="shared" ref="AB106:AB107" si="70">IF(OR($AN106="",ISNUMBER($AN106)=FALSE),"",IF(AND(J106=0,L106=0),NORMSDIST(3*AA106),NORMSDIST(3*AA106)+NORMSDIST(6*V106-3*AA106)-1))</f>
        <v>1</v>
      </c>
      <c r="AC106" s="29" t="str">
        <f t="shared" ref="AC106:AC107" si="71">IF($T106="","",IF(I106="Tolerance",IF(($H106*3*U106+T106)-J106&lt;K106,"",($H106*3*U106+T106)-J106),IF(OR(I106="GD&amp;T",I106="MAX"),IF(($H106*3*U106+T106)&lt;K106,"",($H106*3*U106+T106)),"")))</f>
        <v/>
      </c>
      <c r="AD106" s="29" t="str">
        <f t="shared" ref="AD106:AD107" si="72">IF(T106="","",IF(I106="Tolerance",IF(-(($H106*3*U106)-T106)-J106&gt;L106,"",-(($H106*3*U106)-T106)-J106),IF(I106="MIN",IF(-(($H106*3*U106)-T106)&gt;L106,"",-(($H106*3*U106)-T106)),"")))</f>
        <v/>
      </c>
      <c r="AE106" s="29">
        <f t="shared" ref="AE106:AE107" si="73">IF(OR(J106="",T106=""),"",(O106+P106)/2-T106)</f>
        <v>1.0468749999999805E-2</v>
      </c>
      <c r="AF106" s="29" t="str">
        <f t="shared" si="59"/>
        <v/>
      </c>
      <c r="AG106" s="100"/>
      <c r="AH106" s="101"/>
      <c r="AI106" s="102"/>
      <c r="AJ106" s="102"/>
      <c r="AK106" s="102"/>
      <c r="AL106" s="102"/>
      <c r="AM106" s="102"/>
      <c r="AN106" s="127">
        <v>3.8879999999999999</v>
      </c>
      <c r="AO106" s="127">
        <v>3.8889999999999998</v>
      </c>
      <c r="AP106" s="127">
        <v>3.8889999999999998</v>
      </c>
      <c r="AQ106" s="127">
        <v>3.8889999999999998</v>
      </c>
      <c r="AR106" s="127">
        <v>3.89</v>
      </c>
      <c r="AS106" s="127">
        <v>3.891</v>
      </c>
      <c r="AT106" s="127">
        <v>3.8889999999999998</v>
      </c>
      <c r="AU106" s="127">
        <v>3.895</v>
      </c>
      <c r="AV106" s="127">
        <v>3.8889999999999998</v>
      </c>
      <c r="AW106" s="127">
        <v>3.89</v>
      </c>
      <c r="AX106" s="127">
        <v>3.891</v>
      </c>
      <c r="AY106" s="127">
        <v>3.891</v>
      </c>
      <c r="AZ106" s="127">
        <v>3.8879999999999999</v>
      </c>
      <c r="BA106" s="127">
        <v>3.8889999999999998</v>
      </c>
      <c r="BB106" s="127">
        <v>3.89</v>
      </c>
      <c r="BC106" s="127">
        <v>3.89</v>
      </c>
      <c r="BD106" s="127">
        <v>3.895</v>
      </c>
      <c r="BE106" s="127">
        <v>3.891</v>
      </c>
      <c r="BF106" s="127">
        <v>3.8839999999999999</v>
      </c>
      <c r="BG106" s="127">
        <v>3.8889999999999998</v>
      </c>
      <c r="BH106" s="127">
        <v>3.8860000000000001</v>
      </c>
      <c r="BI106" s="127">
        <v>3.891</v>
      </c>
      <c r="BJ106" s="127">
        <v>3.887</v>
      </c>
      <c r="BK106" s="127">
        <v>3.8929999999999998</v>
      </c>
      <c r="BL106" s="127">
        <v>3.8860000000000001</v>
      </c>
      <c r="BM106" s="127">
        <v>3.8919999999999999</v>
      </c>
      <c r="BN106" s="127">
        <v>3.8839999999999999</v>
      </c>
      <c r="BO106" s="127">
        <v>3.891</v>
      </c>
      <c r="BP106" s="127">
        <v>3.8879999999999999</v>
      </c>
      <c r="BQ106" s="127">
        <v>3.891</v>
      </c>
      <c r="BR106" s="127">
        <v>3.8889999999999998</v>
      </c>
      <c r="BS106" s="127">
        <v>3.89</v>
      </c>
      <c r="BT106" s="97"/>
      <c r="BU106" s="97"/>
      <c r="BV106" s="96"/>
      <c r="BW106" s="96"/>
      <c r="BX106" s="96"/>
      <c r="BY106" s="98"/>
      <c r="BZ106" s="99"/>
      <c r="CA106" s="99"/>
      <c r="CB106" s="99"/>
      <c r="CC106" s="99"/>
      <c r="CD106" s="100"/>
      <c r="CE106" s="101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</row>
    <row r="107" spans="1:139">
      <c r="A107" s="83" t="s">
        <v>201</v>
      </c>
      <c r="B107" s="66" t="s">
        <v>182</v>
      </c>
      <c r="C107" s="79" t="s">
        <v>181</v>
      </c>
      <c r="D107" s="67">
        <v>1</v>
      </c>
      <c r="E107" s="123" t="s">
        <v>70</v>
      </c>
      <c r="F107" s="123">
        <v>3</v>
      </c>
      <c r="G107" s="85" t="s">
        <v>122</v>
      </c>
      <c r="H107" s="86">
        <v>1.33</v>
      </c>
      <c r="I107" s="124" t="s">
        <v>43</v>
      </c>
      <c r="J107" s="88">
        <v>3.9</v>
      </c>
      <c r="K107" s="125">
        <v>0.04</v>
      </c>
      <c r="L107" s="125">
        <v>-0.04</v>
      </c>
      <c r="M107" s="125" t="s">
        <v>29</v>
      </c>
      <c r="N107" s="126" t="s">
        <v>67</v>
      </c>
      <c r="O107" s="92">
        <f>J107+K107</f>
        <v>3.94</v>
      </c>
      <c r="P107" s="93">
        <f>J107+L107</f>
        <v>3.86</v>
      </c>
      <c r="Q107" s="94"/>
      <c r="R107" s="3">
        <f t="shared" si="62"/>
        <v>3.927</v>
      </c>
      <c r="S107" s="3">
        <f t="shared" si="63"/>
        <v>3.9020000000000001</v>
      </c>
      <c r="T107" s="3">
        <f t="shared" si="64"/>
        <v>3.9163750000000008</v>
      </c>
      <c r="U107" s="4">
        <f t="shared" si="65"/>
        <v>5.4698587585704558E-3</v>
      </c>
      <c r="V107" s="5">
        <f t="shared" si="66"/>
        <v>2.4376010280780984</v>
      </c>
      <c r="W107" s="76">
        <f t="shared" si="50"/>
        <v>0.40937500000002253</v>
      </c>
      <c r="X107" s="76" t="str">
        <f t="shared" si="51"/>
        <v>Level C</v>
      </c>
      <c r="Y107" s="5">
        <f t="shared" si="67"/>
        <v>1.4397081072085733</v>
      </c>
      <c r="Z107" s="5">
        <f t="shared" si="68"/>
        <v>3.4354939489476282</v>
      </c>
      <c r="AA107" s="5">
        <f t="shared" si="69"/>
        <v>1.4397081072085733</v>
      </c>
      <c r="AB107" s="6">
        <f t="shared" si="70"/>
        <v>0.99999216752382702</v>
      </c>
      <c r="AC107" s="29" t="str">
        <f t="shared" si="71"/>
        <v/>
      </c>
      <c r="AD107" s="29" t="str">
        <f t="shared" si="72"/>
        <v/>
      </c>
      <c r="AE107" s="29">
        <f t="shared" si="73"/>
        <v>-1.6375000000000917E-2</v>
      </c>
      <c r="AF107" s="29" t="str">
        <f t="shared" si="59"/>
        <v/>
      </c>
      <c r="AG107" s="100"/>
      <c r="AH107" s="101"/>
      <c r="AI107" s="102"/>
      <c r="AJ107" s="102"/>
      <c r="AK107" s="102"/>
      <c r="AL107" s="102"/>
      <c r="AM107" s="102"/>
      <c r="AN107" s="127">
        <v>3.9209999999999998</v>
      </c>
      <c r="AO107" s="127">
        <v>3.9159999999999999</v>
      </c>
      <c r="AP107" s="127">
        <v>3.927</v>
      </c>
      <c r="AQ107" s="127">
        <v>3.9119999999999999</v>
      </c>
      <c r="AR107" s="127">
        <v>3.9220000000000002</v>
      </c>
      <c r="AS107" s="127">
        <v>3.9119999999999999</v>
      </c>
      <c r="AT107" s="127">
        <v>3.919</v>
      </c>
      <c r="AU107" s="127">
        <v>3.9220000000000002</v>
      </c>
      <c r="AV107" s="127">
        <v>3.9140000000000001</v>
      </c>
      <c r="AW107" s="127">
        <v>3.91</v>
      </c>
      <c r="AX107" s="127">
        <v>3.9159999999999999</v>
      </c>
      <c r="AY107" s="127">
        <v>3.92</v>
      </c>
      <c r="AZ107" s="127">
        <v>3.9129999999999998</v>
      </c>
      <c r="BA107" s="127">
        <v>3.92</v>
      </c>
      <c r="BB107" s="127">
        <v>3.92</v>
      </c>
      <c r="BC107" s="127">
        <v>3.9140000000000001</v>
      </c>
      <c r="BD107" s="127">
        <v>3.9089999999999998</v>
      </c>
      <c r="BE107" s="127">
        <v>3.9220000000000002</v>
      </c>
      <c r="BF107" s="127">
        <v>3.9020000000000001</v>
      </c>
      <c r="BG107" s="127">
        <v>3.9119999999999999</v>
      </c>
      <c r="BH107" s="127">
        <v>3.9180000000000001</v>
      </c>
      <c r="BI107" s="127">
        <v>3.911</v>
      </c>
      <c r="BJ107" s="127">
        <v>3.9220000000000002</v>
      </c>
      <c r="BK107" s="127">
        <v>3.919</v>
      </c>
      <c r="BL107" s="127">
        <v>3.919</v>
      </c>
      <c r="BM107" s="127">
        <v>3.9159999999999999</v>
      </c>
      <c r="BN107" s="127">
        <v>3.9180000000000001</v>
      </c>
      <c r="BO107" s="127">
        <v>3.9089999999999998</v>
      </c>
      <c r="BP107" s="127">
        <v>3.9079999999999999</v>
      </c>
      <c r="BQ107" s="127">
        <v>3.923</v>
      </c>
      <c r="BR107" s="127">
        <v>3.9209999999999998</v>
      </c>
      <c r="BS107" s="127">
        <v>3.9169999999999998</v>
      </c>
      <c r="BT107" s="97"/>
      <c r="BU107" s="97"/>
      <c r="BV107" s="96"/>
      <c r="BW107" s="96"/>
      <c r="BX107" s="96"/>
      <c r="BY107" s="98"/>
      <c r="BZ107" s="99"/>
      <c r="CA107" s="99"/>
      <c r="CB107" s="99"/>
      <c r="CC107" s="99"/>
      <c r="CD107" s="100"/>
      <c r="CE107" s="101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</row>
    <row r="108" spans="1:139">
      <c r="A108" s="83" t="s">
        <v>203</v>
      </c>
      <c r="B108" s="66" t="s">
        <v>242</v>
      </c>
      <c r="C108" s="79" t="s">
        <v>181</v>
      </c>
      <c r="D108" s="67">
        <v>1</v>
      </c>
      <c r="E108" s="123" t="s">
        <v>70</v>
      </c>
      <c r="F108" s="123" t="s">
        <v>126</v>
      </c>
      <c r="G108" s="85" t="s">
        <v>127</v>
      </c>
      <c r="H108" s="86">
        <v>1.33</v>
      </c>
      <c r="I108" s="124" t="s">
        <v>43</v>
      </c>
      <c r="J108" s="88">
        <v>0.9</v>
      </c>
      <c r="K108" s="89">
        <v>0.04</v>
      </c>
      <c r="L108" s="89">
        <v>-0.04</v>
      </c>
      <c r="M108" s="90" t="s">
        <v>29</v>
      </c>
      <c r="N108" s="91" t="s">
        <v>67</v>
      </c>
      <c r="O108" s="92">
        <f t="shared" ref="O108:O158" si="74">J108+K108</f>
        <v>0.94000000000000006</v>
      </c>
      <c r="P108" s="93">
        <f t="shared" ref="P108:P158" si="75">J108+L108</f>
        <v>0.86</v>
      </c>
      <c r="Q108" s="94"/>
      <c r="R108" s="3">
        <f t="shared" ref="R108:R158" si="76">IF(OR($AN108="",ISNUMBER($AN108)=FALSE),"",MAX(AN108:EI108))</f>
        <v>0.91500000000000004</v>
      </c>
      <c r="S108" s="3">
        <f t="shared" ref="S108:S158" si="77">IF(OR($AN108="",ISNUMBER($AN108)=FALSE),"",MIN(AN108:EI108))</f>
        <v>0.89900000000000002</v>
      </c>
      <c r="T108" s="3">
        <f t="shared" ref="T108:T158" si="78">IF(OR($AN108="",ISNUMBER($AN108)=FALSE),"",AVERAGE(AN108:EI108))</f>
        <v>0.90740625000000019</v>
      </c>
      <c r="U108" s="4">
        <f t="shared" ref="U108:U158" si="79">IF(OR($AN108="",ISNUMBER($AN108)=FALSE),"",STDEV(AN108:EI108))</f>
        <v>3.6795807527664147E-3</v>
      </c>
      <c r="V108" s="5">
        <f t="shared" ref="V108:V158" si="80">IF(OR($AN108="",ISNUMBER($AN108)=FALSE),"",IF(AND(J108=0,L108=0),Y108,IF(AND(J108="",K108=""),Z108,(K108+ABS(L108))/(6*U108))))</f>
        <v>3.6236012277510015</v>
      </c>
      <c r="W108" s="76">
        <f t="shared" si="50"/>
        <v>0.18515625000000407</v>
      </c>
      <c r="X108" s="76" t="str">
        <f t="shared" si="51"/>
        <v>Level B</v>
      </c>
      <c r="Y108" s="5">
        <f t="shared" ref="Y108:Y158" si="81">IF(OR($AN108="",ISNUMBER($AN108)=FALSE),"",IF(K108="","",(O108-T108)/(3*U108)))</f>
        <v>2.9526688129252179</v>
      </c>
      <c r="Z108" s="5">
        <f t="shared" ref="Z108:Z158" si="82">IF(OR($AN108="",ISNUMBER($AN108)=FALSE),"",IF(L108="","",(T108-P108)/(3*U108)))</f>
        <v>4.2945336425767913</v>
      </c>
      <c r="AA108" s="5">
        <f t="shared" ref="AA108:AA158" si="83">IF(OR($AN108="",ISNUMBER($AN108)=FALSE),"",IF(AND(J108=0,L108=0),((K108)-(T108))/(3*U108),MIN(Y108:Z108)))</f>
        <v>2.9526688129252179</v>
      </c>
      <c r="AB108" s="6">
        <f t="shared" ref="AB108:AB158" si="84">IF(OR($AN108="",ISNUMBER($AN108)=FALSE),"",IF(AND(J108=0,L108=0),NORMSDIST(3*AA108),NORMSDIST(3*AA108)+NORMSDIST(6*V108-3*AA108)-1))</f>
        <v>1</v>
      </c>
      <c r="AC108" s="29" t="str">
        <f t="shared" ref="AC108:AC158" si="85">IF($T108="","",IF(I108="Tolerance",IF(($H108*3*U108+T108)-J108&lt;K108,"",($H108*3*U108+T108)-J108),IF(OR(I108="GD&amp;T",I108="MAX"),IF(($H108*3*U108+T108)&lt;K108,"",($H108*3*U108+T108)),"")))</f>
        <v/>
      </c>
      <c r="AD108" s="29" t="str">
        <f t="shared" ref="AD108:AD158" si="86">IF(T108="","",IF(I108="Tolerance",IF(-(($H108*3*U108)-T108)-J108&gt;L108,"",-(($H108*3*U108)-T108)-J108),IF(I108="MIN",IF(-(($H108*3*U108)-T108)&gt;L108,"",-(($H108*3*U108)-T108)),"")))</f>
        <v/>
      </c>
      <c r="AE108" s="29">
        <f t="shared" ref="AE108:AE158" si="87">IF(OR(J108="",T108=""),"",(O108+P108)/2-T108)</f>
        <v>-7.4062500000001696E-3</v>
      </c>
      <c r="AF108" s="29" t="str">
        <f t="shared" si="59"/>
        <v/>
      </c>
      <c r="AG108" s="100"/>
      <c r="AH108" s="101"/>
      <c r="AI108" s="102"/>
      <c r="AJ108" s="102"/>
      <c r="AK108" s="102"/>
      <c r="AL108" s="102"/>
      <c r="AM108" s="102"/>
      <c r="AN108" s="102">
        <v>0.90600000000000003</v>
      </c>
      <c r="AO108" s="102">
        <v>0.90700000000000003</v>
      </c>
      <c r="AP108" s="102">
        <v>0.90400000000000003</v>
      </c>
      <c r="AQ108" s="102">
        <v>0.90900000000000003</v>
      </c>
      <c r="AR108" s="102">
        <v>0.90900000000000003</v>
      </c>
      <c r="AS108" s="103">
        <v>0.91</v>
      </c>
      <c r="AT108" s="103">
        <v>0.90700000000000003</v>
      </c>
      <c r="AU108" s="103">
        <v>0.90200000000000002</v>
      </c>
      <c r="AV108" s="103">
        <v>0.90500000000000003</v>
      </c>
      <c r="AW108" s="103">
        <v>0.91100000000000003</v>
      </c>
      <c r="AX108" s="103">
        <v>0.90900000000000003</v>
      </c>
      <c r="AY108" s="103">
        <v>0.91200000000000003</v>
      </c>
      <c r="AZ108" s="103">
        <v>0.89900000000000002</v>
      </c>
      <c r="BA108" s="103">
        <v>0.90600000000000003</v>
      </c>
      <c r="BB108" s="103">
        <v>0.90900000000000003</v>
      </c>
      <c r="BC108" s="103">
        <v>0.90600000000000003</v>
      </c>
      <c r="BD108" s="103">
        <v>0.90800000000000003</v>
      </c>
      <c r="BE108" s="103">
        <v>0.90900000000000003</v>
      </c>
      <c r="BF108" s="103">
        <v>0.91</v>
      </c>
      <c r="BG108" s="103">
        <v>0.91100000000000003</v>
      </c>
      <c r="BH108" s="103">
        <v>0.91100000000000003</v>
      </c>
      <c r="BI108" s="103">
        <v>0.89900000000000002</v>
      </c>
      <c r="BJ108" s="103">
        <v>0.91200000000000003</v>
      </c>
      <c r="BK108" s="103">
        <v>0.91100000000000003</v>
      </c>
      <c r="BL108" s="103">
        <v>0.90400000000000003</v>
      </c>
      <c r="BM108" s="103">
        <v>0.90600000000000003</v>
      </c>
      <c r="BN108" s="103">
        <v>0.90800000000000003</v>
      </c>
      <c r="BO108" s="95">
        <v>0.90800000000000003</v>
      </c>
      <c r="BP108" s="95">
        <v>0.91500000000000004</v>
      </c>
      <c r="BQ108" s="95">
        <v>0.90600000000000003</v>
      </c>
      <c r="BR108" s="95">
        <v>0.90200000000000002</v>
      </c>
      <c r="BS108" s="95">
        <v>0.90600000000000003</v>
      </c>
      <c r="BT108" s="97"/>
      <c r="BU108" s="97"/>
      <c r="BV108" s="96"/>
      <c r="BW108" s="96"/>
      <c r="BX108" s="96"/>
      <c r="BY108" s="98"/>
      <c r="BZ108" s="99"/>
      <c r="CA108" s="99"/>
      <c r="CB108" s="99"/>
      <c r="CC108" s="99"/>
      <c r="CD108" s="100"/>
      <c r="CE108" s="101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</row>
    <row r="109" spans="1:139">
      <c r="A109" s="83" t="s">
        <v>203</v>
      </c>
      <c r="B109" s="66" t="s">
        <v>242</v>
      </c>
      <c r="C109" s="79" t="s">
        <v>181</v>
      </c>
      <c r="D109" s="67">
        <v>1</v>
      </c>
      <c r="E109" s="123" t="s">
        <v>70</v>
      </c>
      <c r="F109" s="123" t="s">
        <v>128</v>
      </c>
      <c r="G109" s="85" t="s">
        <v>127</v>
      </c>
      <c r="H109" s="86">
        <v>1.33</v>
      </c>
      <c r="I109" s="124" t="s">
        <v>43</v>
      </c>
      <c r="J109" s="88">
        <v>0.9</v>
      </c>
      <c r="K109" s="89">
        <v>0.04</v>
      </c>
      <c r="L109" s="89">
        <v>-0.04</v>
      </c>
      <c r="M109" s="90" t="s">
        <v>29</v>
      </c>
      <c r="N109" s="91" t="s">
        <v>67</v>
      </c>
      <c r="O109" s="92">
        <f t="shared" si="74"/>
        <v>0.94000000000000006</v>
      </c>
      <c r="P109" s="93">
        <f t="shared" si="75"/>
        <v>0.86</v>
      </c>
      <c r="Q109" s="94"/>
      <c r="R109" s="3">
        <f t="shared" si="76"/>
        <v>0.92200000000000004</v>
      </c>
      <c r="S109" s="3">
        <f t="shared" si="77"/>
        <v>0.89400000000000002</v>
      </c>
      <c r="T109" s="3">
        <f t="shared" si="78"/>
        <v>0.90753125000000001</v>
      </c>
      <c r="U109" s="4">
        <f t="shared" si="79"/>
        <v>4.7788807908236489E-3</v>
      </c>
      <c r="V109" s="5">
        <f t="shared" si="80"/>
        <v>2.7900535537391611</v>
      </c>
      <c r="W109" s="76">
        <f t="shared" si="50"/>
        <v>0.18828124999999957</v>
      </c>
      <c r="X109" s="76" t="str">
        <f t="shared" si="51"/>
        <v>Level B</v>
      </c>
      <c r="Y109" s="5">
        <f t="shared" si="81"/>
        <v>2.2647387830742129</v>
      </c>
      <c r="Z109" s="5">
        <f t="shared" si="82"/>
        <v>3.3153683244041141</v>
      </c>
      <c r="AA109" s="5">
        <f t="shared" si="83"/>
        <v>2.2647387830742129</v>
      </c>
      <c r="AB109" s="6">
        <f t="shared" si="84"/>
        <v>0.99999999999455502</v>
      </c>
      <c r="AC109" s="29" t="str">
        <f t="shared" si="85"/>
        <v/>
      </c>
      <c r="AD109" s="29" t="str">
        <f t="shared" si="86"/>
        <v/>
      </c>
      <c r="AE109" s="29">
        <f t="shared" si="87"/>
        <v>-7.5312499999999893E-3</v>
      </c>
      <c r="AF109" s="29" t="str">
        <f t="shared" si="59"/>
        <v/>
      </c>
      <c r="AG109" s="100"/>
      <c r="AH109" s="101"/>
      <c r="AI109" s="102"/>
      <c r="AJ109" s="102"/>
      <c r="AK109" s="102"/>
      <c r="AL109" s="102"/>
      <c r="AM109" s="102"/>
      <c r="AN109" s="102">
        <v>0.90700000000000003</v>
      </c>
      <c r="AO109" s="102">
        <v>0.90100000000000002</v>
      </c>
      <c r="AP109" s="102">
        <v>0.90400000000000003</v>
      </c>
      <c r="AQ109" s="102">
        <v>0.91</v>
      </c>
      <c r="AR109" s="102">
        <v>0.90600000000000003</v>
      </c>
      <c r="AS109" s="103">
        <v>0.91100000000000003</v>
      </c>
      <c r="AT109" s="103">
        <v>0.90900000000000003</v>
      </c>
      <c r="AU109" s="103">
        <v>0.89400000000000002</v>
      </c>
      <c r="AV109" s="103">
        <v>0.90600000000000003</v>
      </c>
      <c r="AW109" s="103">
        <v>0.90600000000000003</v>
      </c>
      <c r="AX109" s="103">
        <v>0.90700000000000003</v>
      </c>
      <c r="AY109" s="103">
        <v>0.91600000000000004</v>
      </c>
      <c r="AZ109" s="103">
        <v>0.90500000000000003</v>
      </c>
      <c r="BA109" s="103">
        <v>0.90700000000000003</v>
      </c>
      <c r="BB109" s="103">
        <v>0.90800000000000003</v>
      </c>
      <c r="BC109" s="103">
        <v>0.90600000000000003</v>
      </c>
      <c r="BD109" s="103">
        <v>0.90500000000000003</v>
      </c>
      <c r="BE109" s="103">
        <v>0.90900000000000003</v>
      </c>
      <c r="BF109" s="103">
        <v>0.90900000000000003</v>
      </c>
      <c r="BG109" s="103">
        <v>0.91</v>
      </c>
      <c r="BH109" s="103">
        <v>0.91</v>
      </c>
      <c r="BI109" s="103">
        <v>0.90100000000000002</v>
      </c>
      <c r="BJ109" s="103">
        <v>0.91300000000000003</v>
      </c>
      <c r="BK109" s="103">
        <v>0.90400000000000003</v>
      </c>
      <c r="BL109" s="103">
        <v>0.91200000000000003</v>
      </c>
      <c r="BM109" s="103">
        <v>0.90500000000000003</v>
      </c>
      <c r="BN109" s="103">
        <v>0.90600000000000003</v>
      </c>
      <c r="BO109" s="95">
        <v>0.90900000000000003</v>
      </c>
      <c r="BP109" s="95">
        <v>0.92200000000000004</v>
      </c>
      <c r="BQ109" s="95">
        <v>0.90800000000000003</v>
      </c>
      <c r="BR109" s="95">
        <v>0.90500000000000003</v>
      </c>
      <c r="BS109" s="95">
        <v>0.91</v>
      </c>
      <c r="BT109" s="97"/>
      <c r="BU109" s="97"/>
      <c r="BV109" s="96"/>
      <c r="BW109" s="96"/>
      <c r="BX109" s="96"/>
      <c r="BY109" s="98"/>
      <c r="BZ109" s="99"/>
      <c r="CA109" s="99"/>
      <c r="CB109" s="99"/>
      <c r="CC109" s="99"/>
      <c r="CD109" s="100"/>
      <c r="CE109" s="101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</row>
    <row r="110" spans="1:139">
      <c r="A110" s="83" t="s">
        <v>204</v>
      </c>
      <c r="B110" s="66" t="s">
        <v>242</v>
      </c>
      <c r="C110" s="79" t="s">
        <v>181</v>
      </c>
      <c r="D110" s="67">
        <v>1</v>
      </c>
      <c r="E110" s="123" t="s">
        <v>70</v>
      </c>
      <c r="F110" s="123" t="s">
        <v>243</v>
      </c>
      <c r="G110" s="85" t="s">
        <v>127</v>
      </c>
      <c r="H110" s="86">
        <v>1.33</v>
      </c>
      <c r="I110" s="124" t="s">
        <v>43</v>
      </c>
      <c r="J110" s="88">
        <v>0.9</v>
      </c>
      <c r="K110" s="89">
        <v>0.04</v>
      </c>
      <c r="L110" s="89">
        <v>-0.04</v>
      </c>
      <c r="M110" s="90" t="s">
        <v>29</v>
      </c>
      <c r="N110" s="91" t="s">
        <v>67</v>
      </c>
      <c r="O110" s="92">
        <f t="shared" si="74"/>
        <v>0.94000000000000006</v>
      </c>
      <c r="P110" s="93">
        <f t="shared" si="75"/>
        <v>0.86</v>
      </c>
      <c r="Q110" s="94"/>
      <c r="R110" s="3">
        <f t="shared" si="76"/>
        <v>0.90900000000000003</v>
      </c>
      <c r="S110" s="3">
        <f t="shared" si="77"/>
        <v>0.89500000000000002</v>
      </c>
      <c r="T110" s="3">
        <f t="shared" si="78"/>
        <v>0.90218749999999992</v>
      </c>
      <c r="U110" s="4">
        <f t="shared" si="79"/>
        <v>3.3929480948275007E-3</v>
      </c>
      <c r="V110" s="5">
        <f t="shared" si="80"/>
        <v>3.9297192178270581</v>
      </c>
      <c r="W110" s="76">
        <f t="shared" si="50"/>
        <v>5.4687499999997398E-2</v>
      </c>
      <c r="X110" s="76" t="str">
        <f t="shared" si="51"/>
        <v>Level A</v>
      </c>
      <c r="Y110" s="5">
        <f t="shared" si="81"/>
        <v>3.7148126981021541</v>
      </c>
      <c r="Z110" s="5">
        <f t="shared" si="82"/>
        <v>4.1446257375519684</v>
      </c>
      <c r="AA110" s="5">
        <f t="shared" si="83"/>
        <v>3.7148126981021541</v>
      </c>
      <c r="AB110" s="6">
        <f t="shared" si="84"/>
        <v>1</v>
      </c>
      <c r="AC110" s="29" t="str">
        <f t="shared" si="85"/>
        <v/>
      </c>
      <c r="AD110" s="29" t="str">
        <f t="shared" si="86"/>
        <v/>
      </c>
      <c r="AE110" s="29">
        <f t="shared" si="87"/>
        <v>-2.1874999999998979E-3</v>
      </c>
      <c r="AF110" s="29" t="str">
        <f t="shared" si="59"/>
        <v/>
      </c>
      <c r="AG110" s="100"/>
      <c r="AH110" s="101"/>
      <c r="AI110" s="102"/>
      <c r="AJ110" s="102"/>
      <c r="AK110" s="102"/>
      <c r="AL110" s="102"/>
      <c r="AM110" s="102"/>
      <c r="AN110" s="102">
        <v>0.90700000000000003</v>
      </c>
      <c r="AO110" s="102">
        <v>0.90300000000000002</v>
      </c>
      <c r="AP110" s="102">
        <v>0.89700000000000002</v>
      </c>
      <c r="AQ110" s="102">
        <v>0.9</v>
      </c>
      <c r="AR110" s="102">
        <v>0.90400000000000003</v>
      </c>
      <c r="AS110" s="103">
        <v>0.89900000000000002</v>
      </c>
      <c r="AT110" s="103">
        <v>0.9</v>
      </c>
      <c r="AU110" s="103">
        <v>0.90200000000000002</v>
      </c>
      <c r="AV110" s="103">
        <v>0.90100000000000002</v>
      </c>
      <c r="AW110" s="103">
        <v>0.90200000000000002</v>
      </c>
      <c r="AX110" s="103">
        <v>0.89900000000000002</v>
      </c>
      <c r="AY110" s="103">
        <v>0.90700000000000003</v>
      </c>
      <c r="AZ110" s="103">
        <v>0.90800000000000003</v>
      </c>
      <c r="BA110" s="103">
        <v>0.90200000000000002</v>
      </c>
      <c r="BB110" s="103">
        <v>0.90200000000000002</v>
      </c>
      <c r="BC110" s="103">
        <v>0.90100000000000002</v>
      </c>
      <c r="BD110" s="103">
        <v>0.90400000000000003</v>
      </c>
      <c r="BE110" s="103">
        <v>0.90400000000000003</v>
      </c>
      <c r="BF110" s="103">
        <v>0.90900000000000003</v>
      </c>
      <c r="BG110" s="103">
        <v>0.90400000000000003</v>
      </c>
      <c r="BH110" s="103">
        <v>0.90500000000000003</v>
      </c>
      <c r="BI110" s="103">
        <v>0.90300000000000002</v>
      </c>
      <c r="BJ110" s="103">
        <v>0.90300000000000002</v>
      </c>
      <c r="BK110" s="103">
        <v>0.90400000000000003</v>
      </c>
      <c r="BL110" s="103">
        <v>0.89800000000000002</v>
      </c>
      <c r="BM110" s="103">
        <v>0.89900000000000002</v>
      </c>
      <c r="BN110" s="103">
        <v>0.89900000000000002</v>
      </c>
      <c r="BO110" s="95">
        <v>0.90700000000000003</v>
      </c>
      <c r="BP110" s="95">
        <v>0.90100000000000002</v>
      </c>
      <c r="BQ110" s="95">
        <v>0.90400000000000003</v>
      </c>
      <c r="BR110" s="95">
        <v>0.89700000000000002</v>
      </c>
      <c r="BS110" s="95">
        <v>0.89500000000000002</v>
      </c>
      <c r="BT110" s="97"/>
      <c r="BU110" s="97"/>
      <c r="BV110" s="96"/>
      <c r="BW110" s="96"/>
      <c r="BX110" s="96"/>
      <c r="BY110" s="98"/>
      <c r="BZ110" s="99"/>
      <c r="CA110" s="99"/>
      <c r="CB110" s="99"/>
      <c r="CC110" s="99"/>
      <c r="CD110" s="100"/>
      <c r="CE110" s="101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</row>
    <row r="111" spans="1:139">
      <c r="A111" s="83" t="s">
        <v>205</v>
      </c>
      <c r="B111" s="66" t="s">
        <v>242</v>
      </c>
      <c r="C111" s="79" t="s">
        <v>181</v>
      </c>
      <c r="D111" s="67">
        <v>1</v>
      </c>
      <c r="E111" s="123" t="s">
        <v>70</v>
      </c>
      <c r="F111" s="123">
        <v>3</v>
      </c>
      <c r="G111" s="85" t="s">
        <v>127</v>
      </c>
      <c r="H111" s="86">
        <v>1.33</v>
      </c>
      <c r="I111" s="124" t="s">
        <v>43</v>
      </c>
      <c r="J111" s="88">
        <v>0.9</v>
      </c>
      <c r="K111" s="89">
        <v>0.04</v>
      </c>
      <c r="L111" s="89">
        <v>-0.04</v>
      </c>
      <c r="M111" s="90" t="s">
        <v>29</v>
      </c>
      <c r="N111" s="91" t="s">
        <v>67</v>
      </c>
      <c r="O111" s="92">
        <f t="shared" si="74"/>
        <v>0.94000000000000006</v>
      </c>
      <c r="P111" s="93">
        <f t="shared" si="75"/>
        <v>0.86</v>
      </c>
      <c r="Q111" s="94"/>
      <c r="R111" s="3">
        <f t="shared" si="76"/>
        <v>0.89</v>
      </c>
      <c r="S111" s="3">
        <f t="shared" si="77"/>
        <v>0.88</v>
      </c>
      <c r="T111" s="3">
        <f t="shared" si="78"/>
        <v>0.88493750000000027</v>
      </c>
      <c r="U111" s="4">
        <f t="shared" si="79"/>
        <v>2.9939455034150792E-3</v>
      </c>
      <c r="V111" s="5">
        <f t="shared" si="80"/>
        <v>4.4534322078088957</v>
      </c>
      <c r="W111" s="76">
        <f t="shared" si="50"/>
        <v>-0.37656249999999358</v>
      </c>
      <c r="X111" s="76" t="str">
        <f t="shared" si="51"/>
        <v>Level C</v>
      </c>
      <c r="Y111" s="5">
        <f t="shared" si="81"/>
        <v>6.1304277735619097</v>
      </c>
      <c r="Z111" s="5">
        <f t="shared" si="82"/>
        <v>2.7764366420558897</v>
      </c>
      <c r="AA111" s="5">
        <f t="shared" si="83"/>
        <v>2.7764366420558897</v>
      </c>
      <c r="AB111" s="6">
        <f t="shared" si="84"/>
        <v>1</v>
      </c>
      <c r="AC111" s="29" t="str">
        <f t="shared" si="85"/>
        <v/>
      </c>
      <c r="AD111" s="29" t="str">
        <f t="shared" si="86"/>
        <v/>
      </c>
      <c r="AE111" s="29">
        <f t="shared" si="87"/>
        <v>1.5062499999999757E-2</v>
      </c>
      <c r="AF111" s="29" t="str">
        <f t="shared" si="59"/>
        <v/>
      </c>
      <c r="AG111" s="100"/>
      <c r="AH111" s="101"/>
      <c r="AI111" s="102"/>
      <c r="AJ111" s="102"/>
      <c r="AK111" s="102"/>
      <c r="AL111" s="102"/>
      <c r="AM111" s="102"/>
      <c r="AN111" s="102">
        <v>0.88400000000000001</v>
      </c>
      <c r="AO111" s="102">
        <v>0.88400000000000001</v>
      </c>
      <c r="AP111" s="102">
        <v>0.88700000000000001</v>
      </c>
      <c r="AQ111" s="102">
        <v>0.88</v>
      </c>
      <c r="AR111" s="102">
        <v>0.88300000000000001</v>
      </c>
      <c r="AS111" s="103">
        <v>0.88400000000000001</v>
      </c>
      <c r="AT111" s="103">
        <v>0.88500000000000001</v>
      </c>
      <c r="AU111" s="103">
        <v>0.88500000000000001</v>
      </c>
      <c r="AV111" s="103">
        <v>0.88</v>
      </c>
      <c r="AW111" s="103">
        <v>0.88200000000000001</v>
      </c>
      <c r="AX111" s="103">
        <v>0.89</v>
      </c>
      <c r="AY111" s="103">
        <v>0.88700000000000001</v>
      </c>
      <c r="AZ111" s="103">
        <v>0.88800000000000001</v>
      </c>
      <c r="BA111" s="103">
        <v>0.88400000000000001</v>
      </c>
      <c r="BB111" s="103">
        <v>0.89</v>
      </c>
      <c r="BC111" s="103">
        <v>0.88400000000000001</v>
      </c>
      <c r="BD111" s="103">
        <v>0.88700000000000001</v>
      </c>
      <c r="BE111" s="103">
        <v>0.88400000000000001</v>
      </c>
      <c r="BF111" s="103">
        <v>0.88500000000000001</v>
      </c>
      <c r="BG111" s="103">
        <v>0.89</v>
      </c>
      <c r="BH111" s="103">
        <v>0.88400000000000001</v>
      </c>
      <c r="BI111" s="103">
        <v>0.88500000000000001</v>
      </c>
      <c r="BJ111" s="103">
        <v>0.88</v>
      </c>
      <c r="BK111" s="103">
        <v>0.88800000000000001</v>
      </c>
      <c r="BL111" s="103">
        <v>0.88700000000000001</v>
      </c>
      <c r="BM111" s="103">
        <v>0.88200000000000001</v>
      </c>
      <c r="BN111" s="103">
        <v>0.88700000000000001</v>
      </c>
      <c r="BO111" s="95">
        <v>0.88100000000000001</v>
      </c>
      <c r="BP111" s="95">
        <v>0.88900000000000001</v>
      </c>
      <c r="BQ111" s="95">
        <v>0.88</v>
      </c>
      <c r="BR111" s="95">
        <v>0.88500000000000001</v>
      </c>
      <c r="BS111" s="95">
        <v>0.88700000000000001</v>
      </c>
      <c r="BT111" s="97"/>
      <c r="BU111" s="97"/>
      <c r="BV111" s="96"/>
      <c r="BW111" s="96"/>
      <c r="BX111" s="96"/>
      <c r="BY111" s="98"/>
      <c r="BZ111" s="99"/>
      <c r="CA111" s="99"/>
      <c r="CB111" s="99"/>
      <c r="CC111" s="99"/>
      <c r="CD111" s="100"/>
      <c r="CE111" s="101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</row>
    <row r="112" spans="1:139">
      <c r="A112" s="83" t="s">
        <v>206</v>
      </c>
      <c r="B112" s="66" t="s">
        <v>242</v>
      </c>
      <c r="C112" s="79" t="s">
        <v>181</v>
      </c>
      <c r="D112" s="67">
        <v>1</v>
      </c>
      <c r="E112" s="123" t="s">
        <v>70</v>
      </c>
      <c r="F112" s="123" t="s">
        <v>126</v>
      </c>
      <c r="G112" s="85" t="s">
        <v>127</v>
      </c>
      <c r="H112" s="86">
        <v>1.33</v>
      </c>
      <c r="I112" s="124" t="s">
        <v>43</v>
      </c>
      <c r="J112" s="88">
        <v>0.9</v>
      </c>
      <c r="K112" s="89">
        <v>0.04</v>
      </c>
      <c r="L112" s="89">
        <v>-0.04</v>
      </c>
      <c r="M112" s="90" t="s">
        <v>29</v>
      </c>
      <c r="N112" s="91" t="s">
        <v>67</v>
      </c>
      <c r="O112" s="92">
        <f t="shared" si="74"/>
        <v>0.94000000000000006</v>
      </c>
      <c r="P112" s="93">
        <f t="shared" si="75"/>
        <v>0.86</v>
      </c>
      <c r="Q112" s="94"/>
      <c r="R112" s="3">
        <f t="shared" si="76"/>
        <v>0.90100000000000002</v>
      </c>
      <c r="S112" s="3">
        <f t="shared" si="77"/>
        <v>0.89</v>
      </c>
      <c r="T112" s="3">
        <f t="shared" si="78"/>
        <v>0.89537499999999981</v>
      </c>
      <c r="U112" s="4">
        <f t="shared" si="79"/>
        <v>2.7090052929847458E-3</v>
      </c>
      <c r="V112" s="5">
        <f t="shared" si="80"/>
        <v>4.9218557704045107</v>
      </c>
      <c r="W112" s="76">
        <f t="shared" si="50"/>
        <v>-0.11562500000000521</v>
      </c>
      <c r="X112" s="76" t="str">
        <f t="shared" si="51"/>
        <v>Level A</v>
      </c>
      <c r="Y112" s="5">
        <f t="shared" si="81"/>
        <v>5.4909453438575628</v>
      </c>
      <c r="Z112" s="5">
        <f t="shared" si="82"/>
        <v>4.3527661969514675</v>
      </c>
      <c r="AA112" s="5">
        <f t="shared" si="83"/>
        <v>4.3527661969514675</v>
      </c>
      <c r="AB112" s="6">
        <f t="shared" si="84"/>
        <v>1</v>
      </c>
      <c r="AC112" s="29" t="str">
        <f t="shared" si="85"/>
        <v/>
      </c>
      <c r="AD112" s="29" t="str">
        <f t="shared" si="86"/>
        <v/>
      </c>
      <c r="AE112" s="29">
        <f t="shared" si="87"/>
        <v>4.6250000000002123E-3</v>
      </c>
      <c r="AF112" s="29" t="str">
        <f t="shared" si="59"/>
        <v/>
      </c>
      <c r="AG112" s="100"/>
      <c r="AH112" s="101"/>
      <c r="AI112" s="102"/>
      <c r="AJ112" s="102"/>
      <c r="AK112" s="102"/>
      <c r="AL112" s="102"/>
      <c r="AM112" s="102"/>
      <c r="AN112" s="102">
        <v>0.89600000000000002</v>
      </c>
      <c r="AO112" s="102">
        <v>0.89500000000000002</v>
      </c>
      <c r="AP112" s="102">
        <v>0.89800000000000002</v>
      </c>
      <c r="AQ112" s="102">
        <v>0.89700000000000002</v>
      </c>
      <c r="AR112" s="102">
        <v>0.89200000000000002</v>
      </c>
      <c r="AS112" s="103">
        <v>0.89500000000000002</v>
      </c>
      <c r="AT112" s="103">
        <v>0.89800000000000002</v>
      </c>
      <c r="AU112" s="103">
        <v>0.89</v>
      </c>
      <c r="AV112" s="103">
        <v>0.89400000000000002</v>
      </c>
      <c r="AW112" s="103">
        <v>0.89600000000000002</v>
      </c>
      <c r="AX112" s="103">
        <v>0.89500000000000002</v>
      </c>
      <c r="AY112" s="103">
        <v>0.89900000000000002</v>
      </c>
      <c r="AZ112" s="103">
        <v>0.89200000000000002</v>
      </c>
      <c r="BA112" s="103">
        <v>0.89500000000000002</v>
      </c>
      <c r="BB112" s="103">
        <v>0.9</v>
      </c>
      <c r="BC112" s="103">
        <v>0.89600000000000002</v>
      </c>
      <c r="BD112" s="103">
        <v>0.9</v>
      </c>
      <c r="BE112" s="103">
        <v>0.89300000000000002</v>
      </c>
      <c r="BF112" s="103">
        <v>0.89800000000000002</v>
      </c>
      <c r="BG112" s="103">
        <v>0.89400000000000002</v>
      </c>
      <c r="BH112" s="103">
        <v>0.89400000000000002</v>
      </c>
      <c r="BI112" s="103">
        <v>0.89300000000000002</v>
      </c>
      <c r="BJ112" s="103">
        <v>0.89400000000000002</v>
      </c>
      <c r="BK112" s="103">
        <v>0.89500000000000002</v>
      </c>
      <c r="BL112" s="103">
        <v>0.89600000000000002</v>
      </c>
      <c r="BM112" s="103">
        <v>0.89700000000000002</v>
      </c>
      <c r="BN112" s="103">
        <v>0.89800000000000002</v>
      </c>
      <c r="BO112" s="95">
        <v>0.89400000000000002</v>
      </c>
      <c r="BP112" s="95">
        <v>0.89200000000000002</v>
      </c>
      <c r="BQ112" s="95">
        <v>0.89400000000000002</v>
      </c>
      <c r="BR112" s="95">
        <v>0.90100000000000002</v>
      </c>
      <c r="BS112" s="95">
        <v>0.89100000000000001</v>
      </c>
      <c r="BT112" s="97"/>
      <c r="BU112" s="97"/>
      <c r="BV112" s="96"/>
      <c r="BW112" s="96"/>
      <c r="BX112" s="96"/>
      <c r="BY112" s="98"/>
      <c r="BZ112" s="99"/>
      <c r="CA112" s="99"/>
      <c r="CB112" s="99"/>
      <c r="CC112" s="99"/>
      <c r="CD112" s="100"/>
      <c r="CE112" s="101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</row>
    <row r="113" spans="1:139">
      <c r="A113" s="83" t="s">
        <v>206</v>
      </c>
      <c r="B113" s="66" t="s">
        <v>242</v>
      </c>
      <c r="C113" s="79" t="s">
        <v>181</v>
      </c>
      <c r="D113" s="67">
        <v>1</v>
      </c>
      <c r="E113" s="123" t="s">
        <v>70</v>
      </c>
      <c r="F113" s="123" t="s">
        <v>128</v>
      </c>
      <c r="G113" s="85" t="s">
        <v>127</v>
      </c>
      <c r="H113" s="86">
        <v>1.33</v>
      </c>
      <c r="I113" s="124" t="s">
        <v>43</v>
      </c>
      <c r="J113" s="88">
        <v>0.9</v>
      </c>
      <c r="K113" s="89">
        <v>0.04</v>
      </c>
      <c r="L113" s="89">
        <v>-0.04</v>
      </c>
      <c r="M113" s="90" t="s">
        <v>29</v>
      </c>
      <c r="N113" s="91" t="s">
        <v>67</v>
      </c>
      <c r="O113" s="92">
        <f t="shared" si="74"/>
        <v>0.94000000000000006</v>
      </c>
      <c r="P113" s="93">
        <f t="shared" si="75"/>
        <v>0.86</v>
      </c>
      <c r="Q113" s="94"/>
      <c r="R113" s="3">
        <f t="shared" si="76"/>
        <v>0.9</v>
      </c>
      <c r="S113" s="3">
        <f t="shared" si="77"/>
        <v>0.88900000000000001</v>
      </c>
      <c r="T113" s="3">
        <f t="shared" si="78"/>
        <v>0.89381250000000023</v>
      </c>
      <c r="U113" s="4">
        <f t="shared" si="79"/>
        <v>2.6692695630078302E-3</v>
      </c>
      <c r="V113" s="5">
        <f t="shared" si="80"/>
        <v>4.9951243284356961</v>
      </c>
      <c r="W113" s="76">
        <f t="shared" si="50"/>
        <v>-0.15468749999999462</v>
      </c>
      <c r="X113" s="76" t="str">
        <f t="shared" si="51"/>
        <v>Level B</v>
      </c>
      <c r="Y113" s="5">
        <f t="shared" si="81"/>
        <v>5.7678076229905715</v>
      </c>
      <c r="Z113" s="5">
        <f t="shared" si="82"/>
        <v>4.2224410338808305</v>
      </c>
      <c r="AA113" s="5">
        <f t="shared" si="83"/>
        <v>4.2224410338808305</v>
      </c>
      <c r="AB113" s="6">
        <f t="shared" si="84"/>
        <v>1</v>
      </c>
      <c r="AC113" s="29" t="str">
        <f t="shared" si="85"/>
        <v/>
      </c>
      <c r="AD113" s="29" t="str">
        <f t="shared" si="86"/>
        <v/>
      </c>
      <c r="AE113" s="29">
        <f t="shared" si="87"/>
        <v>6.1874999999997904E-3</v>
      </c>
      <c r="AF113" s="29" t="str">
        <f t="shared" si="59"/>
        <v/>
      </c>
      <c r="AG113" s="100"/>
      <c r="AH113" s="101"/>
      <c r="AI113" s="102"/>
      <c r="AJ113" s="102"/>
      <c r="AK113" s="102"/>
      <c r="AL113" s="102"/>
      <c r="AM113" s="102"/>
      <c r="AN113" s="102">
        <v>0.89400000000000002</v>
      </c>
      <c r="AO113" s="102">
        <v>0.89500000000000002</v>
      </c>
      <c r="AP113" s="102">
        <v>0.89600000000000002</v>
      </c>
      <c r="AQ113" s="102">
        <v>0.89300000000000002</v>
      </c>
      <c r="AR113" s="102">
        <v>0.89300000000000002</v>
      </c>
      <c r="AS113" s="103">
        <v>0.89700000000000002</v>
      </c>
      <c r="AT113" s="103">
        <v>0.9</v>
      </c>
      <c r="AU113" s="103">
        <v>0.89</v>
      </c>
      <c r="AV113" s="103">
        <v>0.89500000000000002</v>
      </c>
      <c r="AW113" s="103">
        <v>0.89300000000000002</v>
      </c>
      <c r="AX113" s="103">
        <v>0.89600000000000002</v>
      </c>
      <c r="AY113" s="103">
        <v>0.89700000000000002</v>
      </c>
      <c r="AZ113" s="103">
        <v>0.89100000000000001</v>
      </c>
      <c r="BA113" s="103">
        <v>0.89300000000000002</v>
      </c>
      <c r="BB113" s="103">
        <v>0.89700000000000002</v>
      </c>
      <c r="BC113" s="103">
        <v>0.89600000000000002</v>
      </c>
      <c r="BD113" s="103">
        <v>0.89600000000000002</v>
      </c>
      <c r="BE113" s="103">
        <v>0.89500000000000002</v>
      </c>
      <c r="BF113" s="103">
        <v>0.89300000000000002</v>
      </c>
      <c r="BG113" s="103">
        <v>0.88900000000000001</v>
      </c>
      <c r="BH113" s="103">
        <v>0.89</v>
      </c>
      <c r="BI113" s="103">
        <v>0.89</v>
      </c>
      <c r="BJ113" s="103">
        <v>0.89100000000000001</v>
      </c>
      <c r="BK113" s="103">
        <v>0.89500000000000002</v>
      </c>
      <c r="BL113" s="103">
        <v>0.89200000000000002</v>
      </c>
      <c r="BM113" s="103">
        <v>0.89300000000000002</v>
      </c>
      <c r="BN113" s="103">
        <v>0.89200000000000002</v>
      </c>
      <c r="BO113" s="95">
        <v>0.89200000000000002</v>
      </c>
      <c r="BP113" s="95">
        <v>0.89100000000000001</v>
      </c>
      <c r="BQ113" s="95">
        <v>0.89300000000000002</v>
      </c>
      <c r="BR113" s="95">
        <v>0.89800000000000002</v>
      </c>
      <c r="BS113" s="95">
        <v>0.89600000000000002</v>
      </c>
      <c r="BT113" s="97"/>
      <c r="BU113" s="97"/>
      <c r="BV113" s="96"/>
      <c r="BW113" s="96"/>
      <c r="BX113" s="96"/>
      <c r="BY113" s="98"/>
      <c r="BZ113" s="99"/>
      <c r="CA113" s="99"/>
      <c r="CB113" s="99"/>
      <c r="CC113" s="99"/>
      <c r="CD113" s="100"/>
      <c r="CE113" s="101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  <c r="DE113" s="103"/>
      <c r="DF113" s="103"/>
      <c r="DG113" s="103"/>
      <c r="DH113" s="103"/>
      <c r="DI113" s="103"/>
      <c r="DJ113" s="103"/>
      <c r="DK113" s="103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</row>
    <row r="114" spans="1:139">
      <c r="A114" s="83" t="s">
        <v>207</v>
      </c>
      <c r="B114" s="66" t="s">
        <v>242</v>
      </c>
      <c r="C114" s="79" t="s">
        <v>181</v>
      </c>
      <c r="D114" s="67">
        <v>1</v>
      </c>
      <c r="E114" s="123" t="s">
        <v>70</v>
      </c>
      <c r="F114" s="123">
        <v>3</v>
      </c>
      <c r="G114" s="85" t="s">
        <v>127</v>
      </c>
      <c r="H114" s="86">
        <v>1.33</v>
      </c>
      <c r="I114" s="124" t="s">
        <v>43</v>
      </c>
      <c r="J114" s="88">
        <v>0.9</v>
      </c>
      <c r="K114" s="89">
        <v>0.04</v>
      </c>
      <c r="L114" s="89">
        <v>-0.04</v>
      </c>
      <c r="M114" s="90" t="s">
        <v>29</v>
      </c>
      <c r="N114" s="91" t="s">
        <v>67</v>
      </c>
      <c r="O114" s="92">
        <f t="shared" si="74"/>
        <v>0.94000000000000006</v>
      </c>
      <c r="P114" s="93">
        <f t="shared" si="75"/>
        <v>0.86</v>
      </c>
      <c r="Q114" s="94"/>
      <c r="R114" s="3">
        <f t="shared" si="76"/>
        <v>0.90700000000000003</v>
      </c>
      <c r="S114" s="3">
        <f t="shared" si="77"/>
        <v>0.89200000000000002</v>
      </c>
      <c r="T114" s="3">
        <f t="shared" si="78"/>
        <v>0.89874999999999994</v>
      </c>
      <c r="U114" s="4">
        <f t="shared" si="79"/>
        <v>3.793032661893854E-3</v>
      </c>
      <c r="V114" s="5">
        <f t="shared" si="80"/>
        <v>3.5152171156564798</v>
      </c>
      <c r="W114" s="76">
        <f t="shared" si="50"/>
        <v>-3.1250000000002082E-2</v>
      </c>
      <c r="X114" s="76" t="str">
        <f t="shared" si="51"/>
        <v>Level A</v>
      </c>
      <c r="Y114" s="5">
        <f t="shared" si="81"/>
        <v>3.6250676505207555</v>
      </c>
      <c r="Z114" s="5">
        <f t="shared" si="82"/>
        <v>3.4053665807922107</v>
      </c>
      <c r="AA114" s="5">
        <f t="shared" si="83"/>
        <v>3.4053665807922107</v>
      </c>
      <c r="AB114" s="6">
        <f t="shared" si="84"/>
        <v>1</v>
      </c>
      <c r="AC114" s="29" t="str">
        <f t="shared" si="85"/>
        <v/>
      </c>
      <c r="AD114" s="29" t="str">
        <f t="shared" si="86"/>
        <v/>
      </c>
      <c r="AE114" s="29">
        <f t="shared" si="87"/>
        <v>1.2500000000000844E-3</v>
      </c>
      <c r="AF114" s="29" t="str">
        <f t="shared" si="59"/>
        <v/>
      </c>
      <c r="AG114" s="100"/>
      <c r="AH114" s="101"/>
      <c r="AI114" s="102"/>
      <c r="AJ114" s="102"/>
      <c r="AK114" s="102"/>
      <c r="AL114" s="102"/>
      <c r="AM114" s="102"/>
      <c r="AN114" s="102">
        <v>0.9</v>
      </c>
      <c r="AO114" s="102">
        <v>0.9</v>
      </c>
      <c r="AP114" s="102">
        <v>0.89900000000000002</v>
      </c>
      <c r="AQ114" s="102">
        <v>0.89500000000000002</v>
      </c>
      <c r="AR114" s="102">
        <v>0.89800000000000002</v>
      </c>
      <c r="AS114" s="103">
        <v>0.90300000000000002</v>
      </c>
      <c r="AT114" s="103">
        <v>0.90200000000000002</v>
      </c>
      <c r="AU114" s="103">
        <v>0.89500000000000002</v>
      </c>
      <c r="AV114" s="103">
        <v>0.90100000000000002</v>
      </c>
      <c r="AW114" s="103">
        <v>0.89900000000000002</v>
      </c>
      <c r="AX114" s="103">
        <v>0.89500000000000002</v>
      </c>
      <c r="AY114" s="103">
        <v>0.90100000000000002</v>
      </c>
      <c r="AZ114" s="103">
        <v>0.89600000000000002</v>
      </c>
      <c r="BA114" s="103">
        <v>0.9</v>
      </c>
      <c r="BB114" s="103">
        <v>0.89300000000000002</v>
      </c>
      <c r="BC114" s="103">
        <v>0.90100000000000002</v>
      </c>
      <c r="BD114" s="103">
        <v>0.9</v>
      </c>
      <c r="BE114" s="103">
        <v>0.89200000000000002</v>
      </c>
      <c r="BF114" s="103">
        <v>0.89600000000000002</v>
      </c>
      <c r="BG114" s="103">
        <v>0.90300000000000002</v>
      </c>
      <c r="BH114" s="103">
        <v>0.89800000000000002</v>
      </c>
      <c r="BI114" s="103">
        <v>0.90100000000000002</v>
      </c>
      <c r="BJ114" s="103">
        <v>0.89700000000000002</v>
      </c>
      <c r="BK114" s="103">
        <v>0.90400000000000003</v>
      </c>
      <c r="BL114" s="103">
        <v>0.90100000000000002</v>
      </c>
      <c r="BM114" s="103">
        <v>0.89600000000000002</v>
      </c>
      <c r="BN114" s="103">
        <v>0.89500000000000002</v>
      </c>
      <c r="BO114" s="95">
        <v>0.90700000000000003</v>
      </c>
      <c r="BP114" s="95">
        <v>0.89500000000000002</v>
      </c>
      <c r="BQ114" s="95">
        <v>0.89500000000000002</v>
      </c>
      <c r="BR114" s="95">
        <v>0.90700000000000003</v>
      </c>
      <c r="BS114" s="95">
        <v>0.89500000000000002</v>
      </c>
      <c r="BT114" s="97"/>
      <c r="BU114" s="97"/>
      <c r="BV114" s="96"/>
      <c r="BW114" s="96"/>
      <c r="BX114" s="96"/>
      <c r="BY114" s="98"/>
      <c r="BZ114" s="99"/>
      <c r="CA114" s="99"/>
      <c r="CB114" s="99"/>
      <c r="CC114" s="99"/>
      <c r="CD114" s="100"/>
      <c r="CE114" s="101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</row>
    <row r="115" spans="1:139">
      <c r="A115" s="83" t="s">
        <v>208</v>
      </c>
      <c r="B115" s="66" t="s">
        <v>242</v>
      </c>
      <c r="C115" s="79" t="s">
        <v>181</v>
      </c>
      <c r="D115" s="67">
        <v>1</v>
      </c>
      <c r="E115" s="123" t="s">
        <v>70</v>
      </c>
      <c r="F115" s="123">
        <v>3</v>
      </c>
      <c r="G115" s="85" t="s">
        <v>127</v>
      </c>
      <c r="H115" s="86">
        <v>1.33</v>
      </c>
      <c r="I115" s="124" t="s">
        <v>43</v>
      </c>
      <c r="J115" s="88">
        <v>0.9</v>
      </c>
      <c r="K115" s="89">
        <v>0.04</v>
      </c>
      <c r="L115" s="89">
        <v>-0.04</v>
      </c>
      <c r="M115" s="90" t="s">
        <v>29</v>
      </c>
      <c r="N115" s="91" t="s">
        <v>67</v>
      </c>
      <c r="O115" s="92">
        <f t="shared" si="74"/>
        <v>0.94000000000000006</v>
      </c>
      <c r="P115" s="93">
        <f t="shared" si="75"/>
        <v>0.86</v>
      </c>
      <c r="Q115" s="94"/>
      <c r="R115" s="3">
        <f t="shared" si="76"/>
        <v>0.91300000000000003</v>
      </c>
      <c r="S115" s="3">
        <f t="shared" si="77"/>
        <v>0.89900000000000002</v>
      </c>
      <c r="T115" s="3">
        <f t="shared" si="78"/>
        <v>0.90584375000000028</v>
      </c>
      <c r="U115" s="4">
        <f t="shared" si="79"/>
        <v>3.3515463450810019E-3</v>
      </c>
      <c r="V115" s="5">
        <f t="shared" si="80"/>
        <v>3.9782631539326325</v>
      </c>
      <c r="W115" s="76">
        <f t="shared" si="50"/>
        <v>0.14609375000000632</v>
      </c>
      <c r="X115" s="76" t="str">
        <f t="shared" si="51"/>
        <v>Level B</v>
      </c>
      <c r="Y115" s="5">
        <f t="shared" si="81"/>
        <v>3.3970637712877649</v>
      </c>
      <c r="Z115" s="5">
        <f t="shared" si="82"/>
        <v>4.5594625365775077</v>
      </c>
      <c r="AA115" s="5">
        <f t="shared" si="83"/>
        <v>3.3970637712877649</v>
      </c>
      <c r="AB115" s="6">
        <f t="shared" si="84"/>
        <v>1</v>
      </c>
      <c r="AC115" s="29" t="str">
        <f t="shared" si="85"/>
        <v/>
      </c>
      <c r="AD115" s="29" t="str">
        <f t="shared" si="86"/>
        <v/>
      </c>
      <c r="AE115" s="29">
        <f t="shared" si="87"/>
        <v>-5.8437500000002585E-3</v>
      </c>
      <c r="AF115" s="29" t="str">
        <f t="shared" si="59"/>
        <v/>
      </c>
      <c r="AG115" s="100"/>
      <c r="AH115" s="101"/>
      <c r="AI115" s="102"/>
      <c r="AJ115" s="102"/>
      <c r="AK115" s="102"/>
      <c r="AL115" s="102"/>
      <c r="AM115" s="102"/>
      <c r="AN115" s="102">
        <v>0.9</v>
      </c>
      <c r="AO115" s="102">
        <v>0.89900000000000002</v>
      </c>
      <c r="AP115" s="102">
        <v>0.90800000000000003</v>
      </c>
      <c r="AQ115" s="102">
        <v>0.90200000000000002</v>
      </c>
      <c r="AR115" s="102">
        <v>0.91</v>
      </c>
      <c r="AS115" s="103">
        <v>0.90800000000000003</v>
      </c>
      <c r="AT115" s="103">
        <v>0.90200000000000002</v>
      </c>
      <c r="AU115" s="103">
        <v>0.90800000000000003</v>
      </c>
      <c r="AV115" s="103">
        <v>0.90600000000000003</v>
      </c>
      <c r="AW115" s="103">
        <v>0.90400000000000003</v>
      </c>
      <c r="AX115" s="103">
        <v>0.90400000000000003</v>
      </c>
      <c r="AY115" s="103">
        <v>0.91100000000000003</v>
      </c>
      <c r="AZ115" s="103">
        <v>0.90300000000000002</v>
      </c>
      <c r="BA115" s="103">
        <v>0.90600000000000003</v>
      </c>
      <c r="BB115" s="103">
        <v>0.91300000000000003</v>
      </c>
      <c r="BC115" s="103">
        <v>0.90400000000000003</v>
      </c>
      <c r="BD115" s="103">
        <v>0.90600000000000003</v>
      </c>
      <c r="BE115" s="103">
        <v>0.90800000000000003</v>
      </c>
      <c r="BF115" s="103">
        <v>0.90400000000000003</v>
      </c>
      <c r="BG115" s="103">
        <v>0.91</v>
      </c>
      <c r="BH115" s="103">
        <v>0.90500000000000003</v>
      </c>
      <c r="BI115" s="103">
        <v>0.90800000000000003</v>
      </c>
      <c r="BJ115" s="103">
        <v>0.90200000000000002</v>
      </c>
      <c r="BK115" s="103">
        <v>0.90400000000000003</v>
      </c>
      <c r="BL115" s="103">
        <v>0.90800000000000003</v>
      </c>
      <c r="BM115" s="103">
        <v>0.90700000000000003</v>
      </c>
      <c r="BN115" s="103">
        <v>0.90500000000000003</v>
      </c>
      <c r="BO115" s="95">
        <v>0.90300000000000002</v>
      </c>
      <c r="BP115" s="95">
        <v>0.91200000000000003</v>
      </c>
      <c r="BQ115" s="95">
        <v>0.90800000000000003</v>
      </c>
      <c r="BR115" s="95">
        <v>0.90500000000000003</v>
      </c>
      <c r="BS115" s="95">
        <v>0.90400000000000003</v>
      </c>
      <c r="BT115" s="97"/>
      <c r="BU115" s="97"/>
      <c r="BV115" s="96"/>
      <c r="BW115" s="96"/>
      <c r="BX115" s="96"/>
      <c r="BY115" s="98"/>
      <c r="BZ115" s="99"/>
      <c r="CA115" s="99"/>
      <c r="CB115" s="99"/>
      <c r="CC115" s="99"/>
      <c r="CD115" s="100"/>
      <c r="CE115" s="101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</row>
    <row r="116" spans="1:139">
      <c r="A116" s="83" t="s">
        <v>209</v>
      </c>
      <c r="B116" s="66" t="s">
        <v>242</v>
      </c>
      <c r="C116" s="79" t="s">
        <v>181</v>
      </c>
      <c r="D116" s="67">
        <v>1</v>
      </c>
      <c r="E116" s="123" t="s">
        <v>70</v>
      </c>
      <c r="F116" s="123" t="s">
        <v>126</v>
      </c>
      <c r="G116" s="85" t="s">
        <v>127</v>
      </c>
      <c r="H116" s="86">
        <v>1.33</v>
      </c>
      <c r="I116" s="124" t="s">
        <v>43</v>
      </c>
      <c r="J116" s="88">
        <v>0.9</v>
      </c>
      <c r="K116" s="89">
        <v>0.04</v>
      </c>
      <c r="L116" s="89">
        <v>-0.04</v>
      </c>
      <c r="M116" s="90" t="s">
        <v>29</v>
      </c>
      <c r="N116" s="91" t="s">
        <v>67</v>
      </c>
      <c r="O116" s="92">
        <f t="shared" si="74"/>
        <v>0.94000000000000006</v>
      </c>
      <c r="P116" s="93">
        <f t="shared" si="75"/>
        <v>0.86</v>
      </c>
      <c r="Q116" s="94"/>
      <c r="R116" s="3">
        <f t="shared" si="76"/>
        <v>0.90300000000000002</v>
      </c>
      <c r="S116" s="3">
        <f t="shared" si="77"/>
        <v>0.88800000000000001</v>
      </c>
      <c r="T116" s="3">
        <f t="shared" si="78"/>
        <v>0.89634374999999988</v>
      </c>
      <c r="U116" s="4">
        <f t="shared" si="79"/>
        <v>3.0859658915598832E-3</v>
      </c>
      <c r="V116" s="5">
        <f t="shared" si="80"/>
        <v>4.3206353543310376</v>
      </c>
      <c r="W116" s="76">
        <f t="shared" si="50"/>
        <v>-9.1406250000003381E-2</v>
      </c>
      <c r="X116" s="76" t="str">
        <f t="shared" si="51"/>
        <v>Level A</v>
      </c>
      <c r="Y116" s="5">
        <f t="shared" si="81"/>
        <v>4.7155684296878784</v>
      </c>
      <c r="Z116" s="5">
        <f t="shared" si="82"/>
        <v>3.9257022789742053</v>
      </c>
      <c r="AA116" s="5">
        <f t="shared" si="83"/>
        <v>3.9257022789742053</v>
      </c>
      <c r="AB116" s="6">
        <f t="shared" si="84"/>
        <v>1</v>
      </c>
      <c r="AC116" s="29" t="str">
        <f t="shared" si="85"/>
        <v/>
      </c>
      <c r="AD116" s="29" t="str">
        <f t="shared" si="86"/>
        <v/>
      </c>
      <c r="AE116" s="29">
        <f t="shared" si="87"/>
        <v>3.6562500000001386E-3</v>
      </c>
      <c r="AF116" s="29" t="str">
        <f t="shared" si="59"/>
        <v/>
      </c>
      <c r="AG116" s="100"/>
      <c r="AH116" s="101"/>
      <c r="AI116" s="102"/>
      <c r="AJ116" s="102"/>
      <c r="AK116" s="102"/>
      <c r="AL116" s="102"/>
      <c r="AM116" s="102"/>
      <c r="AN116" s="102">
        <v>0.89800000000000002</v>
      </c>
      <c r="AO116" s="102">
        <v>0.89300000000000002</v>
      </c>
      <c r="AP116" s="102">
        <v>0.89600000000000002</v>
      </c>
      <c r="AQ116" s="102">
        <v>0.90100000000000002</v>
      </c>
      <c r="AR116" s="102">
        <v>0.89700000000000002</v>
      </c>
      <c r="AS116" s="103">
        <v>0.89800000000000002</v>
      </c>
      <c r="AT116" s="103">
        <v>0.89700000000000002</v>
      </c>
      <c r="AU116" s="103">
        <v>0.89600000000000002</v>
      </c>
      <c r="AV116" s="103">
        <v>0.89800000000000002</v>
      </c>
      <c r="AW116" s="103">
        <v>0.89700000000000002</v>
      </c>
      <c r="AX116" s="103">
        <v>0.89700000000000002</v>
      </c>
      <c r="AY116" s="103">
        <v>0.89700000000000002</v>
      </c>
      <c r="AZ116" s="103">
        <v>0.89100000000000001</v>
      </c>
      <c r="BA116" s="103">
        <v>0.89800000000000002</v>
      </c>
      <c r="BB116" s="103">
        <v>0.89600000000000002</v>
      </c>
      <c r="BC116" s="103">
        <v>0.89600000000000002</v>
      </c>
      <c r="BD116" s="103">
        <v>0.89800000000000002</v>
      </c>
      <c r="BE116" s="103">
        <v>0.89900000000000002</v>
      </c>
      <c r="BF116" s="103">
        <v>0.89600000000000002</v>
      </c>
      <c r="BG116" s="103">
        <v>0.89200000000000002</v>
      </c>
      <c r="BH116" s="103">
        <v>0.90300000000000002</v>
      </c>
      <c r="BI116" s="103">
        <v>0.89200000000000002</v>
      </c>
      <c r="BJ116" s="103">
        <v>0.89700000000000002</v>
      </c>
      <c r="BK116" s="103">
        <v>0.89500000000000002</v>
      </c>
      <c r="BL116" s="103">
        <v>0.90100000000000002</v>
      </c>
      <c r="BM116" s="103">
        <v>0.89800000000000002</v>
      </c>
      <c r="BN116" s="103">
        <v>0.89400000000000002</v>
      </c>
      <c r="BO116" s="95">
        <v>0.88800000000000001</v>
      </c>
      <c r="BP116" s="95">
        <v>0.89600000000000002</v>
      </c>
      <c r="BQ116" s="95">
        <v>0.89700000000000002</v>
      </c>
      <c r="BR116" s="95">
        <v>0.89900000000000002</v>
      </c>
      <c r="BS116" s="95">
        <v>0.89200000000000002</v>
      </c>
      <c r="BT116" s="97"/>
      <c r="BU116" s="97"/>
      <c r="BV116" s="96"/>
      <c r="BW116" s="96"/>
      <c r="BX116" s="96"/>
      <c r="BY116" s="98"/>
      <c r="BZ116" s="99"/>
      <c r="CA116" s="99"/>
      <c r="CB116" s="99"/>
      <c r="CC116" s="99"/>
      <c r="CD116" s="100"/>
      <c r="CE116" s="101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3"/>
      <c r="CQ116" s="103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</row>
    <row r="117" spans="1:139">
      <c r="A117" s="83" t="s">
        <v>209</v>
      </c>
      <c r="B117" s="66" t="s">
        <v>242</v>
      </c>
      <c r="C117" s="79" t="s">
        <v>181</v>
      </c>
      <c r="D117" s="67">
        <v>1</v>
      </c>
      <c r="E117" s="123" t="s">
        <v>70</v>
      </c>
      <c r="F117" s="123" t="s">
        <v>128</v>
      </c>
      <c r="G117" s="85" t="s">
        <v>127</v>
      </c>
      <c r="H117" s="86">
        <v>1.33</v>
      </c>
      <c r="I117" s="124" t="s">
        <v>43</v>
      </c>
      <c r="J117" s="88">
        <v>0.9</v>
      </c>
      <c r="K117" s="89">
        <v>0.04</v>
      </c>
      <c r="L117" s="89">
        <v>-0.04</v>
      </c>
      <c r="M117" s="90" t="s">
        <v>29</v>
      </c>
      <c r="N117" s="91" t="s">
        <v>67</v>
      </c>
      <c r="O117" s="92">
        <f t="shared" si="74"/>
        <v>0.94000000000000006</v>
      </c>
      <c r="P117" s="93">
        <f t="shared" si="75"/>
        <v>0.86</v>
      </c>
      <c r="Q117" s="94"/>
      <c r="R117" s="3">
        <f t="shared" si="76"/>
        <v>0.90300000000000002</v>
      </c>
      <c r="S117" s="3">
        <f t="shared" si="77"/>
        <v>0.88900000000000001</v>
      </c>
      <c r="T117" s="3">
        <f t="shared" si="78"/>
        <v>0.89690624999999979</v>
      </c>
      <c r="U117" s="4">
        <f t="shared" si="79"/>
        <v>2.8438884670294717E-3</v>
      </c>
      <c r="V117" s="5">
        <f t="shared" si="80"/>
        <v>4.6884164016672596</v>
      </c>
      <c r="W117" s="76">
        <f t="shared" si="50"/>
        <v>-7.7343750000005637E-2</v>
      </c>
      <c r="X117" s="76" t="str">
        <f t="shared" si="51"/>
        <v>Level A</v>
      </c>
      <c r="Y117" s="5">
        <f t="shared" si="81"/>
        <v>5.0510361077337418</v>
      </c>
      <c r="Z117" s="5">
        <f t="shared" si="82"/>
        <v>4.3257966956007845</v>
      </c>
      <c r="AA117" s="5">
        <f t="shared" si="83"/>
        <v>4.3257966956007845</v>
      </c>
      <c r="AB117" s="6">
        <f t="shared" si="84"/>
        <v>1</v>
      </c>
      <c r="AC117" s="29" t="str">
        <f t="shared" si="85"/>
        <v/>
      </c>
      <c r="AD117" s="29" t="str">
        <f t="shared" si="86"/>
        <v/>
      </c>
      <c r="AE117" s="29">
        <f t="shared" si="87"/>
        <v>3.0937500000002283E-3</v>
      </c>
      <c r="AF117" s="29" t="str">
        <f t="shared" si="59"/>
        <v/>
      </c>
      <c r="AG117" s="100"/>
      <c r="AH117" s="101"/>
      <c r="AI117" s="102"/>
      <c r="AJ117" s="102"/>
      <c r="AK117" s="102"/>
      <c r="AL117" s="102"/>
      <c r="AM117" s="102"/>
      <c r="AN117" s="102">
        <v>0.89700000000000002</v>
      </c>
      <c r="AO117" s="102">
        <v>0.89700000000000002</v>
      </c>
      <c r="AP117" s="102">
        <v>0.89600000000000002</v>
      </c>
      <c r="AQ117" s="102">
        <v>0.89800000000000002</v>
      </c>
      <c r="AR117" s="102">
        <v>0.9</v>
      </c>
      <c r="AS117" s="103">
        <v>0.9</v>
      </c>
      <c r="AT117" s="103">
        <v>0.89700000000000002</v>
      </c>
      <c r="AU117" s="103">
        <v>0.89800000000000002</v>
      </c>
      <c r="AV117" s="103">
        <v>0.90100000000000002</v>
      </c>
      <c r="AW117" s="103">
        <v>0.89600000000000002</v>
      </c>
      <c r="AX117" s="103">
        <v>0.89600000000000002</v>
      </c>
      <c r="AY117" s="103">
        <v>0.89500000000000002</v>
      </c>
      <c r="AZ117" s="103">
        <v>0.89300000000000002</v>
      </c>
      <c r="BA117" s="103">
        <v>0.89900000000000002</v>
      </c>
      <c r="BB117" s="103">
        <v>0.89900000000000002</v>
      </c>
      <c r="BC117" s="103">
        <v>0.89700000000000002</v>
      </c>
      <c r="BD117" s="103">
        <v>0.9</v>
      </c>
      <c r="BE117" s="103">
        <v>0.89700000000000002</v>
      </c>
      <c r="BF117" s="103">
        <v>0.89500000000000002</v>
      </c>
      <c r="BG117" s="103">
        <v>0.89600000000000002</v>
      </c>
      <c r="BH117" s="103">
        <v>0.90300000000000002</v>
      </c>
      <c r="BI117" s="103">
        <v>0.89600000000000002</v>
      </c>
      <c r="BJ117" s="103">
        <v>0.89700000000000002</v>
      </c>
      <c r="BK117" s="103">
        <v>0.89600000000000002</v>
      </c>
      <c r="BL117" s="103">
        <v>0.9</v>
      </c>
      <c r="BM117" s="103">
        <v>0.89700000000000002</v>
      </c>
      <c r="BN117" s="103">
        <v>0.89200000000000002</v>
      </c>
      <c r="BO117" s="95">
        <v>0.88900000000000001</v>
      </c>
      <c r="BP117" s="95">
        <v>0.89700000000000002</v>
      </c>
      <c r="BQ117" s="95">
        <v>0.89400000000000002</v>
      </c>
      <c r="BR117" s="95">
        <v>0.9</v>
      </c>
      <c r="BS117" s="95">
        <v>0.89300000000000002</v>
      </c>
      <c r="BT117" s="97"/>
      <c r="BU117" s="97"/>
      <c r="BV117" s="96"/>
      <c r="BW117" s="96"/>
      <c r="BX117" s="96"/>
      <c r="BY117" s="98"/>
      <c r="BZ117" s="99"/>
      <c r="CA117" s="99"/>
      <c r="CB117" s="99"/>
      <c r="CC117" s="99"/>
      <c r="CD117" s="100"/>
      <c r="CE117" s="101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</row>
    <row r="118" spans="1:139">
      <c r="A118" s="83" t="s">
        <v>210</v>
      </c>
      <c r="B118" s="66" t="s">
        <v>242</v>
      </c>
      <c r="C118" s="79" t="s">
        <v>181</v>
      </c>
      <c r="D118" s="67">
        <v>1</v>
      </c>
      <c r="E118" s="123" t="s">
        <v>70</v>
      </c>
      <c r="F118" s="123" t="s">
        <v>126</v>
      </c>
      <c r="G118" s="85" t="s">
        <v>127</v>
      </c>
      <c r="H118" s="86">
        <v>1.33</v>
      </c>
      <c r="I118" s="124" t="s">
        <v>43</v>
      </c>
      <c r="J118" s="88">
        <v>0.9</v>
      </c>
      <c r="K118" s="89">
        <v>0.04</v>
      </c>
      <c r="L118" s="89">
        <v>-0.04</v>
      </c>
      <c r="M118" s="90" t="s">
        <v>29</v>
      </c>
      <c r="N118" s="91" t="s">
        <v>67</v>
      </c>
      <c r="O118" s="92">
        <f t="shared" si="74"/>
        <v>0.94000000000000006</v>
      </c>
      <c r="P118" s="93">
        <f t="shared" si="75"/>
        <v>0.86</v>
      </c>
      <c r="Q118" s="94"/>
      <c r="R118" s="3">
        <f t="shared" si="76"/>
        <v>0.89</v>
      </c>
      <c r="S118" s="3">
        <f t="shared" si="77"/>
        <v>0.879</v>
      </c>
      <c r="T118" s="3">
        <f t="shared" si="78"/>
        <v>0.88390625000000034</v>
      </c>
      <c r="U118" s="4">
        <f t="shared" si="79"/>
        <v>2.7399008105427683E-3</v>
      </c>
      <c r="V118" s="5">
        <f t="shared" si="80"/>
        <v>4.8663562133448286</v>
      </c>
      <c r="W118" s="76">
        <f t="shared" si="50"/>
        <v>-0.40234374999999178</v>
      </c>
      <c r="X118" s="76" t="str">
        <f t="shared" si="51"/>
        <v>Level C</v>
      </c>
      <c r="Y118" s="5">
        <f t="shared" si="81"/>
        <v>6.8243042210577531</v>
      </c>
      <c r="Z118" s="5">
        <f t="shared" si="82"/>
        <v>2.9084082056319129</v>
      </c>
      <c r="AA118" s="5">
        <f t="shared" si="83"/>
        <v>2.9084082056319129</v>
      </c>
      <c r="AB118" s="6">
        <f t="shared" si="84"/>
        <v>1</v>
      </c>
      <c r="AC118" s="29" t="str">
        <f t="shared" si="85"/>
        <v/>
      </c>
      <c r="AD118" s="29" t="str">
        <f t="shared" si="86"/>
        <v/>
      </c>
      <c r="AE118" s="29">
        <f t="shared" si="87"/>
        <v>1.6093749999999685E-2</v>
      </c>
      <c r="AF118" s="29" t="str">
        <f t="shared" si="59"/>
        <v/>
      </c>
      <c r="AG118" s="100"/>
      <c r="AH118" s="101"/>
      <c r="AI118" s="102"/>
      <c r="AJ118" s="102"/>
      <c r="AK118" s="102"/>
      <c r="AL118" s="102"/>
      <c r="AM118" s="102"/>
      <c r="AN118" s="102">
        <v>0.88700000000000001</v>
      </c>
      <c r="AO118" s="102">
        <v>0.88200000000000001</v>
      </c>
      <c r="AP118" s="102">
        <v>0.88600000000000001</v>
      </c>
      <c r="AQ118" s="102">
        <v>0.88100000000000001</v>
      </c>
      <c r="AR118" s="102">
        <v>0.88100000000000001</v>
      </c>
      <c r="AS118" s="103">
        <v>0.88900000000000001</v>
      </c>
      <c r="AT118" s="103">
        <v>0.88200000000000001</v>
      </c>
      <c r="AU118" s="103">
        <v>0.88300000000000001</v>
      </c>
      <c r="AV118" s="103">
        <v>0.88700000000000001</v>
      </c>
      <c r="AW118" s="103">
        <v>0.88200000000000001</v>
      </c>
      <c r="AX118" s="103">
        <v>0.88800000000000001</v>
      </c>
      <c r="AY118" s="103">
        <v>0.88400000000000001</v>
      </c>
      <c r="AZ118" s="103">
        <v>0.88200000000000001</v>
      </c>
      <c r="BA118" s="103">
        <v>0.88600000000000001</v>
      </c>
      <c r="BB118" s="103">
        <v>0.88400000000000001</v>
      </c>
      <c r="BC118" s="103">
        <v>0.88200000000000001</v>
      </c>
      <c r="BD118" s="103">
        <v>0.88600000000000001</v>
      </c>
      <c r="BE118" s="103">
        <v>0.88400000000000001</v>
      </c>
      <c r="BF118" s="103">
        <v>0.88</v>
      </c>
      <c r="BG118" s="103">
        <v>0.88300000000000001</v>
      </c>
      <c r="BH118" s="103">
        <v>0.89</v>
      </c>
      <c r="BI118" s="103">
        <v>0.88700000000000001</v>
      </c>
      <c r="BJ118" s="103">
        <v>0.88100000000000001</v>
      </c>
      <c r="BK118" s="103">
        <v>0.88200000000000001</v>
      </c>
      <c r="BL118" s="103">
        <v>0.88200000000000001</v>
      </c>
      <c r="BM118" s="103">
        <v>0.88400000000000001</v>
      </c>
      <c r="BN118" s="103">
        <v>0.88500000000000001</v>
      </c>
      <c r="BO118" s="95">
        <v>0.88700000000000001</v>
      </c>
      <c r="BP118" s="95">
        <v>0.88200000000000001</v>
      </c>
      <c r="BQ118" s="95">
        <v>0.88200000000000001</v>
      </c>
      <c r="BR118" s="95">
        <v>0.88500000000000001</v>
      </c>
      <c r="BS118" s="95">
        <v>0.879</v>
      </c>
      <c r="BT118" s="97"/>
      <c r="BU118" s="97"/>
      <c r="BV118" s="96"/>
      <c r="BW118" s="96"/>
      <c r="BX118" s="96"/>
      <c r="BY118" s="98"/>
      <c r="BZ118" s="99"/>
      <c r="CA118" s="99"/>
      <c r="CB118" s="99"/>
      <c r="CC118" s="99"/>
      <c r="CD118" s="100"/>
      <c r="CE118" s="101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</row>
    <row r="119" spans="1:139">
      <c r="A119" s="83" t="s">
        <v>210</v>
      </c>
      <c r="B119" s="66" t="s">
        <v>242</v>
      </c>
      <c r="C119" s="79" t="s">
        <v>181</v>
      </c>
      <c r="D119" s="67">
        <v>1</v>
      </c>
      <c r="E119" s="123" t="s">
        <v>70</v>
      </c>
      <c r="F119" s="123" t="s">
        <v>128</v>
      </c>
      <c r="G119" s="85" t="s">
        <v>127</v>
      </c>
      <c r="H119" s="86">
        <v>1.33</v>
      </c>
      <c r="I119" s="124" t="s">
        <v>43</v>
      </c>
      <c r="J119" s="88">
        <v>0.9</v>
      </c>
      <c r="K119" s="89">
        <v>0.04</v>
      </c>
      <c r="L119" s="89">
        <v>-0.04</v>
      </c>
      <c r="M119" s="90" t="s">
        <v>29</v>
      </c>
      <c r="N119" s="91" t="s">
        <v>67</v>
      </c>
      <c r="O119" s="92">
        <f t="shared" si="74"/>
        <v>0.94000000000000006</v>
      </c>
      <c r="P119" s="93">
        <f t="shared" si="75"/>
        <v>0.86</v>
      </c>
      <c r="Q119" s="94"/>
      <c r="R119" s="3">
        <f t="shared" si="76"/>
        <v>0.88800000000000001</v>
      </c>
      <c r="S119" s="3">
        <f t="shared" si="77"/>
        <v>0.877</v>
      </c>
      <c r="T119" s="3">
        <f t="shared" si="78"/>
        <v>0.88321874999999994</v>
      </c>
      <c r="U119" s="4">
        <f t="shared" si="79"/>
        <v>2.9373498588946474E-3</v>
      </c>
      <c r="V119" s="5">
        <f t="shared" si="80"/>
        <v>4.5392391011776834</v>
      </c>
      <c r="W119" s="76">
        <f t="shared" si="50"/>
        <v>-0.41953125000000163</v>
      </c>
      <c r="X119" s="76" t="str">
        <f t="shared" si="51"/>
        <v>Level C</v>
      </c>
      <c r="Y119" s="5">
        <f t="shared" si="81"/>
        <v>6.4435917553436459</v>
      </c>
      <c r="Z119" s="5">
        <f t="shared" si="82"/>
        <v>2.6348864470117279</v>
      </c>
      <c r="AA119" s="5">
        <f t="shared" si="83"/>
        <v>2.6348864470117279</v>
      </c>
      <c r="AB119" s="6">
        <f t="shared" si="84"/>
        <v>0.99999999999999867</v>
      </c>
      <c r="AC119" s="29" t="str">
        <f t="shared" si="85"/>
        <v/>
      </c>
      <c r="AD119" s="29" t="str">
        <f t="shared" si="86"/>
        <v/>
      </c>
      <c r="AE119" s="29">
        <f t="shared" si="87"/>
        <v>1.6781250000000081E-2</v>
      </c>
      <c r="AF119" s="29" t="str">
        <f t="shared" si="59"/>
        <v/>
      </c>
      <c r="AG119" s="100"/>
      <c r="AH119" s="101"/>
      <c r="AI119" s="102"/>
      <c r="AJ119" s="102"/>
      <c r="AK119" s="102"/>
      <c r="AL119" s="102"/>
      <c r="AM119" s="102"/>
      <c r="AN119" s="102">
        <v>0.88400000000000001</v>
      </c>
      <c r="AO119" s="102">
        <v>0.88</v>
      </c>
      <c r="AP119" s="102">
        <v>0.88400000000000001</v>
      </c>
      <c r="AQ119" s="102">
        <v>0.88600000000000001</v>
      </c>
      <c r="AR119" s="102">
        <v>0.877</v>
      </c>
      <c r="AS119" s="103">
        <v>0.88300000000000001</v>
      </c>
      <c r="AT119" s="103">
        <v>0.88200000000000001</v>
      </c>
      <c r="AU119" s="103">
        <v>0.88600000000000001</v>
      </c>
      <c r="AV119" s="103">
        <v>0.88200000000000001</v>
      </c>
      <c r="AW119" s="103">
        <v>0.88400000000000001</v>
      </c>
      <c r="AX119" s="103">
        <v>0.88700000000000001</v>
      </c>
      <c r="AY119" s="103">
        <v>0.88200000000000001</v>
      </c>
      <c r="AZ119" s="103">
        <v>0.88500000000000001</v>
      </c>
      <c r="BA119" s="103">
        <v>0.88600000000000001</v>
      </c>
      <c r="BB119" s="103">
        <v>0.88100000000000001</v>
      </c>
      <c r="BC119" s="103">
        <v>0.88100000000000001</v>
      </c>
      <c r="BD119" s="103">
        <v>0.88800000000000001</v>
      </c>
      <c r="BE119" s="103">
        <v>0.879</v>
      </c>
      <c r="BF119" s="103">
        <v>0.88200000000000001</v>
      </c>
      <c r="BG119" s="103">
        <v>0.88600000000000001</v>
      </c>
      <c r="BH119" s="103">
        <v>0.88300000000000001</v>
      </c>
      <c r="BI119" s="103">
        <v>0.88400000000000001</v>
      </c>
      <c r="BJ119" s="103">
        <v>0.88500000000000001</v>
      </c>
      <c r="BK119" s="103">
        <v>0.88400000000000001</v>
      </c>
      <c r="BL119" s="103">
        <v>0.878</v>
      </c>
      <c r="BM119" s="103">
        <v>0.88600000000000001</v>
      </c>
      <c r="BN119" s="103">
        <v>0.88</v>
      </c>
      <c r="BO119" s="95">
        <v>0.88400000000000001</v>
      </c>
      <c r="BP119" s="95">
        <v>0.88600000000000001</v>
      </c>
      <c r="BQ119" s="95">
        <v>0.88700000000000001</v>
      </c>
      <c r="BR119" s="95">
        <v>0.88400000000000001</v>
      </c>
      <c r="BS119" s="95">
        <v>0.877</v>
      </c>
      <c r="BT119" s="97"/>
      <c r="BU119" s="97"/>
      <c r="BV119" s="96"/>
      <c r="BW119" s="96"/>
      <c r="BX119" s="96"/>
      <c r="BY119" s="98"/>
      <c r="BZ119" s="99"/>
      <c r="CA119" s="99"/>
      <c r="CB119" s="99"/>
      <c r="CC119" s="99"/>
      <c r="CD119" s="100"/>
      <c r="CE119" s="101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</row>
    <row r="120" spans="1:139">
      <c r="A120" s="83" t="s">
        <v>211</v>
      </c>
      <c r="B120" s="66" t="s">
        <v>242</v>
      </c>
      <c r="C120" s="79" t="s">
        <v>181</v>
      </c>
      <c r="D120" s="67">
        <v>1</v>
      </c>
      <c r="E120" s="123" t="s">
        <v>70</v>
      </c>
      <c r="F120" s="123" t="s">
        <v>126</v>
      </c>
      <c r="G120" s="85" t="s">
        <v>127</v>
      </c>
      <c r="H120" s="86">
        <v>1.33</v>
      </c>
      <c r="I120" s="124" t="s">
        <v>43</v>
      </c>
      <c r="J120" s="88">
        <v>0.9</v>
      </c>
      <c r="K120" s="89">
        <v>0.04</v>
      </c>
      <c r="L120" s="89">
        <v>-0.04</v>
      </c>
      <c r="M120" s="90" t="s">
        <v>29</v>
      </c>
      <c r="N120" s="91" t="s">
        <v>67</v>
      </c>
      <c r="O120" s="92">
        <f t="shared" si="74"/>
        <v>0.94000000000000006</v>
      </c>
      <c r="P120" s="93">
        <f t="shared" si="75"/>
        <v>0.86</v>
      </c>
      <c r="Q120" s="94"/>
      <c r="R120" s="3">
        <f t="shared" si="76"/>
        <v>0.88600000000000001</v>
      </c>
      <c r="S120" s="3">
        <f t="shared" si="77"/>
        <v>0.877</v>
      </c>
      <c r="T120" s="3">
        <f t="shared" si="78"/>
        <v>0.88149999999999995</v>
      </c>
      <c r="U120" s="4">
        <f t="shared" si="79"/>
        <v>2.3691566486423944E-3</v>
      </c>
      <c r="V120" s="5">
        <f t="shared" si="80"/>
        <v>5.6278816940930332</v>
      </c>
      <c r="W120" s="76">
        <f t="shared" si="50"/>
        <v>-0.46250000000000141</v>
      </c>
      <c r="X120" s="76" t="str">
        <f t="shared" si="51"/>
        <v>Level C</v>
      </c>
      <c r="Y120" s="5">
        <f t="shared" si="81"/>
        <v>8.2307769776110771</v>
      </c>
      <c r="Z120" s="5">
        <f t="shared" si="82"/>
        <v>3.0249864105750004</v>
      </c>
      <c r="AA120" s="5">
        <f t="shared" si="83"/>
        <v>3.0249864105750004</v>
      </c>
      <c r="AB120" s="6">
        <f t="shared" si="84"/>
        <v>1</v>
      </c>
      <c r="AC120" s="29" t="str">
        <f t="shared" si="85"/>
        <v/>
      </c>
      <c r="AD120" s="29" t="str">
        <f t="shared" si="86"/>
        <v/>
      </c>
      <c r="AE120" s="29">
        <f t="shared" si="87"/>
        <v>1.8500000000000072E-2</v>
      </c>
      <c r="AF120" s="29" t="str">
        <f t="shared" si="59"/>
        <v/>
      </c>
      <c r="AG120" s="100"/>
      <c r="AH120" s="101"/>
      <c r="AI120" s="102"/>
      <c r="AJ120" s="102"/>
      <c r="AK120" s="102"/>
      <c r="AL120" s="102"/>
      <c r="AM120" s="102"/>
      <c r="AN120" s="102">
        <v>0.88400000000000001</v>
      </c>
      <c r="AO120" s="102">
        <v>0.88300000000000001</v>
      </c>
      <c r="AP120" s="102">
        <v>0.88400000000000001</v>
      </c>
      <c r="AQ120" s="102">
        <v>0.879</v>
      </c>
      <c r="AR120" s="102">
        <v>0.877</v>
      </c>
      <c r="AS120" s="103">
        <v>0.88300000000000001</v>
      </c>
      <c r="AT120" s="103">
        <v>0.88200000000000001</v>
      </c>
      <c r="AU120" s="103">
        <v>0.88100000000000001</v>
      </c>
      <c r="AV120" s="103">
        <v>0.88300000000000001</v>
      </c>
      <c r="AW120" s="103">
        <v>0.88100000000000001</v>
      </c>
      <c r="AX120" s="103">
        <v>0.88100000000000001</v>
      </c>
      <c r="AY120" s="103">
        <v>0.88300000000000001</v>
      </c>
      <c r="AZ120" s="103">
        <v>0.88600000000000001</v>
      </c>
      <c r="BA120" s="103">
        <v>0.88100000000000001</v>
      </c>
      <c r="BB120" s="103">
        <v>0.878</v>
      </c>
      <c r="BC120" s="103">
        <v>0.88300000000000001</v>
      </c>
      <c r="BD120" s="103">
        <v>0.879</v>
      </c>
      <c r="BE120" s="103">
        <v>0.879</v>
      </c>
      <c r="BF120" s="103">
        <v>0.88500000000000001</v>
      </c>
      <c r="BG120" s="103">
        <v>0.88300000000000001</v>
      </c>
      <c r="BH120" s="103">
        <v>0.88</v>
      </c>
      <c r="BI120" s="103">
        <v>0.88100000000000001</v>
      </c>
      <c r="BJ120" s="103">
        <v>0.88500000000000001</v>
      </c>
      <c r="BK120" s="103">
        <v>0.88300000000000001</v>
      </c>
      <c r="BL120" s="103">
        <v>0.879</v>
      </c>
      <c r="BM120" s="103">
        <v>0.878</v>
      </c>
      <c r="BN120" s="103">
        <v>0.88</v>
      </c>
      <c r="BO120" s="95">
        <v>0.88</v>
      </c>
      <c r="BP120" s="95">
        <v>0.879</v>
      </c>
      <c r="BQ120" s="95">
        <v>0.88300000000000001</v>
      </c>
      <c r="BR120" s="95">
        <v>0.88</v>
      </c>
      <c r="BS120" s="95">
        <v>0.88500000000000001</v>
      </c>
      <c r="BT120" s="97"/>
      <c r="BU120" s="97"/>
      <c r="BV120" s="96"/>
      <c r="BW120" s="96"/>
      <c r="BX120" s="96"/>
      <c r="BY120" s="98"/>
      <c r="BZ120" s="99"/>
      <c r="CA120" s="99"/>
      <c r="CB120" s="99"/>
      <c r="CC120" s="99"/>
      <c r="CD120" s="100"/>
      <c r="CE120" s="101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</row>
    <row r="121" spans="1:139">
      <c r="A121" s="83" t="s">
        <v>211</v>
      </c>
      <c r="B121" s="66" t="s">
        <v>242</v>
      </c>
      <c r="C121" s="79" t="s">
        <v>181</v>
      </c>
      <c r="D121" s="67">
        <v>1</v>
      </c>
      <c r="E121" s="123" t="s">
        <v>70</v>
      </c>
      <c r="F121" s="123" t="s">
        <v>128</v>
      </c>
      <c r="G121" s="85" t="s">
        <v>127</v>
      </c>
      <c r="H121" s="86">
        <v>1.33</v>
      </c>
      <c r="I121" s="124" t="s">
        <v>43</v>
      </c>
      <c r="J121" s="88">
        <v>0.9</v>
      </c>
      <c r="K121" s="89">
        <v>0.04</v>
      </c>
      <c r="L121" s="89">
        <v>-0.04</v>
      </c>
      <c r="M121" s="90" t="s">
        <v>29</v>
      </c>
      <c r="N121" s="91" t="s">
        <v>67</v>
      </c>
      <c r="O121" s="92">
        <f t="shared" si="74"/>
        <v>0.94000000000000006</v>
      </c>
      <c r="P121" s="93">
        <f t="shared" si="75"/>
        <v>0.86</v>
      </c>
      <c r="Q121" s="94"/>
      <c r="R121" s="3">
        <f t="shared" si="76"/>
        <v>0.88600000000000001</v>
      </c>
      <c r="S121" s="3">
        <f t="shared" si="77"/>
        <v>0.877</v>
      </c>
      <c r="T121" s="3">
        <f t="shared" si="78"/>
        <v>0.88109375000000001</v>
      </c>
      <c r="U121" s="4">
        <f t="shared" si="79"/>
        <v>2.751649065677739E-3</v>
      </c>
      <c r="V121" s="5">
        <f t="shared" si="80"/>
        <v>4.8455791472991843</v>
      </c>
      <c r="W121" s="76">
        <f t="shared" si="50"/>
        <v>-0.47265624999999989</v>
      </c>
      <c r="X121" s="76" t="str">
        <f t="shared" si="51"/>
        <v>Level C</v>
      </c>
      <c r="Y121" s="5">
        <f t="shared" si="81"/>
        <v>7.1358724161398195</v>
      </c>
      <c r="Z121" s="5">
        <f t="shared" si="82"/>
        <v>2.5552858784585566</v>
      </c>
      <c r="AA121" s="5">
        <f t="shared" si="83"/>
        <v>2.5552858784585566</v>
      </c>
      <c r="AB121" s="6">
        <f t="shared" si="84"/>
        <v>0.99999999999999112</v>
      </c>
      <c r="AC121" s="29" t="str">
        <f t="shared" si="85"/>
        <v/>
      </c>
      <c r="AD121" s="29" t="str">
        <f t="shared" si="86"/>
        <v/>
      </c>
      <c r="AE121" s="29">
        <f t="shared" si="87"/>
        <v>1.8906250000000013E-2</v>
      </c>
      <c r="AF121" s="29" t="str">
        <f t="shared" si="59"/>
        <v/>
      </c>
      <c r="AG121" s="100"/>
      <c r="AH121" s="101"/>
      <c r="AI121" s="102"/>
      <c r="AJ121" s="102"/>
      <c r="AK121" s="102"/>
      <c r="AL121" s="102"/>
      <c r="AM121" s="102"/>
      <c r="AN121" s="102">
        <v>0.88</v>
      </c>
      <c r="AO121" s="102">
        <v>0.88200000000000001</v>
      </c>
      <c r="AP121" s="102">
        <v>0.88300000000000001</v>
      </c>
      <c r="AQ121" s="102">
        <v>0.88</v>
      </c>
      <c r="AR121" s="102">
        <v>0.878</v>
      </c>
      <c r="AS121" s="103">
        <v>0.88200000000000001</v>
      </c>
      <c r="AT121" s="103">
        <v>0.88</v>
      </c>
      <c r="AU121" s="103">
        <v>0.88</v>
      </c>
      <c r="AV121" s="103">
        <v>0.88200000000000001</v>
      </c>
      <c r="AW121" s="103">
        <v>0.88300000000000001</v>
      </c>
      <c r="AX121" s="103">
        <v>0.879</v>
      </c>
      <c r="AY121" s="103">
        <v>0.88600000000000001</v>
      </c>
      <c r="AZ121" s="103">
        <v>0.88600000000000001</v>
      </c>
      <c r="BA121" s="103">
        <v>0.877</v>
      </c>
      <c r="BB121" s="103">
        <v>0.88600000000000001</v>
      </c>
      <c r="BC121" s="103">
        <v>0.88</v>
      </c>
      <c r="BD121" s="103">
        <v>0.88400000000000001</v>
      </c>
      <c r="BE121" s="103">
        <v>0.88200000000000001</v>
      </c>
      <c r="BF121" s="103">
        <v>0.878</v>
      </c>
      <c r="BG121" s="103">
        <v>0.878</v>
      </c>
      <c r="BH121" s="103">
        <v>0.879</v>
      </c>
      <c r="BI121" s="103">
        <v>0.877</v>
      </c>
      <c r="BJ121" s="103">
        <v>0.88100000000000001</v>
      </c>
      <c r="BK121" s="103">
        <v>0.88100000000000001</v>
      </c>
      <c r="BL121" s="103">
        <v>0.878</v>
      </c>
      <c r="BM121" s="103">
        <v>0.879</v>
      </c>
      <c r="BN121" s="103">
        <v>0.878</v>
      </c>
      <c r="BO121" s="95">
        <v>0.88200000000000001</v>
      </c>
      <c r="BP121" s="95">
        <v>0.88</v>
      </c>
      <c r="BQ121" s="95">
        <v>0.88400000000000001</v>
      </c>
      <c r="BR121" s="95">
        <v>0.88600000000000001</v>
      </c>
      <c r="BS121" s="95">
        <v>0.88400000000000001</v>
      </c>
      <c r="BT121" s="97"/>
      <c r="BU121" s="97"/>
      <c r="BV121" s="96"/>
      <c r="BW121" s="96"/>
      <c r="BX121" s="96"/>
      <c r="BY121" s="98"/>
      <c r="BZ121" s="99"/>
      <c r="CA121" s="99"/>
      <c r="CB121" s="99"/>
      <c r="CC121" s="99"/>
      <c r="CD121" s="100"/>
      <c r="CE121" s="101"/>
      <c r="CF121" s="102"/>
      <c r="CG121" s="102"/>
      <c r="CH121" s="102"/>
      <c r="CI121" s="102"/>
      <c r="CJ121" s="102"/>
      <c r="CK121" s="102"/>
      <c r="CL121" s="102"/>
      <c r="CM121" s="102"/>
      <c r="CN121" s="102"/>
      <c r="CO121" s="102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</row>
    <row r="122" spans="1:139">
      <c r="A122" s="83" t="s">
        <v>138</v>
      </c>
      <c r="B122" s="66" t="s">
        <v>242</v>
      </c>
      <c r="C122" s="79" t="s">
        <v>181</v>
      </c>
      <c r="D122" s="67">
        <v>1</v>
      </c>
      <c r="E122" s="123" t="s">
        <v>70</v>
      </c>
      <c r="F122" s="123" t="s">
        <v>126</v>
      </c>
      <c r="G122" s="85" t="s">
        <v>127</v>
      </c>
      <c r="H122" s="86">
        <v>1.33</v>
      </c>
      <c r="I122" s="124" t="s">
        <v>43</v>
      </c>
      <c r="J122" s="88">
        <v>0.8</v>
      </c>
      <c r="K122" s="89">
        <v>0.04</v>
      </c>
      <c r="L122" s="89">
        <v>-0.04</v>
      </c>
      <c r="M122" s="90" t="s">
        <v>29</v>
      </c>
      <c r="N122" s="91" t="s">
        <v>67</v>
      </c>
      <c r="O122" s="92">
        <f t="shared" si="74"/>
        <v>0.84000000000000008</v>
      </c>
      <c r="P122" s="93">
        <f t="shared" si="75"/>
        <v>0.76</v>
      </c>
      <c r="Q122" s="94"/>
      <c r="R122" s="3">
        <f t="shared" si="76"/>
        <v>0.80200000000000005</v>
      </c>
      <c r="S122" s="3">
        <f t="shared" si="77"/>
        <v>0.77600000000000002</v>
      </c>
      <c r="T122" s="3">
        <f t="shared" si="78"/>
        <v>0.78731250000000008</v>
      </c>
      <c r="U122" s="4">
        <f t="shared" si="79"/>
        <v>6.4028093632354493E-3</v>
      </c>
      <c r="V122" s="5">
        <f t="shared" si="80"/>
        <v>2.0824192283300738</v>
      </c>
      <c r="W122" s="76">
        <f t="shared" si="50"/>
        <v>-0.31718749999999879</v>
      </c>
      <c r="X122" s="76" t="str">
        <f t="shared" si="51"/>
        <v>Level C</v>
      </c>
      <c r="Y122" s="5">
        <f t="shared" si="81"/>
        <v>2.7429365773160188</v>
      </c>
      <c r="Z122" s="5">
        <f t="shared" si="82"/>
        <v>1.4219018793441323</v>
      </c>
      <c r="AA122" s="5">
        <f t="shared" si="83"/>
        <v>1.4219018793441323</v>
      </c>
      <c r="AB122" s="6">
        <f t="shared" si="84"/>
        <v>0.99999003643134765</v>
      </c>
      <c r="AC122" s="29" t="str">
        <f t="shared" si="85"/>
        <v/>
      </c>
      <c r="AD122" s="29" t="str">
        <f t="shared" si="86"/>
        <v/>
      </c>
      <c r="AE122" s="29">
        <f t="shared" si="87"/>
        <v>1.2687499999999963E-2</v>
      </c>
      <c r="AF122" s="29" t="str">
        <f t="shared" si="59"/>
        <v/>
      </c>
      <c r="AG122" s="100"/>
      <c r="AH122" s="101"/>
      <c r="AI122" s="102"/>
      <c r="AJ122" s="102"/>
      <c r="AK122" s="102"/>
      <c r="AL122" s="102"/>
      <c r="AM122" s="102"/>
      <c r="AN122" s="102">
        <v>0.80200000000000005</v>
      </c>
      <c r="AO122" s="102">
        <v>0.78500000000000003</v>
      </c>
      <c r="AP122" s="102">
        <v>0.77900000000000003</v>
      </c>
      <c r="AQ122" s="102">
        <v>0.79500000000000004</v>
      </c>
      <c r="AR122" s="102">
        <v>0.78600000000000003</v>
      </c>
      <c r="AS122" s="103">
        <v>0.78400000000000003</v>
      </c>
      <c r="AT122" s="103">
        <v>0.79400000000000004</v>
      </c>
      <c r="AU122" s="103">
        <v>0.78100000000000003</v>
      </c>
      <c r="AV122" s="103">
        <v>0.79400000000000004</v>
      </c>
      <c r="AW122" s="103">
        <v>0.78700000000000003</v>
      </c>
      <c r="AX122" s="103">
        <v>0.79200000000000004</v>
      </c>
      <c r="AY122" s="103">
        <v>0.78100000000000003</v>
      </c>
      <c r="AZ122" s="103">
        <v>0.78</v>
      </c>
      <c r="BA122" s="103">
        <v>0.78400000000000003</v>
      </c>
      <c r="BB122" s="103">
        <v>0.77600000000000002</v>
      </c>
      <c r="BC122" s="103">
        <v>0.79500000000000004</v>
      </c>
      <c r="BD122" s="103">
        <v>0.79100000000000004</v>
      </c>
      <c r="BE122" s="103">
        <v>0.78700000000000003</v>
      </c>
      <c r="BF122" s="103">
        <v>0.78700000000000003</v>
      </c>
      <c r="BG122" s="103">
        <v>0.78400000000000003</v>
      </c>
      <c r="BH122" s="103">
        <v>0.79100000000000004</v>
      </c>
      <c r="BI122" s="103">
        <v>0.79800000000000004</v>
      </c>
      <c r="BJ122" s="103">
        <v>0.78700000000000003</v>
      </c>
      <c r="BK122" s="103">
        <v>0.78800000000000003</v>
      </c>
      <c r="BL122" s="103">
        <v>0.78100000000000003</v>
      </c>
      <c r="BM122" s="103">
        <v>0.79700000000000004</v>
      </c>
      <c r="BN122" s="103">
        <v>0.78100000000000003</v>
      </c>
      <c r="BO122" s="95">
        <v>0.78400000000000003</v>
      </c>
      <c r="BP122" s="95">
        <v>0.78100000000000003</v>
      </c>
      <c r="BQ122" s="95">
        <v>0.78300000000000003</v>
      </c>
      <c r="BR122" s="95">
        <v>0.78400000000000003</v>
      </c>
      <c r="BS122" s="95">
        <v>0.79500000000000004</v>
      </c>
      <c r="BT122" s="97"/>
      <c r="BU122" s="97"/>
      <c r="BV122" s="96"/>
      <c r="BW122" s="96"/>
      <c r="BX122" s="96"/>
      <c r="BY122" s="98"/>
      <c r="BZ122" s="99"/>
      <c r="CA122" s="99"/>
      <c r="CB122" s="99"/>
      <c r="CC122" s="99"/>
      <c r="CD122" s="100"/>
      <c r="CE122" s="101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</row>
    <row r="123" spans="1:139">
      <c r="A123" s="83" t="s">
        <v>138</v>
      </c>
      <c r="B123" s="66" t="s">
        <v>242</v>
      </c>
      <c r="C123" s="79" t="s">
        <v>181</v>
      </c>
      <c r="D123" s="67">
        <v>1</v>
      </c>
      <c r="E123" s="123" t="s">
        <v>70</v>
      </c>
      <c r="F123" s="123" t="s">
        <v>128</v>
      </c>
      <c r="G123" s="85" t="s">
        <v>127</v>
      </c>
      <c r="H123" s="86">
        <v>1.33</v>
      </c>
      <c r="I123" s="124" t="s">
        <v>43</v>
      </c>
      <c r="J123" s="88">
        <v>0.8</v>
      </c>
      <c r="K123" s="89">
        <v>0.04</v>
      </c>
      <c r="L123" s="89">
        <v>-0.04</v>
      </c>
      <c r="M123" s="90" t="s">
        <v>29</v>
      </c>
      <c r="N123" s="91" t="s">
        <v>67</v>
      </c>
      <c r="O123" s="92">
        <f t="shared" si="74"/>
        <v>0.84000000000000008</v>
      </c>
      <c r="P123" s="93">
        <f t="shared" si="75"/>
        <v>0.76</v>
      </c>
      <c r="Q123" s="94"/>
      <c r="R123" s="3">
        <f t="shared" si="76"/>
        <v>0.80100000000000005</v>
      </c>
      <c r="S123" s="3">
        <f t="shared" si="77"/>
        <v>0.77500000000000002</v>
      </c>
      <c r="T123" s="3">
        <f t="shared" si="78"/>
        <v>0.78731250000000008</v>
      </c>
      <c r="U123" s="4">
        <f t="shared" si="79"/>
        <v>6.5522096740644135E-3</v>
      </c>
      <c r="V123" s="5">
        <f t="shared" si="80"/>
        <v>2.0349369138949589</v>
      </c>
      <c r="W123" s="76">
        <f t="shared" si="50"/>
        <v>-0.31718749999999879</v>
      </c>
      <c r="X123" s="76" t="str">
        <f t="shared" si="51"/>
        <v>Level C</v>
      </c>
      <c r="Y123" s="5">
        <f t="shared" si="81"/>
        <v>2.680393466271016</v>
      </c>
      <c r="Z123" s="5">
        <f t="shared" si="82"/>
        <v>1.3894803615189053</v>
      </c>
      <c r="AA123" s="5">
        <f t="shared" si="83"/>
        <v>1.3894803615189053</v>
      </c>
      <c r="AB123" s="6">
        <f t="shared" si="84"/>
        <v>0.99998466549955367</v>
      </c>
      <c r="AC123" s="29" t="str">
        <f t="shared" si="85"/>
        <v/>
      </c>
      <c r="AD123" s="29" t="str">
        <f t="shared" si="86"/>
        <v/>
      </c>
      <c r="AE123" s="29">
        <f t="shared" si="87"/>
        <v>1.2687499999999963E-2</v>
      </c>
      <c r="AF123" s="29" t="str">
        <f t="shared" si="59"/>
        <v/>
      </c>
      <c r="AG123" s="100"/>
      <c r="AH123" s="101"/>
      <c r="AI123" s="102"/>
      <c r="AJ123" s="102"/>
      <c r="AK123" s="102"/>
      <c r="AL123" s="102"/>
      <c r="AM123" s="102"/>
      <c r="AN123" s="102">
        <v>0.79100000000000004</v>
      </c>
      <c r="AO123" s="102">
        <v>0.78400000000000003</v>
      </c>
      <c r="AP123" s="102">
        <v>0.78800000000000003</v>
      </c>
      <c r="AQ123" s="102">
        <v>0.79600000000000004</v>
      </c>
      <c r="AR123" s="102">
        <v>0.78800000000000003</v>
      </c>
      <c r="AS123" s="103">
        <v>0.77600000000000002</v>
      </c>
      <c r="AT123" s="103">
        <v>0.79400000000000004</v>
      </c>
      <c r="AU123" s="103">
        <v>0.78100000000000003</v>
      </c>
      <c r="AV123" s="103">
        <v>0.79600000000000004</v>
      </c>
      <c r="AW123" s="103">
        <v>0.78800000000000003</v>
      </c>
      <c r="AX123" s="103">
        <v>0.79</v>
      </c>
      <c r="AY123" s="103">
        <v>0.77500000000000002</v>
      </c>
      <c r="AZ123" s="103">
        <v>0.78700000000000003</v>
      </c>
      <c r="BA123" s="103">
        <v>0.78300000000000003</v>
      </c>
      <c r="BB123" s="103">
        <v>0.77800000000000002</v>
      </c>
      <c r="BC123" s="103">
        <v>0.79300000000000004</v>
      </c>
      <c r="BD123" s="103">
        <v>0.78500000000000003</v>
      </c>
      <c r="BE123" s="103">
        <v>0.78200000000000003</v>
      </c>
      <c r="BF123" s="103">
        <v>0.78700000000000003</v>
      </c>
      <c r="BG123" s="103">
        <v>0.78700000000000003</v>
      </c>
      <c r="BH123" s="103">
        <v>0.78700000000000003</v>
      </c>
      <c r="BI123" s="103">
        <v>0.79700000000000004</v>
      </c>
      <c r="BJ123" s="103">
        <v>0.78800000000000003</v>
      </c>
      <c r="BK123" s="103">
        <v>0.79500000000000004</v>
      </c>
      <c r="BL123" s="103">
        <v>0.79400000000000004</v>
      </c>
      <c r="BM123" s="103">
        <v>0.79200000000000004</v>
      </c>
      <c r="BN123" s="103">
        <v>0.78</v>
      </c>
      <c r="BO123" s="95">
        <v>0.78400000000000003</v>
      </c>
      <c r="BP123" s="95">
        <v>0.78400000000000003</v>
      </c>
      <c r="BQ123" s="95">
        <v>0.77600000000000002</v>
      </c>
      <c r="BR123" s="95">
        <v>0.78700000000000003</v>
      </c>
      <c r="BS123" s="95">
        <v>0.80100000000000005</v>
      </c>
      <c r="BT123" s="97"/>
      <c r="BU123" s="97"/>
      <c r="BV123" s="96"/>
      <c r="BW123" s="96"/>
      <c r="BX123" s="96"/>
      <c r="BY123" s="98"/>
      <c r="BZ123" s="99"/>
      <c r="CA123" s="99"/>
      <c r="CB123" s="99"/>
      <c r="CC123" s="99"/>
      <c r="CD123" s="100"/>
      <c r="CE123" s="101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3"/>
      <c r="CQ123" s="103"/>
      <c r="CR123" s="103"/>
      <c r="CS123" s="103"/>
      <c r="CT123" s="103"/>
      <c r="CU123" s="103"/>
      <c r="CV123" s="103"/>
      <c r="CW123" s="103"/>
      <c r="CX123" s="103"/>
      <c r="CY123" s="103"/>
      <c r="CZ123" s="103"/>
      <c r="DA123" s="103"/>
      <c r="DB123" s="103"/>
      <c r="DC123" s="103"/>
      <c r="DD123" s="103"/>
      <c r="DE123" s="103"/>
      <c r="DF123" s="103"/>
      <c r="DG123" s="103"/>
      <c r="DH123" s="103"/>
      <c r="DI123" s="103"/>
      <c r="DJ123" s="103"/>
      <c r="DK123" s="103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</row>
    <row r="124" spans="1:139">
      <c r="A124" s="83" t="s">
        <v>139</v>
      </c>
      <c r="B124" s="66" t="s">
        <v>242</v>
      </c>
      <c r="C124" s="79" t="s">
        <v>181</v>
      </c>
      <c r="D124" s="67">
        <v>1</v>
      </c>
      <c r="E124" s="123" t="s">
        <v>70</v>
      </c>
      <c r="F124" s="123" t="s">
        <v>126</v>
      </c>
      <c r="G124" s="85" t="s">
        <v>127</v>
      </c>
      <c r="H124" s="86">
        <v>1.33</v>
      </c>
      <c r="I124" s="124" t="s">
        <v>43</v>
      </c>
      <c r="J124" s="88">
        <v>0.8</v>
      </c>
      <c r="K124" s="89">
        <v>0.04</v>
      </c>
      <c r="L124" s="89">
        <v>-0.04</v>
      </c>
      <c r="M124" s="90" t="s">
        <v>29</v>
      </c>
      <c r="N124" s="91" t="s">
        <v>67</v>
      </c>
      <c r="O124" s="92">
        <f t="shared" si="74"/>
        <v>0.84000000000000008</v>
      </c>
      <c r="P124" s="93">
        <f t="shared" si="75"/>
        <v>0.76</v>
      </c>
      <c r="Q124" s="94"/>
      <c r="R124" s="3">
        <f t="shared" si="76"/>
        <v>0.79900000000000004</v>
      </c>
      <c r="S124" s="3">
        <f t="shared" si="77"/>
        <v>0.77700000000000002</v>
      </c>
      <c r="T124" s="3">
        <f t="shared" si="78"/>
        <v>0.78418750000000004</v>
      </c>
      <c r="U124" s="4">
        <f t="shared" si="79"/>
        <v>5.9537870842986448E-3</v>
      </c>
      <c r="V124" s="5">
        <f t="shared" si="80"/>
        <v>2.2394709694097163</v>
      </c>
      <c r="W124" s="76">
        <f t="shared" si="50"/>
        <v>-0.39531249999999984</v>
      </c>
      <c r="X124" s="76" t="str">
        <f t="shared" si="51"/>
        <v>Level C</v>
      </c>
      <c r="Y124" s="5">
        <f t="shared" si="81"/>
        <v>3.1247618370044972</v>
      </c>
      <c r="Z124" s="5">
        <f t="shared" si="82"/>
        <v>1.3541801018149395</v>
      </c>
      <c r="AA124" s="5">
        <f t="shared" si="83"/>
        <v>1.3541801018149395</v>
      </c>
      <c r="AB124" s="6">
        <f t="shared" si="84"/>
        <v>0.99997572921852207</v>
      </c>
      <c r="AC124" s="29" t="str">
        <f t="shared" si="85"/>
        <v/>
      </c>
      <c r="AD124" s="29" t="str">
        <f t="shared" si="86"/>
        <v/>
      </c>
      <c r="AE124" s="29">
        <f t="shared" si="87"/>
        <v>1.5812500000000007E-2</v>
      </c>
      <c r="AF124" s="29" t="str">
        <f t="shared" si="59"/>
        <v/>
      </c>
      <c r="AG124" s="100"/>
      <c r="AH124" s="101"/>
      <c r="AI124" s="102"/>
      <c r="AJ124" s="102"/>
      <c r="AK124" s="102"/>
      <c r="AL124" s="102"/>
      <c r="AM124" s="102"/>
      <c r="AN124" s="102">
        <v>0.79100000000000004</v>
      </c>
      <c r="AO124" s="102">
        <v>0.78</v>
      </c>
      <c r="AP124" s="102">
        <v>0.78300000000000003</v>
      </c>
      <c r="AQ124" s="102">
        <v>0.78300000000000003</v>
      </c>
      <c r="AR124" s="102">
        <v>0.79300000000000004</v>
      </c>
      <c r="AS124" s="103">
        <v>0.78400000000000003</v>
      </c>
      <c r="AT124" s="103">
        <v>0.78700000000000003</v>
      </c>
      <c r="AU124" s="103">
        <v>0.78600000000000003</v>
      </c>
      <c r="AV124" s="103">
        <v>0.78200000000000003</v>
      </c>
      <c r="AW124" s="103">
        <v>0.78500000000000003</v>
      </c>
      <c r="AX124" s="103">
        <v>0.78100000000000003</v>
      </c>
      <c r="AY124" s="103">
        <v>0.78200000000000003</v>
      </c>
      <c r="AZ124" s="103">
        <v>0.78200000000000003</v>
      </c>
      <c r="BA124" s="103">
        <v>0.78800000000000003</v>
      </c>
      <c r="BB124" s="103">
        <v>0.78</v>
      </c>
      <c r="BC124" s="103">
        <v>0.78100000000000003</v>
      </c>
      <c r="BD124" s="103">
        <v>0.77700000000000002</v>
      </c>
      <c r="BE124" s="103">
        <v>0.78600000000000003</v>
      </c>
      <c r="BF124" s="103">
        <v>0.77700000000000002</v>
      </c>
      <c r="BG124" s="103">
        <v>0.77800000000000002</v>
      </c>
      <c r="BH124" s="103">
        <v>0.77800000000000002</v>
      </c>
      <c r="BI124" s="103">
        <v>0.78400000000000003</v>
      </c>
      <c r="BJ124" s="103">
        <v>0.78600000000000003</v>
      </c>
      <c r="BK124" s="103">
        <v>0.79100000000000004</v>
      </c>
      <c r="BL124" s="103">
        <v>0.77900000000000003</v>
      </c>
      <c r="BM124" s="103">
        <v>0.79900000000000004</v>
      </c>
      <c r="BN124" s="103">
        <v>0.79800000000000004</v>
      </c>
      <c r="BO124" s="95">
        <v>0.79400000000000004</v>
      </c>
      <c r="BP124" s="95">
        <v>0.78300000000000003</v>
      </c>
      <c r="BQ124" s="95">
        <v>0.78200000000000003</v>
      </c>
      <c r="BR124" s="95">
        <v>0.77700000000000002</v>
      </c>
      <c r="BS124" s="95">
        <v>0.77700000000000002</v>
      </c>
      <c r="BT124" s="97"/>
      <c r="BU124" s="97"/>
      <c r="BV124" s="96"/>
      <c r="BW124" s="96"/>
      <c r="BX124" s="96"/>
      <c r="BY124" s="98"/>
      <c r="BZ124" s="99"/>
      <c r="CA124" s="99"/>
      <c r="CB124" s="99"/>
      <c r="CC124" s="99"/>
      <c r="CD124" s="100"/>
      <c r="CE124" s="101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3"/>
      <c r="CQ124" s="103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  <c r="DE124" s="103"/>
      <c r="DF124" s="103"/>
      <c r="DG124" s="103"/>
      <c r="DH124" s="103"/>
      <c r="DI124" s="103"/>
      <c r="DJ124" s="103"/>
      <c r="DK124" s="103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</row>
    <row r="125" spans="1:139">
      <c r="A125" s="83" t="s">
        <v>139</v>
      </c>
      <c r="B125" s="66" t="s">
        <v>242</v>
      </c>
      <c r="C125" s="79" t="s">
        <v>181</v>
      </c>
      <c r="D125" s="67">
        <v>1</v>
      </c>
      <c r="E125" s="123" t="s">
        <v>70</v>
      </c>
      <c r="F125" s="123" t="s">
        <v>128</v>
      </c>
      <c r="G125" s="85" t="s">
        <v>127</v>
      </c>
      <c r="H125" s="86">
        <v>1.33</v>
      </c>
      <c r="I125" s="124" t="s">
        <v>43</v>
      </c>
      <c r="J125" s="88">
        <v>0.8</v>
      </c>
      <c r="K125" s="89">
        <v>0.04</v>
      </c>
      <c r="L125" s="89">
        <v>-0.04</v>
      </c>
      <c r="M125" s="90" t="s">
        <v>29</v>
      </c>
      <c r="N125" s="91" t="s">
        <v>67</v>
      </c>
      <c r="O125" s="92">
        <f t="shared" si="74"/>
        <v>0.84000000000000008</v>
      </c>
      <c r="P125" s="93">
        <f t="shared" si="75"/>
        <v>0.76</v>
      </c>
      <c r="Q125" s="94"/>
      <c r="R125" s="3">
        <f t="shared" si="76"/>
        <v>0.81200000000000006</v>
      </c>
      <c r="S125" s="3">
        <f t="shared" si="77"/>
        <v>0.78100000000000003</v>
      </c>
      <c r="T125" s="3">
        <f t="shared" si="78"/>
        <v>0.79396875000000011</v>
      </c>
      <c r="U125" s="4">
        <f t="shared" si="79"/>
        <v>7.1729076976293077E-3</v>
      </c>
      <c r="V125" s="5">
        <f t="shared" si="80"/>
        <v>1.8588463556752706</v>
      </c>
      <c r="W125" s="76">
        <f t="shared" si="50"/>
        <v>-0.15078124999999817</v>
      </c>
      <c r="X125" s="76" t="str">
        <f t="shared" si="51"/>
        <v>Level B</v>
      </c>
      <c r="Y125" s="5">
        <f t="shared" si="81"/>
        <v>2.139125532741931</v>
      </c>
      <c r="Z125" s="5">
        <f t="shared" si="82"/>
        <v>1.5785671786086133</v>
      </c>
      <c r="AA125" s="5">
        <f t="shared" si="83"/>
        <v>1.5785671786086133</v>
      </c>
      <c r="AB125" s="6">
        <f t="shared" si="84"/>
        <v>0.99999890843742079</v>
      </c>
      <c r="AC125" s="29" t="str">
        <f t="shared" si="85"/>
        <v/>
      </c>
      <c r="AD125" s="29" t="str">
        <f t="shared" si="86"/>
        <v/>
      </c>
      <c r="AE125" s="29">
        <f t="shared" si="87"/>
        <v>6.0312499999999325E-3</v>
      </c>
      <c r="AF125" s="29" t="str">
        <f t="shared" si="59"/>
        <v/>
      </c>
      <c r="AG125" s="100"/>
      <c r="AH125" s="101"/>
      <c r="AI125" s="102"/>
      <c r="AJ125" s="102"/>
      <c r="AK125" s="102"/>
      <c r="AL125" s="102"/>
      <c r="AM125" s="102"/>
      <c r="AN125" s="102">
        <v>0.80300000000000005</v>
      </c>
      <c r="AO125" s="102">
        <v>0.78900000000000003</v>
      </c>
      <c r="AP125" s="102">
        <v>0.79</v>
      </c>
      <c r="AQ125" s="102">
        <v>0.78100000000000003</v>
      </c>
      <c r="AR125" s="102">
        <v>0.8</v>
      </c>
      <c r="AS125" s="103">
        <v>0.79400000000000004</v>
      </c>
      <c r="AT125" s="103">
        <v>0.79400000000000004</v>
      </c>
      <c r="AU125" s="103">
        <v>0.80100000000000005</v>
      </c>
      <c r="AV125" s="103">
        <v>0.79500000000000004</v>
      </c>
      <c r="AW125" s="103">
        <v>0.79800000000000004</v>
      </c>
      <c r="AX125" s="103">
        <v>0.79400000000000004</v>
      </c>
      <c r="AY125" s="103">
        <v>0.78700000000000003</v>
      </c>
      <c r="AZ125" s="103">
        <v>0.79100000000000004</v>
      </c>
      <c r="BA125" s="103">
        <v>0.79300000000000004</v>
      </c>
      <c r="BB125" s="103">
        <v>0.78500000000000003</v>
      </c>
      <c r="BC125" s="103">
        <v>0.79400000000000004</v>
      </c>
      <c r="BD125" s="103">
        <v>0.78600000000000003</v>
      </c>
      <c r="BE125" s="103">
        <v>0.79600000000000004</v>
      </c>
      <c r="BF125" s="103">
        <v>0.78800000000000003</v>
      </c>
      <c r="BG125" s="103">
        <v>0.78800000000000003</v>
      </c>
      <c r="BH125" s="103">
        <v>0.78500000000000003</v>
      </c>
      <c r="BI125" s="103">
        <v>0.79900000000000004</v>
      </c>
      <c r="BJ125" s="103">
        <v>0.79700000000000004</v>
      </c>
      <c r="BK125" s="103">
        <v>0.8</v>
      </c>
      <c r="BL125" s="103">
        <v>0.78500000000000003</v>
      </c>
      <c r="BM125" s="103">
        <v>0.81200000000000006</v>
      </c>
      <c r="BN125" s="103">
        <v>0.81100000000000005</v>
      </c>
      <c r="BO125" s="95">
        <v>0.8</v>
      </c>
      <c r="BP125" s="95">
        <v>0.79700000000000004</v>
      </c>
      <c r="BQ125" s="95">
        <v>0.79</v>
      </c>
      <c r="BR125" s="95">
        <v>0.79</v>
      </c>
      <c r="BS125" s="95">
        <v>0.79400000000000004</v>
      </c>
      <c r="BT125" s="97"/>
      <c r="BU125" s="97"/>
      <c r="BV125" s="96"/>
      <c r="BW125" s="96"/>
      <c r="BX125" s="96"/>
      <c r="BY125" s="98"/>
      <c r="BZ125" s="99"/>
      <c r="CA125" s="99"/>
      <c r="CB125" s="99"/>
      <c r="CC125" s="99"/>
      <c r="CD125" s="100"/>
      <c r="CE125" s="101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3"/>
      <c r="CQ125" s="103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03"/>
      <c r="DJ125" s="103"/>
      <c r="DK125" s="103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</row>
    <row r="126" spans="1:139">
      <c r="A126" s="83" t="s">
        <v>139</v>
      </c>
      <c r="B126" s="66" t="s">
        <v>242</v>
      </c>
      <c r="C126" s="79" t="s">
        <v>181</v>
      </c>
      <c r="D126" s="67">
        <v>1</v>
      </c>
      <c r="E126" s="123" t="s">
        <v>70</v>
      </c>
      <c r="F126" s="123" t="s">
        <v>244</v>
      </c>
      <c r="G126" s="85" t="s">
        <v>127</v>
      </c>
      <c r="H126" s="86">
        <v>1.33</v>
      </c>
      <c r="I126" s="124" t="s">
        <v>43</v>
      </c>
      <c r="J126" s="88">
        <v>0.8</v>
      </c>
      <c r="K126" s="89">
        <v>0.04</v>
      </c>
      <c r="L126" s="89">
        <v>-0.04</v>
      </c>
      <c r="M126" s="90" t="s">
        <v>29</v>
      </c>
      <c r="N126" s="91" t="s">
        <v>67</v>
      </c>
      <c r="O126" s="92">
        <f t="shared" si="74"/>
        <v>0.84000000000000008</v>
      </c>
      <c r="P126" s="93">
        <f t="shared" si="75"/>
        <v>0.76</v>
      </c>
      <c r="Q126" s="94"/>
      <c r="R126" s="3">
        <f t="shared" si="76"/>
        <v>0.81100000000000005</v>
      </c>
      <c r="S126" s="3">
        <f t="shared" si="77"/>
        <v>0.77800000000000002</v>
      </c>
      <c r="T126" s="3">
        <f t="shared" si="78"/>
        <v>0.79306250000000023</v>
      </c>
      <c r="U126" s="4">
        <f t="shared" si="79"/>
        <v>8.2303039570727019E-3</v>
      </c>
      <c r="V126" s="5">
        <f t="shared" si="80"/>
        <v>1.6200292726583139</v>
      </c>
      <c r="W126" s="76">
        <f t="shared" si="50"/>
        <v>-0.1734374999999953</v>
      </c>
      <c r="X126" s="76" t="str">
        <f t="shared" si="51"/>
        <v>Level B</v>
      </c>
      <c r="Y126" s="5">
        <f t="shared" si="81"/>
        <v>1.9010030996349843</v>
      </c>
      <c r="Z126" s="5">
        <f t="shared" si="82"/>
        <v>1.3390554456816464</v>
      </c>
      <c r="AA126" s="5">
        <f t="shared" si="83"/>
        <v>1.3390554456816464</v>
      </c>
      <c r="AB126" s="6">
        <f t="shared" si="84"/>
        <v>0.99997054303996502</v>
      </c>
      <c r="AC126" s="29" t="str">
        <f t="shared" si="85"/>
        <v/>
      </c>
      <c r="AD126" s="29" t="str">
        <f t="shared" si="86"/>
        <v/>
      </c>
      <c r="AE126" s="29">
        <f t="shared" si="87"/>
        <v>6.9374999999998188E-3</v>
      </c>
      <c r="AF126" s="29" t="str">
        <f t="shared" si="59"/>
        <v/>
      </c>
      <c r="AG126" s="100"/>
      <c r="AH126" s="101"/>
      <c r="AI126" s="102"/>
      <c r="AJ126" s="102"/>
      <c r="AK126" s="102"/>
      <c r="AL126" s="102"/>
      <c r="AM126" s="102"/>
      <c r="AN126" s="102">
        <v>0.79300000000000004</v>
      </c>
      <c r="AO126" s="102">
        <v>0.80100000000000005</v>
      </c>
      <c r="AP126" s="102">
        <v>0.79</v>
      </c>
      <c r="AQ126" s="102">
        <v>0.79300000000000004</v>
      </c>
      <c r="AR126" s="102">
        <v>0.78200000000000003</v>
      </c>
      <c r="AS126" s="103">
        <v>0.79800000000000004</v>
      </c>
      <c r="AT126" s="103">
        <v>0.78300000000000003</v>
      </c>
      <c r="AU126" s="103">
        <v>0.79100000000000004</v>
      </c>
      <c r="AV126" s="103">
        <v>0.78900000000000003</v>
      </c>
      <c r="AW126" s="103">
        <v>0.79100000000000004</v>
      </c>
      <c r="AX126" s="103">
        <v>0.78300000000000003</v>
      </c>
      <c r="AY126" s="103">
        <v>0.79300000000000004</v>
      </c>
      <c r="AZ126" s="103">
        <v>0.78200000000000003</v>
      </c>
      <c r="BA126" s="103">
        <v>0.78700000000000003</v>
      </c>
      <c r="BB126" s="103">
        <v>0.78800000000000003</v>
      </c>
      <c r="BC126" s="103">
        <v>0.79700000000000004</v>
      </c>
      <c r="BD126" s="103">
        <v>0.8</v>
      </c>
      <c r="BE126" s="103">
        <v>0.8</v>
      </c>
      <c r="BF126" s="103">
        <v>0.78800000000000003</v>
      </c>
      <c r="BG126" s="103">
        <v>0.80500000000000005</v>
      </c>
      <c r="BH126" s="103">
        <v>0.80900000000000005</v>
      </c>
      <c r="BI126" s="103">
        <v>0.81100000000000005</v>
      </c>
      <c r="BJ126" s="103">
        <v>0.79600000000000004</v>
      </c>
      <c r="BK126" s="103">
        <v>0.79500000000000004</v>
      </c>
      <c r="BL126" s="103">
        <v>0.78800000000000003</v>
      </c>
      <c r="BM126" s="103">
        <v>0.78900000000000003</v>
      </c>
      <c r="BN126" s="103">
        <v>0.80500000000000005</v>
      </c>
      <c r="BO126" s="95">
        <v>0.80500000000000005</v>
      </c>
      <c r="BP126" s="95">
        <v>0.79100000000000004</v>
      </c>
      <c r="BQ126" s="95">
        <v>0.78900000000000003</v>
      </c>
      <c r="BR126" s="95">
        <v>0.77800000000000002</v>
      </c>
      <c r="BS126" s="95">
        <v>0.78800000000000003</v>
      </c>
      <c r="BT126" s="97"/>
      <c r="BU126" s="97"/>
      <c r="BV126" s="96"/>
      <c r="BW126" s="96"/>
      <c r="BX126" s="96"/>
      <c r="BY126" s="98"/>
      <c r="BZ126" s="99"/>
      <c r="CA126" s="99"/>
      <c r="CB126" s="99"/>
      <c r="CC126" s="99"/>
      <c r="CD126" s="100"/>
      <c r="CE126" s="101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3"/>
      <c r="CQ126" s="103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</row>
    <row r="127" spans="1:139">
      <c r="A127" s="83" t="s">
        <v>140</v>
      </c>
      <c r="B127" s="66" t="s">
        <v>242</v>
      </c>
      <c r="C127" s="79" t="s">
        <v>181</v>
      </c>
      <c r="D127" s="67">
        <v>1</v>
      </c>
      <c r="E127" s="123" t="s">
        <v>70</v>
      </c>
      <c r="F127" s="123" t="s">
        <v>126</v>
      </c>
      <c r="G127" s="85" t="s">
        <v>127</v>
      </c>
      <c r="H127" s="86">
        <v>1.33</v>
      </c>
      <c r="I127" s="124" t="s">
        <v>43</v>
      </c>
      <c r="J127" s="88">
        <v>0.8</v>
      </c>
      <c r="K127" s="89">
        <v>0.04</v>
      </c>
      <c r="L127" s="89">
        <v>-0.04</v>
      </c>
      <c r="M127" s="90" t="s">
        <v>29</v>
      </c>
      <c r="N127" s="91" t="s">
        <v>67</v>
      </c>
      <c r="O127" s="92">
        <f t="shared" si="74"/>
        <v>0.84000000000000008</v>
      </c>
      <c r="P127" s="93">
        <f t="shared" si="75"/>
        <v>0.76</v>
      </c>
      <c r="Q127" s="94"/>
      <c r="R127" s="3">
        <f t="shared" si="76"/>
        <v>0.78800000000000003</v>
      </c>
      <c r="S127" s="3">
        <f t="shared" si="77"/>
        <v>0.77</v>
      </c>
      <c r="T127" s="3">
        <f t="shared" si="78"/>
        <v>0.7798750000000001</v>
      </c>
      <c r="U127" s="4">
        <f t="shared" si="79"/>
        <v>4.0778710448056777E-3</v>
      </c>
      <c r="V127" s="5">
        <f t="shared" si="80"/>
        <v>3.2696799841959456</v>
      </c>
      <c r="W127" s="76">
        <f t="shared" si="50"/>
        <v>-0.50312499999999827</v>
      </c>
      <c r="X127" s="76" t="str">
        <f t="shared" si="51"/>
        <v>Level D</v>
      </c>
      <c r="Y127" s="5">
        <f t="shared" si="81"/>
        <v>4.9147377262445291</v>
      </c>
      <c r="Z127" s="5">
        <f t="shared" si="82"/>
        <v>1.6246222421473675</v>
      </c>
      <c r="AA127" s="5">
        <f t="shared" si="83"/>
        <v>1.6246222421473675</v>
      </c>
      <c r="AB127" s="6">
        <f t="shared" si="84"/>
        <v>0.99999945282584468</v>
      </c>
      <c r="AC127" s="29" t="str">
        <f t="shared" si="85"/>
        <v/>
      </c>
      <c r="AD127" s="29" t="str">
        <f t="shared" si="86"/>
        <v/>
      </c>
      <c r="AE127" s="29">
        <f t="shared" si="87"/>
        <v>2.0124999999999948E-2</v>
      </c>
      <c r="AF127" s="29" t="str">
        <f t="shared" si="59"/>
        <v/>
      </c>
      <c r="AG127" s="100"/>
      <c r="AH127" s="101"/>
      <c r="AI127" s="102"/>
      <c r="AJ127" s="102"/>
      <c r="AK127" s="102"/>
      <c r="AL127" s="102"/>
      <c r="AM127" s="102"/>
      <c r="AN127" s="102">
        <v>0.78700000000000003</v>
      </c>
      <c r="AO127" s="102">
        <v>0.78</v>
      </c>
      <c r="AP127" s="102">
        <v>0.77900000000000003</v>
      </c>
      <c r="AQ127" s="102">
        <v>0.78100000000000003</v>
      </c>
      <c r="AR127" s="102">
        <v>0.78700000000000003</v>
      </c>
      <c r="AS127" s="103">
        <v>0.77800000000000002</v>
      </c>
      <c r="AT127" s="103">
        <v>0.78200000000000003</v>
      </c>
      <c r="AU127" s="103">
        <v>0.78100000000000003</v>
      </c>
      <c r="AV127" s="103">
        <v>0.77900000000000003</v>
      </c>
      <c r="AW127" s="103">
        <v>0.77600000000000002</v>
      </c>
      <c r="AX127" s="103">
        <v>0.78200000000000003</v>
      </c>
      <c r="AY127" s="103">
        <v>0.78200000000000003</v>
      </c>
      <c r="AZ127" s="103">
        <v>0.77700000000000002</v>
      </c>
      <c r="BA127" s="103">
        <v>0.78</v>
      </c>
      <c r="BB127" s="103">
        <v>0.77900000000000003</v>
      </c>
      <c r="BC127" s="103">
        <v>0.78800000000000003</v>
      </c>
      <c r="BD127" s="103">
        <v>0.78400000000000003</v>
      </c>
      <c r="BE127" s="103">
        <v>0.77600000000000002</v>
      </c>
      <c r="BF127" s="103">
        <v>0.77</v>
      </c>
      <c r="BG127" s="103">
        <v>0.78300000000000003</v>
      </c>
      <c r="BH127" s="103">
        <v>0.78</v>
      </c>
      <c r="BI127" s="103">
        <v>0.78300000000000003</v>
      </c>
      <c r="BJ127" s="103">
        <v>0.77700000000000002</v>
      </c>
      <c r="BK127" s="103">
        <v>0.78500000000000003</v>
      </c>
      <c r="BL127" s="103">
        <v>0.78200000000000003</v>
      </c>
      <c r="BM127" s="103">
        <v>0.77700000000000002</v>
      </c>
      <c r="BN127" s="103">
        <v>0.77700000000000002</v>
      </c>
      <c r="BO127" s="95">
        <v>0.77600000000000002</v>
      </c>
      <c r="BP127" s="95">
        <v>0.77200000000000002</v>
      </c>
      <c r="BQ127" s="95">
        <v>0.77700000000000002</v>
      </c>
      <c r="BR127" s="95">
        <v>0.78200000000000003</v>
      </c>
      <c r="BS127" s="95">
        <v>0.77700000000000002</v>
      </c>
      <c r="BT127" s="97"/>
      <c r="BU127" s="97"/>
      <c r="BV127" s="96"/>
      <c r="BW127" s="96"/>
      <c r="BX127" s="96"/>
      <c r="BY127" s="98"/>
      <c r="BZ127" s="99"/>
      <c r="CA127" s="99"/>
      <c r="CB127" s="99"/>
      <c r="CC127" s="99"/>
      <c r="CD127" s="100"/>
      <c r="CE127" s="101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3"/>
      <c r="CQ127" s="103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  <c r="DE127" s="103"/>
      <c r="DF127" s="103"/>
      <c r="DG127" s="103"/>
      <c r="DH127" s="103"/>
      <c r="DI127" s="103"/>
      <c r="DJ127" s="103"/>
      <c r="DK127" s="103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</row>
    <row r="128" spans="1:139">
      <c r="A128" s="83" t="s">
        <v>140</v>
      </c>
      <c r="B128" s="66" t="s">
        <v>242</v>
      </c>
      <c r="C128" s="79" t="s">
        <v>181</v>
      </c>
      <c r="D128" s="67">
        <v>1</v>
      </c>
      <c r="E128" s="123" t="s">
        <v>70</v>
      </c>
      <c r="F128" s="123" t="s">
        <v>128</v>
      </c>
      <c r="G128" s="85" t="s">
        <v>127</v>
      </c>
      <c r="H128" s="86">
        <v>1.33</v>
      </c>
      <c r="I128" s="124" t="s">
        <v>43</v>
      </c>
      <c r="J128" s="88">
        <v>0.8</v>
      </c>
      <c r="K128" s="89">
        <v>0.04</v>
      </c>
      <c r="L128" s="89">
        <v>-0.04</v>
      </c>
      <c r="M128" s="90" t="s">
        <v>29</v>
      </c>
      <c r="N128" s="91" t="s">
        <v>67</v>
      </c>
      <c r="O128" s="92">
        <f t="shared" si="74"/>
        <v>0.84000000000000008</v>
      </c>
      <c r="P128" s="93">
        <f t="shared" si="75"/>
        <v>0.76</v>
      </c>
      <c r="Q128" s="94"/>
      <c r="R128" s="3">
        <f t="shared" si="76"/>
        <v>0.79500000000000004</v>
      </c>
      <c r="S128" s="3">
        <f t="shared" si="77"/>
        <v>0.77</v>
      </c>
      <c r="T128" s="3">
        <f t="shared" si="78"/>
        <v>0.7840625</v>
      </c>
      <c r="U128" s="4">
        <f t="shared" si="79"/>
        <v>4.5645018807483114E-3</v>
      </c>
      <c r="V128" s="5">
        <f t="shared" si="80"/>
        <v>2.9210927460823934</v>
      </c>
      <c r="W128" s="76">
        <f t="shared" si="50"/>
        <v>-0.39843750000000089</v>
      </c>
      <c r="X128" s="76" t="str">
        <f t="shared" si="51"/>
        <v>Level C</v>
      </c>
      <c r="Y128" s="5">
        <f t="shared" si="81"/>
        <v>4.0849656370996028</v>
      </c>
      <c r="Z128" s="5">
        <f t="shared" si="82"/>
        <v>1.7572198550651887</v>
      </c>
      <c r="AA128" s="5">
        <f t="shared" si="83"/>
        <v>1.7572198550651887</v>
      </c>
      <c r="AB128" s="6">
        <f t="shared" si="84"/>
        <v>0.99999993240216223</v>
      </c>
      <c r="AC128" s="29" t="str">
        <f t="shared" si="85"/>
        <v/>
      </c>
      <c r="AD128" s="29" t="str">
        <f t="shared" si="86"/>
        <v/>
      </c>
      <c r="AE128" s="29">
        <f t="shared" si="87"/>
        <v>1.5937500000000049E-2</v>
      </c>
      <c r="AF128" s="29" t="str">
        <f t="shared" si="59"/>
        <v/>
      </c>
      <c r="AG128" s="100"/>
      <c r="AH128" s="101"/>
      <c r="AI128" s="102"/>
      <c r="AJ128" s="102"/>
      <c r="AK128" s="102"/>
      <c r="AL128" s="102"/>
      <c r="AM128" s="102"/>
      <c r="AN128" s="102">
        <v>0.79</v>
      </c>
      <c r="AO128" s="102">
        <v>0.78300000000000003</v>
      </c>
      <c r="AP128" s="102">
        <v>0.79100000000000004</v>
      </c>
      <c r="AQ128" s="102">
        <v>0.78400000000000003</v>
      </c>
      <c r="AR128" s="102">
        <v>0.78300000000000003</v>
      </c>
      <c r="AS128" s="103">
        <v>0.78100000000000003</v>
      </c>
      <c r="AT128" s="103">
        <v>0.78400000000000003</v>
      </c>
      <c r="AU128" s="103">
        <v>0.78200000000000003</v>
      </c>
      <c r="AV128" s="103">
        <v>0.78500000000000003</v>
      </c>
      <c r="AW128" s="103">
        <v>0.78100000000000003</v>
      </c>
      <c r="AX128" s="103">
        <v>0.78800000000000003</v>
      </c>
      <c r="AY128" s="103">
        <v>0.78700000000000003</v>
      </c>
      <c r="AZ128" s="103">
        <v>0.78200000000000003</v>
      </c>
      <c r="BA128" s="103">
        <v>0.78</v>
      </c>
      <c r="BB128" s="103">
        <v>0.78100000000000003</v>
      </c>
      <c r="BC128" s="103">
        <v>0.79500000000000004</v>
      </c>
      <c r="BD128" s="103">
        <v>0.78800000000000003</v>
      </c>
      <c r="BE128" s="103">
        <v>0.78</v>
      </c>
      <c r="BF128" s="103">
        <v>0.77</v>
      </c>
      <c r="BG128" s="103">
        <v>0.78700000000000003</v>
      </c>
      <c r="BH128" s="103">
        <v>0.78800000000000003</v>
      </c>
      <c r="BI128" s="103">
        <v>0.78900000000000003</v>
      </c>
      <c r="BJ128" s="103">
        <v>0.78400000000000003</v>
      </c>
      <c r="BK128" s="103">
        <v>0.78700000000000003</v>
      </c>
      <c r="BL128" s="103">
        <v>0.78700000000000003</v>
      </c>
      <c r="BM128" s="103">
        <v>0.78100000000000003</v>
      </c>
      <c r="BN128" s="103">
        <v>0.78300000000000003</v>
      </c>
      <c r="BO128" s="95">
        <v>0.78300000000000003</v>
      </c>
      <c r="BP128" s="95">
        <v>0.78</v>
      </c>
      <c r="BQ128" s="95">
        <v>0.78500000000000003</v>
      </c>
      <c r="BR128" s="95">
        <v>0.78300000000000003</v>
      </c>
      <c r="BS128" s="95">
        <v>0.77800000000000002</v>
      </c>
      <c r="BT128" s="97"/>
      <c r="BU128" s="97"/>
      <c r="BV128" s="96"/>
      <c r="BW128" s="96"/>
      <c r="BX128" s="96"/>
      <c r="BY128" s="98"/>
      <c r="BZ128" s="99"/>
      <c r="CA128" s="99"/>
      <c r="CB128" s="99"/>
      <c r="CC128" s="99"/>
      <c r="CD128" s="100"/>
      <c r="CE128" s="101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3"/>
      <c r="CQ128" s="103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</row>
    <row r="129" spans="1:139">
      <c r="A129" s="83" t="s">
        <v>140</v>
      </c>
      <c r="B129" s="66" t="s">
        <v>242</v>
      </c>
      <c r="C129" s="79" t="s">
        <v>181</v>
      </c>
      <c r="D129" s="67">
        <v>1</v>
      </c>
      <c r="E129" s="123" t="s">
        <v>70</v>
      </c>
      <c r="F129" s="123" t="s">
        <v>244</v>
      </c>
      <c r="G129" s="85" t="s">
        <v>127</v>
      </c>
      <c r="H129" s="86">
        <v>1.33</v>
      </c>
      <c r="I129" s="124" t="s">
        <v>43</v>
      </c>
      <c r="J129" s="88">
        <v>0.8</v>
      </c>
      <c r="K129" s="89">
        <v>0.04</v>
      </c>
      <c r="L129" s="89">
        <v>-0.04</v>
      </c>
      <c r="M129" s="90" t="s">
        <v>29</v>
      </c>
      <c r="N129" s="91" t="s">
        <v>67</v>
      </c>
      <c r="O129" s="92">
        <f t="shared" si="74"/>
        <v>0.84000000000000008</v>
      </c>
      <c r="P129" s="93">
        <f t="shared" si="75"/>
        <v>0.76</v>
      </c>
      <c r="Q129" s="94"/>
      <c r="R129" s="3">
        <f t="shared" si="76"/>
        <v>0.79300000000000004</v>
      </c>
      <c r="S129" s="3">
        <f t="shared" si="77"/>
        <v>0.77100000000000002</v>
      </c>
      <c r="T129" s="3">
        <f t="shared" si="78"/>
        <v>0.77934375</v>
      </c>
      <c r="U129" s="4">
        <f t="shared" si="79"/>
        <v>4.6808420458358292E-3</v>
      </c>
      <c r="V129" s="5">
        <f t="shared" si="80"/>
        <v>2.8484903363049674</v>
      </c>
      <c r="W129" s="76">
        <f t="shared" si="50"/>
        <v>-0.51640625000000062</v>
      </c>
      <c r="X129" s="76" t="str">
        <f t="shared" si="51"/>
        <v>Level D</v>
      </c>
      <c r="Y129" s="5">
        <f t="shared" si="81"/>
        <v>4.3194685490374605</v>
      </c>
      <c r="Z129" s="5">
        <f t="shared" si="82"/>
        <v>1.3775121235724799</v>
      </c>
      <c r="AA129" s="5">
        <f t="shared" si="83"/>
        <v>1.3775121235724799</v>
      </c>
      <c r="AB129" s="6">
        <f t="shared" si="84"/>
        <v>0.9999820609014356</v>
      </c>
      <c r="AC129" s="29" t="str">
        <f t="shared" si="85"/>
        <v/>
      </c>
      <c r="AD129" s="29" t="str">
        <f t="shared" si="86"/>
        <v/>
      </c>
      <c r="AE129" s="29">
        <f t="shared" si="87"/>
        <v>2.0656250000000043E-2</v>
      </c>
      <c r="AF129" s="29" t="str">
        <f t="shared" si="59"/>
        <v/>
      </c>
      <c r="AG129" s="100"/>
      <c r="AH129" s="101"/>
      <c r="AI129" s="102"/>
      <c r="AJ129" s="102"/>
      <c r="AK129" s="102"/>
      <c r="AL129" s="102"/>
      <c r="AM129" s="102"/>
      <c r="AN129" s="102">
        <v>0.79300000000000004</v>
      </c>
      <c r="AO129" s="102">
        <v>0.77900000000000003</v>
      </c>
      <c r="AP129" s="102">
        <v>0.78</v>
      </c>
      <c r="AQ129" s="102">
        <v>0.78</v>
      </c>
      <c r="AR129" s="102">
        <v>0.78300000000000003</v>
      </c>
      <c r="AS129" s="103">
        <v>0.77300000000000002</v>
      </c>
      <c r="AT129" s="103">
        <v>0.77300000000000002</v>
      </c>
      <c r="AU129" s="103">
        <v>0.77900000000000003</v>
      </c>
      <c r="AV129" s="103">
        <v>0.77600000000000002</v>
      </c>
      <c r="AW129" s="103">
        <v>0.77400000000000002</v>
      </c>
      <c r="AX129" s="103">
        <v>0.78500000000000003</v>
      </c>
      <c r="AY129" s="103">
        <v>0.77800000000000002</v>
      </c>
      <c r="AZ129" s="103">
        <v>0.78100000000000003</v>
      </c>
      <c r="BA129" s="103">
        <v>0.77400000000000002</v>
      </c>
      <c r="BB129" s="103">
        <v>0.77900000000000003</v>
      </c>
      <c r="BC129" s="103">
        <v>0.78500000000000003</v>
      </c>
      <c r="BD129" s="103">
        <v>0.78600000000000003</v>
      </c>
      <c r="BE129" s="103">
        <v>0.78</v>
      </c>
      <c r="BF129" s="103">
        <v>0.77100000000000002</v>
      </c>
      <c r="BG129" s="103">
        <v>0.78100000000000003</v>
      </c>
      <c r="BH129" s="103">
        <v>0.78100000000000003</v>
      </c>
      <c r="BI129" s="103">
        <v>0.78</v>
      </c>
      <c r="BJ129" s="103">
        <v>0.77500000000000002</v>
      </c>
      <c r="BK129" s="103">
        <v>0.78100000000000003</v>
      </c>
      <c r="BL129" s="103">
        <v>0.78</v>
      </c>
      <c r="BM129" s="103">
        <v>0.78200000000000003</v>
      </c>
      <c r="BN129" s="103">
        <v>0.78100000000000003</v>
      </c>
      <c r="BO129" s="95">
        <v>0.78200000000000003</v>
      </c>
      <c r="BP129" s="95">
        <v>0.77300000000000002</v>
      </c>
      <c r="BQ129" s="95">
        <v>0.78</v>
      </c>
      <c r="BR129" s="95">
        <v>0.78200000000000003</v>
      </c>
      <c r="BS129" s="95">
        <v>0.77200000000000002</v>
      </c>
      <c r="BT129" s="97"/>
      <c r="BU129" s="97"/>
      <c r="BV129" s="96"/>
      <c r="BW129" s="96"/>
      <c r="BX129" s="96"/>
      <c r="BY129" s="98"/>
      <c r="BZ129" s="99"/>
      <c r="CA129" s="99"/>
      <c r="CB129" s="99"/>
      <c r="CC129" s="99"/>
      <c r="CD129" s="100"/>
      <c r="CE129" s="101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3"/>
      <c r="CQ129" s="103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  <c r="DE129" s="103"/>
      <c r="DF129" s="103"/>
      <c r="DG129" s="103"/>
      <c r="DH129" s="103"/>
      <c r="DI129" s="103"/>
      <c r="DJ129" s="103"/>
      <c r="DK129" s="103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</row>
    <row r="130" spans="1:139">
      <c r="A130" s="83" t="s">
        <v>141</v>
      </c>
      <c r="B130" s="66" t="s">
        <v>242</v>
      </c>
      <c r="C130" s="79" t="s">
        <v>181</v>
      </c>
      <c r="D130" s="67">
        <v>1</v>
      </c>
      <c r="E130" s="123" t="s">
        <v>70</v>
      </c>
      <c r="F130" s="123" t="s">
        <v>126</v>
      </c>
      <c r="G130" s="85" t="s">
        <v>127</v>
      </c>
      <c r="H130" s="86">
        <v>1.33</v>
      </c>
      <c r="I130" s="124" t="s">
        <v>43</v>
      </c>
      <c r="J130" s="88">
        <v>0.8</v>
      </c>
      <c r="K130" s="89">
        <v>0.04</v>
      </c>
      <c r="L130" s="89">
        <v>-0.04</v>
      </c>
      <c r="M130" s="90" t="s">
        <v>29</v>
      </c>
      <c r="N130" s="91" t="s">
        <v>67</v>
      </c>
      <c r="O130" s="92">
        <f t="shared" si="74"/>
        <v>0.84000000000000008</v>
      </c>
      <c r="P130" s="93">
        <f t="shared" si="75"/>
        <v>0.76</v>
      </c>
      <c r="Q130" s="94"/>
      <c r="R130" s="3">
        <f t="shared" si="76"/>
        <v>0.80500000000000005</v>
      </c>
      <c r="S130" s="3">
        <f t="shared" si="77"/>
        <v>0.77900000000000003</v>
      </c>
      <c r="T130" s="3">
        <f t="shared" si="78"/>
        <v>0.79312499999999986</v>
      </c>
      <c r="U130" s="4">
        <f t="shared" si="79"/>
        <v>5.4402917379078519E-3</v>
      </c>
      <c r="V130" s="5">
        <f t="shared" si="80"/>
        <v>2.4508489573136152</v>
      </c>
      <c r="W130" s="76">
        <f t="shared" si="50"/>
        <v>-0.1718750000000045</v>
      </c>
      <c r="X130" s="76" t="str">
        <f t="shared" si="51"/>
        <v>Level B</v>
      </c>
      <c r="Y130" s="5">
        <f t="shared" si="81"/>
        <v>2.8720886218519062</v>
      </c>
      <c r="Z130" s="5">
        <f t="shared" si="82"/>
        <v>2.0296092927753282</v>
      </c>
      <c r="AA130" s="5">
        <f t="shared" si="83"/>
        <v>2.0296092927753282</v>
      </c>
      <c r="AB130" s="6">
        <f t="shared" si="84"/>
        <v>0.99999999943129847</v>
      </c>
      <c r="AC130" s="29" t="str">
        <f t="shared" si="85"/>
        <v/>
      </c>
      <c r="AD130" s="29" t="str">
        <f t="shared" si="86"/>
        <v/>
      </c>
      <c r="AE130" s="29">
        <f t="shared" si="87"/>
        <v>6.8750000000001865E-3</v>
      </c>
      <c r="AF130" s="29" t="str">
        <f t="shared" si="59"/>
        <v/>
      </c>
      <c r="AG130" s="100"/>
      <c r="AH130" s="101"/>
      <c r="AI130" s="102"/>
      <c r="AJ130" s="102"/>
      <c r="AK130" s="102"/>
      <c r="AL130" s="102"/>
      <c r="AM130" s="102"/>
      <c r="AN130" s="102">
        <v>0.80200000000000005</v>
      </c>
      <c r="AO130" s="102">
        <v>0.79800000000000004</v>
      </c>
      <c r="AP130" s="102">
        <v>0.79900000000000004</v>
      </c>
      <c r="AQ130" s="102">
        <v>0.79500000000000004</v>
      </c>
      <c r="AR130" s="102">
        <v>0.79200000000000004</v>
      </c>
      <c r="AS130" s="103">
        <v>0.79200000000000004</v>
      </c>
      <c r="AT130" s="103">
        <v>0.79200000000000004</v>
      </c>
      <c r="AU130" s="103">
        <v>0.78800000000000003</v>
      </c>
      <c r="AV130" s="103">
        <v>0.78900000000000003</v>
      </c>
      <c r="AW130" s="103">
        <v>0.79</v>
      </c>
      <c r="AX130" s="103">
        <v>0.79200000000000004</v>
      </c>
      <c r="AY130" s="103">
        <v>0.77900000000000003</v>
      </c>
      <c r="AZ130" s="103">
        <v>0.79</v>
      </c>
      <c r="BA130" s="103">
        <v>0.79200000000000004</v>
      </c>
      <c r="BB130" s="103">
        <v>0.79500000000000004</v>
      </c>
      <c r="BC130" s="103">
        <v>0.79</v>
      </c>
      <c r="BD130" s="103">
        <v>0.79</v>
      </c>
      <c r="BE130" s="103">
        <v>0.79900000000000004</v>
      </c>
      <c r="BF130" s="103">
        <v>0.79200000000000004</v>
      </c>
      <c r="BG130" s="103">
        <v>0.80200000000000005</v>
      </c>
      <c r="BH130" s="103">
        <v>0.79600000000000004</v>
      </c>
      <c r="BI130" s="103">
        <v>0.79300000000000004</v>
      </c>
      <c r="BJ130" s="103">
        <v>0.79900000000000004</v>
      </c>
      <c r="BK130" s="103">
        <v>0.79100000000000004</v>
      </c>
      <c r="BL130" s="103">
        <v>0.78900000000000003</v>
      </c>
      <c r="BM130" s="103">
        <v>0.80100000000000005</v>
      </c>
      <c r="BN130" s="103">
        <v>0.80500000000000005</v>
      </c>
      <c r="BO130" s="95">
        <v>0.78600000000000003</v>
      </c>
      <c r="BP130" s="95">
        <v>0.78700000000000003</v>
      </c>
      <c r="BQ130" s="95">
        <v>0.79</v>
      </c>
      <c r="BR130" s="95">
        <v>0.79100000000000004</v>
      </c>
      <c r="BS130" s="95">
        <v>0.79400000000000004</v>
      </c>
      <c r="BT130" s="97"/>
      <c r="BU130" s="97"/>
      <c r="BV130" s="96"/>
      <c r="BW130" s="96"/>
      <c r="BX130" s="96"/>
      <c r="BY130" s="98"/>
      <c r="BZ130" s="99"/>
      <c r="CA130" s="99"/>
      <c r="CB130" s="99"/>
      <c r="CC130" s="99"/>
      <c r="CD130" s="100"/>
      <c r="CE130" s="101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3"/>
      <c r="CQ130" s="103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</row>
    <row r="131" spans="1:139">
      <c r="A131" s="83" t="s">
        <v>141</v>
      </c>
      <c r="B131" s="66" t="s">
        <v>242</v>
      </c>
      <c r="C131" s="79" t="s">
        <v>181</v>
      </c>
      <c r="D131" s="67">
        <v>1</v>
      </c>
      <c r="E131" s="123" t="s">
        <v>70</v>
      </c>
      <c r="F131" s="123" t="s">
        <v>128</v>
      </c>
      <c r="G131" s="85" t="s">
        <v>127</v>
      </c>
      <c r="H131" s="86">
        <v>1.33</v>
      </c>
      <c r="I131" s="124" t="s">
        <v>43</v>
      </c>
      <c r="J131" s="88">
        <v>0.8</v>
      </c>
      <c r="K131" s="89">
        <v>0.04</v>
      </c>
      <c r="L131" s="89">
        <v>-0.04</v>
      </c>
      <c r="M131" s="90" t="s">
        <v>29</v>
      </c>
      <c r="N131" s="91" t="s">
        <v>67</v>
      </c>
      <c r="O131" s="92">
        <f t="shared" si="74"/>
        <v>0.84000000000000008</v>
      </c>
      <c r="P131" s="93">
        <f t="shared" si="75"/>
        <v>0.76</v>
      </c>
      <c r="Q131" s="94"/>
      <c r="R131" s="3">
        <f t="shared" si="76"/>
        <v>0.80200000000000005</v>
      </c>
      <c r="S131" s="3">
        <f t="shared" si="77"/>
        <v>0.77900000000000003</v>
      </c>
      <c r="T131" s="3">
        <f t="shared" si="78"/>
        <v>0.79246875000000017</v>
      </c>
      <c r="U131" s="4">
        <f t="shared" si="79"/>
        <v>6.2112508479994803E-3</v>
      </c>
      <c r="V131" s="5">
        <f t="shared" si="80"/>
        <v>2.1466422238650584</v>
      </c>
      <c r="W131" s="76">
        <f t="shared" si="50"/>
        <v>-0.18828124999999679</v>
      </c>
      <c r="X131" s="76" t="str">
        <f t="shared" si="51"/>
        <v>Level B</v>
      </c>
      <c r="Y131" s="5">
        <f t="shared" si="81"/>
        <v>2.5508147050771468</v>
      </c>
      <c r="Z131" s="5">
        <f t="shared" si="82"/>
        <v>1.7424697426529738</v>
      </c>
      <c r="AA131" s="5">
        <f t="shared" si="83"/>
        <v>1.7424697426529738</v>
      </c>
      <c r="AB131" s="6">
        <f t="shared" si="84"/>
        <v>0.99999991404911759</v>
      </c>
      <c r="AC131" s="29" t="str">
        <f t="shared" si="85"/>
        <v/>
      </c>
      <c r="AD131" s="29" t="str">
        <f t="shared" si="86"/>
        <v/>
      </c>
      <c r="AE131" s="29">
        <f t="shared" si="87"/>
        <v>7.5312499999998783E-3</v>
      </c>
      <c r="AF131" s="29" t="str">
        <f t="shared" si="59"/>
        <v/>
      </c>
      <c r="AG131" s="100"/>
      <c r="AH131" s="101"/>
      <c r="AI131" s="102"/>
      <c r="AJ131" s="102"/>
      <c r="AK131" s="102"/>
      <c r="AL131" s="102"/>
      <c r="AM131" s="102"/>
      <c r="AN131" s="102">
        <v>0.79900000000000004</v>
      </c>
      <c r="AO131" s="102">
        <v>0.79900000000000004</v>
      </c>
      <c r="AP131" s="102">
        <v>0.8</v>
      </c>
      <c r="AQ131" s="102">
        <v>0.79400000000000004</v>
      </c>
      <c r="AR131" s="102">
        <v>0.79300000000000004</v>
      </c>
      <c r="AS131" s="103">
        <v>0.79500000000000004</v>
      </c>
      <c r="AT131" s="103">
        <v>0.79700000000000004</v>
      </c>
      <c r="AU131" s="103">
        <v>0.79100000000000004</v>
      </c>
      <c r="AV131" s="103">
        <v>0.78600000000000003</v>
      </c>
      <c r="AW131" s="103">
        <v>0.78900000000000003</v>
      </c>
      <c r="AX131" s="103">
        <v>0.79100000000000004</v>
      </c>
      <c r="AY131" s="103">
        <v>0.77900000000000003</v>
      </c>
      <c r="AZ131" s="103">
        <v>0.79</v>
      </c>
      <c r="BA131" s="103">
        <v>0.79400000000000004</v>
      </c>
      <c r="BB131" s="103">
        <v>0.79900000000000004</v>
      </c>
      <c r="BC131" s="103">
        <v>0.78900000000000003</v>
      </c>
      <c r="BD131" s="103">
        <v>0.78800000000000003</v>
      </c>
      <c r="BE131" s="103">
        <v>0.8</v>
      </c>
      <c r="BF131" s="103">
        <v>0.78900000000000003</v>
      </c>
      <c r="BG131" s="103">
        <v>0.8</v>
      </c>
      <c r="BH131" s="103">
        <v>0.80200000000000005</v>
      </c>
      <c r="BI131" s="103">
        <v>0.79400000000000004</v>
      </c>
      <c r="BJ131" s="103">
        <v>0.79400000000000004</v>
      </c>
      <c r="BK131" s="103">
        <v>0.78700000000000003</v>
      </c>
      <c r="BL131" s="103">
        <v>0.78600000000000003</v>
      </c>
      <c r="BM131" s="103">
        <v>0.80200000000000005</v>
      </c>
      <c r="BN131" s="103">
        <v>0.8</v>
      </c>
      <c r="BO131" s="95">
        <v>0.77900000000000003</v>
      </c>
      <c r="BP131" s="95">
        <v>0.79</v>
      </c>
      <c r="BQ131" s="95">
        <v>0.78800000000000003</v>
      </c>
      <c r="BR131" s="95">
        <v>0.78600000000000003</v>
      </c>
      <c r="BS131" s="95">
        <v>0.78900000000000003</v>
      </c>
      <c r="BT131" s="97"/>
      <c r="BU131" s="97"/>
      <c r="BV131" s="96"/>
      <c r="BW131" s="96"/>
      <c r="BX131" s="96"/>
      <c r="BY131" s="98"/>
      <c r="BZ131" s="99"/>
      <c r="CA131" s="99"/>
      <c r="CB131" s="99"/>
      <c r="CC131" s="99"/>
      <c r="CD131" s="100"/>
      <c r="CE131" s="101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3"/>
      <c r="CQ131" s="103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  <c r="DE131" s="103"/>
      <c r="DF131" s="103"/>
      <c r="DG131" s="103"/>
      <c r="DH131" s="103"/>
      <c r="DI131" s="103"/>
      <c r="DJ131" s="103"/>
      <c r="DK131" s="103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</row>
    <row r="132" spans="1:139">
      <c r="A132" s="83" t="s">
        <v>142</v>
      </c>
      <c r="B132" s="66" t="s">
        <v>242</v>
      </c>
      <c r="C132" s="79" t="s">
        <v>181</v>
      </c>
      <c r="D132" s="67">
        <v>1</v>
      </c>
      <c r="E132" s="123" t="s">
        <v>70</v>
      </c>
      <c r="F132" s="123" t="s">
        <v>126</v>
      </c>
      <c r="G132" s="85" t="s">
        <v>127</v>
      </c>
      <c r="H132" s="86">
        <v>1.33</v>
      </c>
      <c r="I132" s="124" t="s">
        <v>43</v>
      </c>
      <c r="J132" s="88">
        <v>0.8</v>
      </c>
      <c r="K132" s="89">
        <v>0.04</v>
      </c>
      <c r="L132" s="89">
        <v>-0.04</v>
      </c>
      <c r="M132" s="90" t="s">
        <v>29</v>
      </c>
      <c r="N132" s="91" t="s">
        <v>67</v>
      </c>
      <c r="O132" s="92">
        <f t="shared" si="74"/>
        <v>0.84000000000000008</v>
      </c>
      <c r="P132" s="93">
        <f t="shared" si="75"/>
        <v>0.76</v>
      </c>
      <c r="Q132" s="94"/>
      <c r="R132" s="3">
        <f t="shared" si="76"/>
        <v>0.80300000000000005</v>
      </c>
      <c r="S132" s="3">
        <f t="shared" si="77"/>
        <v>0.78200000000000003</v>
      </c>
      <c r="T132" s="3">
        <f t="shared" si="78"/>
        <v>0.79368750000000021</v>
      </c>
      <c r="U132" s="4">
        <f t="shared" si="79"/>
        <v>5.183332468969265E-3</v>
      </c>
      <c r="V132" s="5">
        <f t="shared" si="80"/>
        <v>2.5723476958414637</v>
      </c>
      <c r="W132" s="76">
        <f t="shared" si="50"/>
        <v>-0.15781249999999566</v>
      </c>
      <c r="X132" s="76" t="str">
        <f t="shared" si="51"/>
        <v>Level B</v>
      </c>
      <c r="Y132" s="5">
        <f t="shared" si="81"/>
        <v>2.978296316591436</v>
      </c>
      <c r="Z132" s="5">
        <f t="shared" si="82"/>
        <v>2.1663990750914959</v>
      </c>
      <c r="AA132" s="5">
        <f t="shared" si="83"/>
        <v>2.1663990750914959</v>
      </c>
      <c r="AB132" s="6">
        <f t="shared" si="84"/>
        <v>0.99999999995962519</v>
      </c>
      <c r="AC132" s="29" t="str">
        <f t="shared" si="85"/>
        <v/>
      </c>
      <c r="AD132" s="29" t="str">
        <f t="shared" si="86"/>
        <v/>
      </c>
      <c r="AE132" s="29">
        <f t="shared" si="87"/>
        <v>6.3124999999998321E-3</v>
      </c>
      <c r="AF132" s="29" t="str">
        <f t="shared" si="59"/>
        <v/>
      </c>
      <c r="AG132" s="100"/>
      <c r="AH132" s="101"/>
      <c r="AI132" s="102"/>
      <c r="AJ132" s="102"/>
      <c r="AK132" s="102"/>
      <c r="AL132" s="102"/>
      <c r="AM132" s="102"/>
      <c r="AN132" s="102">
        <v>0.79</v>
      </c>
      <c r="AO132" s="102">
        <v>0.78900000000000003</v>
      </c>
      <c r="AP132" s="102">
        <v>0.80300000000000005</v>
      </c>
      <c r="AQ132" s="102">
        <v>0.79500000000000004</v>
      </c>
      <c r="AR132" s="102">
        <v>0.79500000000000004</v>
      </c>
      <c r="AS132" s="103">
        <v>0.79400000000000004</v>
      </c>
      <c r="AT132" s="103">
        <v>0.78700000000000003</v>
      </c>
      <c r="AU132" s="103">
        <v>0.78900000000000003</v>
      </c>
      <c r="AV132" s="103">
        <v>0.79400000000000004</v>
      </c>
      <c r="AW132" s="103">
        <v>0.79500000000000004</v>
      </c>
      <c r="AX132" s="103">
        <v>0.78400000000000003</v>
      </c>
      <c r="AY132" s="103">
        <v>0.78200000000000003</v>
      </c>
      <c r="AZ132" s="103">
        <v>0.79400000000000004</v>
      </c>
      <c r="BA132" s="103">
        <v>0.79400000000000004</v>
      </c>
      <c r="BB132" s="103">
        <v>0.79400000000000004</v>
      </c>
      <c r="BC132" s="103">
        <v>0.79200000000000004</v>
      </c>
      <c r="BD132" s="103">
        <v>0.79700000000000004</v>
      </c>
      <c r="BE132" s="103">
        <v>0.79800000000000004</v>
      </c>
      <c r="BF132" s="103">
        <v>0.78400000000000003</v>
      </c>
      <c r="BG132" s="103">
        <v>0.80300000000000005</v>
      </c>
      <c r="BH132" s="103">
        <v>0.79900000000000004</v>
      </c>
      <c r="BI132" s="103">
        <v>0.79</v>
      </c>
      <c r="BJ132" s="103">
        <v>0.79300000000000004</v>
      </c>
      <c r="BK132" s="103">
        <v>0.79800000000000004</v>
      </c>
      <c r="BL132" s="103">
        <v>0.79600000000000004</v>
      </c>
      <c r="BM132" s="103">
        <v>0.79800000000000004</v>
      </c>
      <c r="BN132" s="103">
        <v>0.8</v>
      </c>
      <c r="BO132" s="95">
        <v>0.8</v>
      </c>
      <c r="BP132" s="95">
        <v>0.79</v>
      </c>
      <c r="BQ132" s="95">
        <v>0.79200000000000004</v>
      </c>
      <c r="BR132" s="95">
        <v>0.79200000000000004</v>
      </c>
      <c r="BS132" s="95">
        <v>0.79700000000000004</v>
      </c>
      <c r="BT132" s="97"/>
      <c r="BU132" s="97"/>
      <c r="BV132" s="96"/>
      <c r="BW132" s="96"/>
      <c r="BX132" s="96"/>
      <c r="BY132" s="98"/>
      <c r="BZ132" s="99"/>
      <c r="CA132" s="99"/>
      <c r="CB132" s="99"/>
      <c r="CC132" s="99"/>
      <c r="CD132" s="100"/>
      <c r="CE132" s="101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3"/>
      <c r="CQ132" s="103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</row>
    <row r="133" spans="1:139">
      <c r="A133" s="83" t="s">
        <v>142</v>
      </c>
      <c r="B133" s="66" t="s">
        <v>242</v>
      </c>
      <c r="C133" s="79" t="s">
        <v>181</v>
      </c>
      <c r="D133" s="67">
        <v>1</v>
      </c>
      <c r="E133" s="123" t="s">
        <v>70</v>
      </c>
      <c r="F133" s="123" t="s">
        <v>128</v>
      </c>
      <c r="G133" s="85" t="s">
        <v>127</v>
      </c>
      <c r="H133" s="86">
        <v>1.33</v>
      </c>
      <c r="I133" s="124" t="s">
        <v>43</v>
      </c>
      <c r="J133" s="88">
        <v>0.8</v>
      </c>
      <c r="K133" s="89">
        <v>0.04</v>
      </c>
      <c r="L133" s="89">
        <v>-0.04</v>
      </c>
      <c r="M133" s="90" t="s">
        <v>29</v>
      </c>
      <c r="N133" s="91" t="s">
        <v>67</v>
      </c>
      <c r="O133" s="92">
        <f t="shared" si="74"/>
        <v>0.84000000000000008</v>
      </c>
      <c r="P133" s="93">
        <f t="shared" si="75"/>
        <v>0.76</v>
      </c>
      <c r="Q133" s="94"/>
      <c r="R133" s="3">
        <f t="shared" si="76"/>
        <v>0.80300000000000005</v>
      </c>
      <c r="S133" s="3">
        <f t="shared" si="77"/>
        <v>0.78400000000000003</v>
      </c>
      <c r="T133" s="3">
        <f t="shared" si="78"/>
        <v>0.79356250000000028</v>
      </c>
      <c r="U133" s="4">
        <f t="shared" si="79"/>
        <v>4.5574292413950463E-3</v>
      </c>
      <c r="V133" s="5">
        <f t="shared" si="80"/>
        <v>2.9256259674263094</v>
      </c>
      <c r="W133" s="76">
        <f t="shared" si="50"/>
        <v>-0.16093749999999393</v>
      </c>
      <c r="X133" s="76" t="str">
        <f t="shared" si="51"/>
        <v>Level B</v>
      </c>
      <c r="Y133" s="5">
        <f t="shared" si="81"/>
        <v>3.3964688965589662</v>
      </c>
      <c r="Z133" s="5">
        <f t="shared" si="82"/>
        <v>2.4547830382936575</v>
      </c>
      <c r="AA133" s="5">
        <f t="shared" si="83"/>
        <v>2.4547830382936575</v>
      </c>
      <c r="AB133" s="6">
        <f t="shared" si="84"/>
        <v>0.99999999999991096</v>
      </c>
      <c r="AC133" s="29" t="str">
        <f t="shared" si="85"/>
        <v/>
      </c>
      <c r="AD133" s="29" t="str">
        <f t="shared" si="86"/>
        <v/>
      </c>
      <c r="AE133" s="29">
        <f t="shared" si="87"/>
        <v>6.4374999999997629E-3</v>
      </c>
      <c r="AF133" s="29" t="str">
        <f t="shared" si="59"/>
        <v/>
      </c>
      <c r="AG133" s="100"/>
      <c r="AH133" s="101"/>
      <c r="AI133" s="102"/>
      <c r="AJ133" s="102"/>
      <c r="AK133" s="102"/>
      <c r="AL133" s="102"/>
      <c r="AM133" s="102"/>
      <c r="AN133" s="102">
        <v>0.78800000000000003</v>
      </c>
      <c r="AO133" s="102">
        <v>0.78900000000000003</v>
      </c>
      <c r="AP133" s="102">
        <v>0.80200000000000005</v>
      </c>
      <c r="AQ133" s="102">
        <v>0.79500000000000004</v>
      </c>
      <c r="AR133" s="102">
        <v>0.79500000000000004</v>
      </c>
      <c r="AS133" s="103">
        <v>0.79700000000000004</v>
      </c>
      <c r="AT133" s="103">
        <v>0.78900000000000003</v>
      </c>
      <c r="AU133" s="103">
        <v>0.79100000000000004</v>
      </c>
      <c r="AV133" s="103">
        <v>0.79200000000000004</v>
      </c>
      <c r="AW133" s="103">
        <v>0.79200000000000004</v>
      </c>
      <c r="AX133" s="103">
        <v>0.78600000000000003</v>
      </c>
      <c r="AY133" s="103">
        <v>0.78400000000000003</v>
      </c>
      <c r="AZ133" s="103">
        <v>0.79700000000000004</v>
      </c>
      <c r="BA133" s="103">
        <v>0.79400000000000004</v>
      </c>
      <c r="BB133" s="103">
        <v>0.79500000000000004</v>
      </c>
      <c r="BC133" s="103">
        <v>0.79200000000000004</v>
      </c>
      <c r="BD133" s="103">
        <v>0.79400000000000004</v>
      </c>
      <c r="BE133" s="103">
        <v>0.79800000000000004</v>
      </c>
      <c r="BF133" s="103">
        <v>0.78500000000000003</v>
      </c>
      <c r="BG133" s="103">
        <v>0.80300000000000005</v>
      </c>
      <c r="BH133" s="103">
        <v>0.79800000000000004</v>
      </c>
      <c r="BI133" s="103">
        <v>0.79300000000000004</v>
      </c>
      <c r="BJ133" s="103">
        <v>0.79100000000000004</v>
      </c>
      <c r="BK133" s="103">
        <v>0.79800000000000004</v>
      </c>
      <c r="BL133" s="103">
        <v>0.79600000000000004</v>
      </c>
      <c r="BM133" s="103">
        <v>0.79400000000000004</v>
      </c>
      <c r="BN133" s="103">
        <v>0.8</v>
      </c>
      <c r="BO133" s="95">
        <v>0.79800000000000004</v>
      </c>
      <c r="BP133" s="95">
        <v>0.79200000000000004</v>
      </c>
      <c r="BQ133" s="95">
        <v>0.79200000000000004</v>
      </c>
      <c r="BR133" s="95">
        <v>0.79100000000000004</v>
      </c>
      <c r="BS133" s="95">
        <v>0.79300000000000004</v>
      </c>
      <c r="BT133" s="97"/>
      <c r="BU133" s="97"/>
      <c r="BV133" s="96"/>
      <c r="BW133" s="96"/>
      <c r="BX133" s="96"/>
      <c r="BY133" s="98"/>
      <c r="BZ133" s="99"/>
      <c r="CA133" s="99"/>
      <c r="CB133" s="99"/>
      <c r="CC133" s="99"/>
      <c r="CD133" s="100"/>
      <c r="CE133" s="101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3"/>
      <c r="CQ133" s="103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  <c r="DE133" s="103"/>
      <c r="DF133" s="103"/>
      <c r="DG133" s="103"/>
      <c r="DH133" s="103"/>
      <c r="DI133" s="103"/>
      <c r="DJ133" s="103"/>
      <c r="DK133" s="103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</row>
    <row r="134" spans="1:139">
      <c r="A134" s="83" t="s">
        <v>143</v>
      </c>
      <c r="B134" s="66" t="s">
        <v>242</v>
      </c>
      <c r="C134" s="79" t="s">
        <v>181</v>
      </c>
      <c r="D134" s="67">
        <v>1</v>
      </c>
      <c r="E134" s="123" t="s">
        <v>70</v>
      </c>
      <c r="F134" s="123" t="s">
        <v>126</v>
      </c>
      <c r="G134" s="85" t="s">
        <v>127</v>
      </c>
      <c r="H134" s="86">
        <v>1.33</v>
      </c>
      <c r="I134" s="124" t="s">
        <v>43</v>
      </c>
      <c r="J134" s="88">
        <v>0.7</v>
      </c>
      <c r="K134" s="89">
        <v>0.04</v>
      </c>
      <c r="L134" s="89">
        <v>-0.04</v>
      </c>
      <c r="M134" s="90" t="s">
        <v>29</v>
      </c>
      <c r="N134" s="91" t="s">
        <v>67</v>
      </c>
      <c r="O134" s="92">
        <f t="shared" si="74"/>
        <v>0.74</v>
      </c>
      <c r="P134" s="93">
        <f t="shared" si="75"/>
        <v>0.65999999999999992</v>
      </c>
      <c r="Q134" s="94"/>
      <c r="R134" s="3">
        <f t="shared" si="76"/>
        <v>0.70399999999999996</v>
      </c>
      <c r="S134" s="3">
        <f t="shared" si="77"/>
        <v>0.69099999999999995</v>
      </c>
      <c r="T134" s="3">
        <f t="shared" si="78"/>
        <v>0.69778125000000002</v>
      </c>
      <c r="U134" s="4">
        <f t="shared" si="79"/>
        <v>3.1697600906469368E-3</v>
      </c>
      <c r="V134" s="5">
        <f t="shared" si="80"/>
        <v>4.2064171899558644</v>
      </c>
      <c r="W134" s="76">
        <f t="shared" si="50"/>
        <v>-5.5468749999998353E-2</v>
      </c>
      <c r="X134" s="76" t="str">
        <f t="shared" si="51"/>
        <v>Level A</v>
      </c>
      <c r="Y134" s="5">
        <f t="shared" si="81"/>
        <v>4.4397418934612256</v>
      </c>
      <c r="Z134" s="5">
        <f t="shared" si="82"/>
        <v>3.9730924864505104</v>
      </c>
      <c r="AA134" s="5">
        <f t="shared" si="83"/>
        <v>3.9730924864505104</v>
      </c>
      <c r="AB134" s="6">
        <f t="shared" si="84"/>
        <v>1</v>
      </c>
      <c r="AC134" s="29" t="str">
        <f t="shared" si="85"/>
        <v/>
      </c>
      <c r="AD134" s="29" t="str">
        <f t="shared" si="86"/>
        <v/>
      </c>
      <c r="AE134" s="29">
        <f t="shared" si="87"/>
        <v>2.2187499999999361E-3</v>
      </c>
      <c r="AF134" s="29" t="str">
        <f t="shared" si="59"/>
        <v/>
      </c>
      <c r="AG134" s="100"/>
      <c r="AH134" s="101"/>
      <c r="AI134" s="102"/>
      <c r="AJ134" s="102"/>
      <c r="AK134" s="102"/>
      <c r="AL134" s="102"/>
      <c r="AM134" s="102"/>
      <c r="AN134" s="102">
        <v>0.69199999999999995</v>
      </c>
      <c r="AO134" s="102">
        <v>0.69599999999999995</v>
      </c>
      <c r="AP134" s="102">
        <v>0.69799999999999995</v>
      </c>
      <c r="AQ134" s="102">
        <v>0.7</v>
      </c>
      <c r="AR134" s="102">
        <v>0.69799999999999995</v>
      </c>
      <c r="AS134" s="103">
        <v>0.69499999999999995</v>
      </c>
      <c r="AT134" s="103">
        <v>0.69599999999999995</v>
      </c>
      <c r="AU134" s="103">
        <v>0.69299999999999995</v>
      </c>
      <c r="AV134" s="103">
        <v>0.69399999999999995</v>
      </c>
      <c r="AW134" s="103">
        <v>0.69799999999999995</v>
      </c>
      <c r="AX134" s="103">
        <v>0.69099999999999995</v>
      </c>
      <c r="AY134" s="103">
        <v>0.69699999999999995</v>
      </c>
      <c r="AZ134" s="103">
        <v>0.69699999999999995</v>
      </c>
      <c r="BA134" s="103">
        <v>0.69299999999999995</v>
      </c>
      <c r="BB134" s="103">
        <v>0.70099999999999996</v>
      </c>
      <c r="BC134" s="103">
        <v>0.70299999999999996</v>
      </c>
      <c r="BD134" s="103">
        <v>0.69899999999999995</v>
      </c>
      <c r="BE134" s="103">
        <v>0.69899999999999995</v>
      </c>
      <c r="BF134" s="103">
        <v>0.7</v>
      </c>
      <c r="BG134" s="103">
        <v>0.69899999999999995</v>
      </c>
      <c r="BH134" s="103">
        <v>0.69599999999999995</v>
      </c>
      <c r="BI134" s="103">
        <v>0.70099999999999996</v>
      </c>
      <c r="BJ134" s="103">
        <v>0.70099999999999996</v>
      </c>
      <c r="BK134" s="103">
        <v>0.69899999999999995</v>
      </c>
      <c r="BL134" s="103">
        <v>0.70399999999999996</v>
      </c>
      <c r="BM134" s="103">
        <v>0.69899999999999995</v>
      </c>
      <c r="BN134" s="103">
        <v>0.69899999999999995</v>
      </c>
      <c r="BO134" s="95">
        <v>0.69599999999999995</v>
      </c>
      <c r="BP134" s="95">
        <v>0.70099999999999996</v>
      </c>
      <c r="BQ134" s="95">
        <v>0.7</v>
      </c>
      <c r="BR134" s="95">
        <v>0.7</v>
      </c>
      <c r="BS134" s="95">
        <v>0.69399999999999995</v>
      </c>
      <c r="BT134" s="97"/>
      <c r="BU134" s="97"/>
      <c r="BV134" s="96"/>
      <c r="BW134" s="96"/>
      <c r="BX134" s="96"/>
      <c r="BY134" s="98"/>
      <c r="BZ134" s="99"/>
      <c r="CA134" s="99"/>
      <c r="CB134" s="99"/>
      <c r="CC134" s="99"/>
      <c r="CD134" s="100"/>
      <c r="CE134" s="101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</row>
    <row r="135" spans="1:139">
      <c r="A135" s="83" t="s">
        <v>143</v>
      </c>
      <c r="B135" s="66" t="s">
        <v>242</v>
      </c>
      <c r="C135" s="79" t="s">
        <v>181</v>
      </c>
      <c r="D135" s="67">
        <v>1</v>
      </c>
      <c r="E135" s="123" t="s">
        <v>70</v>
      </c>
      <c r="F135" s="123" t="s">
        <v>128</v>
      </c>
      <c r="G135" s="85" t="s">
        <v>127</v>
      </c>
      <c r="H135" s="86">
        <v>1.33</v>
      </c>
      <c r="I135" s="124" t="s">
        <v>43</v>
      </c>
      <c r="J135" s="88">
        <v>0.7</v>
      </c>
      <c r="K135" s="89">
        <v>0.04</v>
      </c>
      <c r="L135" s="89">
        <v>-0.04</v>
      </c>
      <c r="M135" s="90" t="s">
        <v>29</v>
      </c>
      <c r="N135" s="91" t="s">
        <v>67</v>
      </c>
      <c r="O135" s="92">
        <f t="shared" si="74"/>
        <v>0.74</v>
      </c>
      <c r="P135" s="93">
        <f t="shared" si="75"/>
        <v>0.65999999999999992</v>
      </c>
      <c r="Q135" s="94"/>
      <c r="R135" s="3">
        <f t="shared" si="76"/>
        <v>0.70199999999999996</v>
      </c>
      <c r="S135" s="3">
        <f t="shared" si="77"/>
        <v>0.68899999999999995</v>
      </c>
      <c r="T135" s="3">
        <f t="shared" si="78"/>
        <v>0.69546874999999997</v>
      </c>
      <c r="U135" s="4">
        <f t="shared" si="79"/>
        <v>3.2127204330045876E-3</v>
      </c>
      <c r="V135" s="5">
        <f t="shared" si="80"/>
        <v>4.1501691825901537</v>
      </c>
      <c r="W135" s="76">
        <f t="shared" si="50"/>
        <v>-0.11328124999999957</v>
      </c>
      <c r="X135" s="76" t="str">
        <f t="shared" si="51"/>
        <v>Level A</v>
      </c>
      <c r="Y135" s="5">
        <f t="shared" si="81"/>
        <v>4.6203055353054463</v>
      </c>
      <c r="Z135" s="5">
        <f t="shared" si="82"/>
        <v>3.6800328298748677</v>
      </c>
      <c r="AA135" s="5">
        <f t="shared" si="83"/>
        <v>3.6800328298748677</v>
      </c>
      <c r="AB135" s="6">
        <f t="shared" si="84"/>
        <v>1</v>
      </c>
      <c r="AC135" s="29" t="str">
        <f t="shared" si="85"/>
        <v/>
      </c>
      <c r="AD135" s="29" t="str">
        <f t="shared" si="86"/>
        <v/>
      </c>
      <c r="AE135" s="29">
        <f t="shared" si="87"/>
        <v>4.5312499999999867E-3</v>
      </c>
      <c r="AF135" s="29" t="str">
        <f t="shared" si="59"/>
        <v/>
      </c>
      <c r="AG135" s="100"/>
      <c r="AH135" s="101"/>
      <c r="AI135" s="102"/>
      <c r="AJ135" s="102"/>
      <c r="AK135" s="102"/>
      <c r="AL135" s="102"/>
      <c r="AM135" s="102"/>
      <c r="AN135" s="102">
        <v>0.69299999999999995</v>
      </c>
      <c r="AO135" s="102">
        <v>0.68899999999999995</v>
      </c>
      <c r="AP135" s="102">
        <v>0.69799999999999995</v>
      </c>
      <c r="AQ135" s="102">
        <v>0.69499999999999995</v>
      </c>
      <c r="AR135" s="102">
        <v>0.70199999999999996</v>
      </c>
      <c r="AS135" s="103">
        <v>0.69299999999999995</v>
      </c>
      <c r="AT135" s="103">
        <v>0.69299999999999995</v>
      </c>
      <c r="AU135" s="103">
        <v>0.69099999999999995</v>
      </c>
      <c r="AV135" s="103">
        <v>0.69</v>
      </c>
      <c r="AW135" s="103">
        <v>0.69499999999999995</v>
      </c>
      <c r="AX135" s="103">
        <v>0.69499999999999995</v>
      </c>
      <c r="AY135" s="103">
        <v>0.69499999999999995</v>
      </c>
      <c r="AZ135" s="103">
        <v>0.69499999999999995</v>
      </c>
      <c r="BA135" s="103">
        <v>0.69099999999999995</v>
      </c>
      <c r="BB135" s="103">
        <v>0.69699999999999995</v>
      </c>
      <c r="BC135" s="103">
        <v>0.69899999999999995</v>
      </c>
      <c r="BD135" s="103">
        <v>0.69899999999999995</v>
      </c>
      <c r="BE135" s="103">
        <v>0.69699999999999995</v>
      </c>
      <c r="BF135" s="103">
        <v>0.69499999999999995</v>
      </c>
      <c r="BG135" s="103">
        <v>0.69799999999999995</v>
      </c>
      <c r="BH135" s="103">
        <v>0.69799999999999995</v>
      </c>
      <c r="BI135" s="103">
        <v>0.7</v>
      </c>
      <c r="BJ135" s="103">
        <v>0.69499999999999995</v>
      </c>
      <c r="BK135" s="103">
        <v>0.69799999999999995</v>
      </c>
      <c r="BL135" s="103">
        <v>0.70099999999999996</v>
      </c>
      <c r="BM135" s="103">
        <v>0.69099999999999995</v>
      </c>
      <c r="BN135" s="103">
        <v>0.69599999999999995</v>
      </c>
      <c r="BO135" s="95">
        <v>0.69699999999999995</v>
      </c>
      <c r="BP135" s="95">
        <v>0.69699999999999995</v>
      </c>
      <c r="BQ135" s="95">
        <v>0.69599999999999995</v>
      </c>
      <c r="BR135" s="95">
        <v>0.69399999999999995</v>
      </c>
      <c r="BS135" s="95">
        <v>0.69199999999999995</v>
      </c>
      <c r="BT135" s="97"/>
      <c r="BU135" s="97"/>
      <c r="BV135" s="96"/>
      <c r="BW135" s="96"/>
      <c r="BX135" s="96"/>
      <c r="BY135" s="98"/>
      <c r="BZ135" s="99"/>
      <c r="CA135" s="99"/>
      <c r="CB135" s="99"/>
      <c r="CC135" s="99"/>
      <c r="CD135" s="100"/>
      <c r="CE135" s="101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</row>
    <row r="136" spans="1:139">
      <c r="A136" s="83" t="s">
        <v>144</v>
      </c>
      <c r="B136" s="66" t="s">
        <v>242</v>
      </c>
      <c r="C136" s="79" t="s">
        <v>181</v>
      </c>
      <c r="D136" s="67">
        <v>1</v>
      </c>
      <c r="E136" s="123" t="s">
        <v>70</v>
      </c>
      <c r="F136" s="123" t="s">
        <v>126</v>
      </c>
      <c r="G136" s="85" t="s">
        <v>127</v>
      </c>
      <c r="H136" s="86">
        <v>1.33</v>
      </c>
      <c r="I136" s="124" t="s">
        <v>43</v>
      </c>
      <c r="J136" s="88">
        <v>0.8</v>
      </c>
      <c r="K136" s="89">
        <v>0.04</v>
      </c>
      <c r="L136" s="89">
        <v>-0.04</v>
      </c>
      <c r="M136" s="90" t="s">
        <v>29</v>
      </c>
      <c r="N136" s="91" t="s">
        <v>67</v>
      </c>
      <c r="O136" s="92">
        <f t="shared" si="74"/>
        <v>0.84000000000000008</v>
      </c>
      <c r="P136" s="93">
        <f t="shared" si="75"/>
        <v>0.76</v>
      </c>
      <c r="Q136" s="94"/>
      <c r="R136" s="3">
        <f t="shared" si="76"/>
        <v>0.79900000000000004</v>
      </c>
      <c r="S136" s="3">
        <f t="shared" si="77"/>
        <v>0.79200000000000004</v>
      </c>
      <c r="T136" s="3">
        <f t="shared" si="78"/>
        <v>0.79506250000000012</v>
      </c>
      <c r="U136" s="4">
        <f t="shared" si="79"/>
        <v>1.9499793216438777E-3</v>
      </c>
      <c r="V136" s="5">
        <f t="shared" si="80"/>
        <v>6.8376793463086702</v>
      </c>
      <c r="W136" s="76">
        <f t="shared" si="50"/>
        <v>-0.12343749999999809</v>
      </c>
      <c r="X136" s="76" t="str">
        <f t="shared" si="51"/>
        <v>Level A</v>
      </c>
      <c r="Y136" s="5">
        <f t="shared" si="81"/>
        <v>7.6817053906186397</v>
      </c>
      <c r="Z136" s="5">
        <f t="shared" si="82"/>
        <v>5.9936533019987115</v>
      </c>
      <c r="AA136" s="5">
        <f t="shared" si="83"/>
        <v>5.9936533019987115</v>
      </c>
      <c r="AB136" s="6">
        <f t="shared" si="84"/>
        <v>1</v>
      </c>
      <c r="AC136" s="29" t="str">
        <f t="shared" si="85"/>
        <v/>
      </c>
      <c r="AD136" s="29" t="str">
        <f t="shared" si="86"/>
        <v/>
      </c>
      <c r="AE136" s="29">
        <f t="shared" si="87"/>
        <v>4.9374999999999281E-3</v>
      </c>
      <c r="AF136" s="29" t="str">
        <f t="shared" si="59"/>
        <v/>
      </c>
      <c r="AG136" s="100"/>
      <c r="AH136" s="101"/>
      <c r="AI136" s="102"/>
      <c r="AJ136" s="102"/>
      <c r="AK136" s="102"/>
      <c r="AL136" s="102"/>
      <c r="AM136" s="102"/>
      <c r="AN136" s="102">
        <v>0.79400000000000004</v>
      </c>
      <c r="AO136" s="102">
        <v>0.79400000000000004</v>
      </c>
      <c r="AP136" s="102">
        <v>0.79300000000000004</v>
      </c>
      <c r="AQ136" s="102">
        <v>0.79600000000000004</v>
      </c>
      <c r="AR136" s="102">
        <v>0.79500000000000004</v>
      </c>
      <c r="AS136" s="103">
        <v>0.79700000000000004</v>
      </c>
      <c r="AT136" s="103">
        <v>0.79600000000000004</v>
      </c>
      <c r="AU136" s="103">
        <v>0.79700000000000004</v>
      </c>
      <c r="AV136" s="103">
        <v>0.79600000000000004</v>
      </c>
      <c r="AW136" s="103">
        <v>0.79200000000000004</v>
      </c>
      <c r="AX136" s="103">
        <v>0.79300000000000004</v>
      </c>
      <c r="AY136" s="103">
        <v>0.79700000000000004</v>
      </c>
      <c r="AZ136" s="103">
        <v>0.79500000000000004</v>
      </c>
      <c r="BA136" s="103">
        <v>0.79400000000000004</v>
      </c>
      <c r="BB136" s="103">
        <v>0.79600000000000004</v>
      </c>
      <c r="BC136" s="103">
        <v>0.79600000000000004</v>
      </c>
      <c r="BD136" s="103">
        <v>0.79700000000000004</v>
      </c>
      <c r="BE136" s="103">
        <v>0.79900000000000004</v>
      </c>
      <c r="BF136" s="103">
        <v>0.79900000000000004</v>
      </c>
      <c r="BG136" s="103">
        <v>0.79700000000000004</v>
      </c>
      <c r="BH136" s="103">
        <v>0.79300000000000004</v>
      </c>
      <c r="BI136" s="103">
        <v>0.79300000000000004</v>
      </c>
      <c r="BJ136" s="103">
        <v>0.79200000000000004</v>
      </c>
      <c r="BK136" s="103">
        <v>0.79500000000000004</v>
      </c>
      <c r="BL136" s="103">
        <v>0.79600000000000004</v>
      </c>
      <c r="BM136" s="103">
        <v>0.79600000000000004</v>
      </c>
      <c r="BN136" s="103">
        <v>0.79700000000000004</v>
      </c>
      <c r="BO136" s="95">
        <v>0.79200000000000004</v>
      </c>
      <c r="BP136" s="95">
        <v>0.79500000000000004</v>
      </c>
      <c r="BQ136" s="95">
        <v>0.79300000000000004</v>
      </c>
      <c r="BR136" s="95">
        <v>0.79400000000000004</v>
      </c>
      <c r="BS136" s="95">
        <v>0.79300000000000004</v>
      </c>
      <c r="BT136" s="97"/>
      <c r="BU136" s="97"/>
      <c r="BV136" s="96"/>
      <c r="BW136" s="96"/>
      <c r="BX136" s="96"/>
      <c r="BY136" s="98"/>
      <c r="BZ136" s="99"/>
      <c r="CA136" s="99"/>
      <c r="CB136" s="99"/>
      <c r="CC136" s="99"/>
      <c r="CD136" s="100"/>
      <c r="CE136" s="101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</row>
    <row r="137" spans="1:139">
      <c r="A137" s="83" t="s">
        <v>144</v>
      </c>
      <c r="B137" s="66" t="s">
        <v>242</v>
      </c>
      <c r="C137" s="79" t="s">
        <v>181</v>
      </c>
      <c r="D137" s="67">
        <v>1</v>
      </c>
      <c r="E137" s="123" t="s">
        <v>70</v>
      </c>
      <c r="F137" s="123" t="s">
        <v>128</v>
      </c>
      <c r="G137" s="85" t="s">
        <v>127</v>
      </c>
      <c r="H137" s="86">
        <v>1.33</v>
      </c>
      <c r="I137" s="124" t="s">
        <v>43</v>
      </c>
      <c r="J137" s="88">
        <v>0.8</v>
      </c>
      <c r="K137" s="89">
        <v>0.04</v>
      </c>
      <c r="L137" s="89">
        <v>-0.04</v>
      </c>
      <c r="M137" s="90" t="s">
        <v>29</v>
      </c>
      <c r="N137" s="91" t="s">
        <v>67</v>
      </c>
      <c r="O137" s="92">
        <f t="shared" si="74"/>
        <v>0.84000000000000008</v>
      </c>
      <c r="P137" s="93">
        <f t="shared" si="75"/>
        <v>0.76</v>
      </c>
      <c r="Q137" s="94"/>
      <c r="R137" s="3">
        <f t="shared" si="76"/>
        <v>0.8</v>
      </c>
      <c r="S137" s="3">
        <f t="shared" si="77"/>
        <v>0.79100000000000004</v>
      </c>
      <c r="T137" s="3">
        <f t="shared" si="78"/>
        <v>0.79500000000000037</v>
      </c>
      <c r="U137" s="4">
        <f t="shared" si="79"/>
        <v>2.1098845710668191E-3</v>
      </c>
      <c r="V137" s="5">
        <f t="shared" si="80"/>
        <v>6.3194610341131661</v>
      </c>
      <c r="W137" s="76">
        <f t="shared" si="50"/>
        <v>-0.12499999999999167</v>
      </c>
      <c r="X137" s="76" t="str">
        <f t="shared" si="51"/>
        <v>Level A</v>
      </c>
      <c r="Y137" s="5">
        <f t="shared" si="81"/>
        <v>7.109393663377265</v>
      </c>
      <c r="Z137" s="5">
        <f t="shared" si="82"/>
        <v>5.5295284048490778</v>
      </c>
      <c r="AA137" s="5">
        <f t="shared" si="83"/>
        <v>5.5295284048490778</v>
      </c>
      <c r="AB137" s="6">
        <f t="shared" si="84"/>
        <v>1</v>
      </c>
      <c r="AC137" s="29" t="str">
        <f t="shared" si="85"/>
        <v/>
      </c>
      <c r="AD137" s="29" t="str">
        <f t="shared" si="86"/>
        <v/>
      </c>
      <c r="AE137" s="29">
        <f t="shared" si="87"/>
        <v>4.9999999999996714E-3</v>
      </c>
      <c r="AF137" s="29" t="str">
        <f t="shared" si="59"/>
        <v/>
      </c>
      <c r="AG137" s="100"/>
      <c r="AH137" s="101"/>
      <c r="AI137" s="102"/>
      <c r="AJ137" s="102"/>
      <c r="AK137" s="102"/>
      <c r="AL137" s="102"/>
      <c r="AM137" s="102"/>
      <c r="AN137" s="102">
        <v>0.79700000000000004</v>
      </c>
      <c r="AO137" s="102">
        <v>0.79600000000000004</v>
      </c>
      <c r="AP137" s="102">
        <v>0.79800000000000004</v>
      </c>
      <c r="AQ137" s="102">
        <v>0.79500000000000004</v>
      </c>
      <c r="AR137" s="102">
        <v>0.79100000000000004</v>
      </c>
      <c r="AS137" s="103">
        <v>0.79600000000000004</v>
      </c>
      <c r="AT137" s="103">
        <v>0.79400000000000004</v>
      </c>
      <c r="AU137" s="103">
        <v>0.8</v>
      </c>
      <c r="AV137" s="103">
        <v>0.79800000000000004</v>
      </c>
      <c r="AW137" s="103">
        <v>0.79500000000000004</v>
      </c>
      <c r="AX137" s="103">
        <v>0.79500000000000004</v>
      </c>
      <c r="AY137" s="103">
        <v>0.79400000000000004</v>
      </c>
      <c r="AZ137" s="103">
        <v>0.79600000000000004</v>
      </c>
      <c r="BA137" s="103">
        <v>0.79500000000000004</v>
      </c>
      <c r="BB137" s="103">
        <v>0.79700000000000004</v>
      </c>
      <c r="BC137" s="103">
        <v>0.79400000000000004</v>
      </c>
      <c r="BD137" s="103">
        <v>0.79500000000000004</v>
      </c>
      <c r="BE137" s="103">
        <v>0.79700000000000004</v>
      </c>
      <c r="BF137" s="103">
        <v>0.79600000000000004</v>
      </c>
      <c r="BG137" s="103">
        <v>0.79700000000000004</v>
      </c>
      <c r="BH137" s="103">
        <v>0.79400000000000004</v>
      </c>
      <c r="BI137" s="103">
        <v>0.79200000000000004</v>
      </c>
      <c r="BJ137" s="103">
        <v>0.79200000000000004</v>
      </c>
      <c r="BK137" s="103">
        <v>0.79500000000000004</v>
      </c>
      <c r="BL137" s="103">
        <v>0.79600000000000004</v>
      </c>
      <c r="BM137" s="103">
        <v>0.79200000000000004</v>
      </c>
      <c r="BN137" s="103">
        <v>0.79500000000000004</v>
      </c>
      <c r="BO137" s="95">
        <v>0.79300000000000004</v>
      </c>
      <c r="BP137" s="95">
        <v>0.79400000000000004</v>
      </c>
      <c r="BQ137" s="95">
        <v>0.79200000000000004</v>
      </c>
      <c r="BR137" s="95">
        <v>0.79700000000000004</v>
      </c>
      <c r="BS137" s="95">
        <v>0.79200000000000004</v>
      </c>
      <c r="BT137" s="97"/>
      <c r="BU137" s="97"/>
      <c r="BV137" s="96"/>
      <c r="BW137" s="96"/>
      <c r="BX137" s="96"/>
      <c r="BY137" s="98"/>
      <c r="BZ137" s="99"/>
      <c r="CA137" s="99"/>
      <c r="CB137" s="99"/>
      <c r="CC137" s="99"/>
      <c r="CD137" s="100"/>
      <c r="CE137" s="101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</row>
    <row r="138" spans="1:139">
      <c r="A138" s="83" t="s">
        <v>145</v>
      </c>
      <c r="B138" s="66" t="s">
        <v>242</v>
      </c>
      <c r="C138" s="79" t="s">
        <v>181</v>
      </c>
      <c r="D138" s="67">
        <v>1</v>
      </c>
      <c r="E138" s="123" t="s">
        <v>70</v>
      </c>
      <c r="F138" s="123" t="s">
        <v>126</v>
      </c>
      <c r="G138" s="85" t="s">
        <v>127</v>
      </c>
      <c r="H138" s="86">
        <v>1.33</v>
      </c>
      <c r="I138" s="124" t="s">
        <v>43</v>
      </c>
      <c r="J138" s="88">
        <v>0.8</v>
      </c>
      <c r="K138" s="89">
        <v>0.04</v>
      </c>
      <c r="L138" s="89">
        <v>-0.04</v>
      </c>
      <c r="M138" s="90" t="s">
        <v>29</v>
      </c>
      <c r="N138" s="91" t="s">
        <v>67</v>
      </c>
      <c r="O138" s="92">
        <f t="shared" si="74"/>
        <v>0.84000000000000008</v>
      </c>
      <c r="P138" s="93">
        <f t="shared" si="75"/>
        <v>0.76</v>
      </c>
      <c r="Q138" s="94"/>
      <c r="R138" s="3">
        <f t="shared" si="76"/>
        <v>0.79500000000000004</v>
      </c>
      <c r="S138" s="3">
        <f t="shared" si="77"/>
        <v>0.77300000000000002</v>
      </c>
      <c r="T138" s="3">
        <f t="shared" si="78"/>
        <v>0.78140625000000008</v>
      </c>
      <c r="U138" s="4">
        <f t="shared" si="79"/>
        <v>5.0280463402796963E-3</v>
      </c>
      <c r="V138" s="5">
        <f t="shared" si="80"/>
        <v>2.6517920542060152</v>
      </c>
      <c r="W138" s="76">
        <f t="shared" si="50"/>
        <v>-0.46484374999999872</v>
      </c>
      <c r="X138" s="76" t="str">
        <f t="shared" si="51"/>
        <v>Level C</v>
      </c>
      <c r="Y138" s="5">
        <f t="shared" si="81"/>
        <v>3.8844610169033427</v>
      </c>
      <c r="Z138" s="5">
        <f t="shared" si="82"/>
        <v>1.4191230915086925</v>
      </c>
      <c r="AA138" s="5">
        <f t="shared" si="83"/>
        <v>1.4191230915086925</v>
      </c>
      <c r="AB138" s="6">
        <f t="shared" si="84"/>
        <v>0.99998965767312731</v>
      </c>
      <c r="AC138" s="29" t="str">
        <f t="shared" si="85"/>
        <v/>
      </c>
      <c r="AD138" s="29" t="str">
        <f t="shared" si="86"/>
        <v/>
      </c>
      <c r="AE138" s="29">
        <f t="shared" si="87"/>
        <v>1.8593749999999964E-2</v>
      </c>
      <c r="AF138" s="29" t="str">
        <f t="shared" si="59"/>
        <v/>
      </c>
      <c r="AG138" s="100"/>
      <c r="AH138" s="101"/>
      <c r="AI138" s="102"/>
      <c r="AJ138" s="102"/>
      <c r="AK138" s="102"/>
      <c r="AL138" s="102"/>
      <c r="AM138" s="102"/>
      <c r="AN138" s="102">
        <v>0.78700000000000003</v>
      </c>
      <c r="AO138" s="102">
        <v>0.79500000000000004</v>
      </c>
      <c r="AP138" s="102">
        <v>0.77700000000000002</v>
      </c>
      <c r="AQ138" s="102">
        <v>0.78800000000000003</v>
      </c>
      <c r="AR138" s="102">
        <v>0.78300000000000003</v>
      </c>
      <c r="AS138" s="103">
        <v>0.78400000000000003</v>
      </c>
      <c r="AT138" s="103">
        <v>0.77900000000000003</v>
      </c>
      <c r="AU138" s="103">
        <v>0.78700000000000003</v>
      </c>
      <c r="AV138" s="103">
        <v>0.77600000000000002</v>
      </c>
      <c r="AW138" s="103">
        <v>0.77500000000000002</v>
      </c>
      <c r="AX138" s="103">
        <v>0.78</v>
      </c>
      <c r="AY138" s="103">
        <v>0.77900000000000003</v>
      </c>
      <c r="AZ138" s="103">
        <v>0.78300000000000003</v>
      </c>
      <c r="BA138" s="103">
        <v>0.78400000000000003</v>
      </c>
      <c r="BB138" s="103">
        <v>0.78300000000000003</v>
      </c>
      <c r="BC138" s="103">
        <v>0.77800000000000002</v>
      </c>
      <c r="BD138" s="103">
        <v>0.77700000000000002</v>
      </c>
      <c r="BE138" s="103">
        <v>0.77700000000000002</v>
      </c>
      <c r="BF138" s="103">
        <v>0.78400000000000003</v>
      </c>
      <c r="BG138" s="103">
        <v>0.78500000000000003</v>
      </c>
      <c r="BH138" s="103">
        <v>0.77300000000000002</v>
      </c>
      <c r="BI138" s="103">
        <v>0.78100000000000003</v>
      </c>
      <c r="BJ138" s="103">
        <v>0.78</v>
      </c>
      <c r="BK138" s="103">
        <v>0.78200000000000003</v>
      </c>
      <c r="BL138" s="103">
        <v>0.78600000000000003</v>
      </c>
      <c r="BM138" s="103">
        <v>0.77500000000000002</v>
      </c>
      <c r="BN138" s="103">
        <v>0.78</v>
      </c>
      <c r="BO138" s="95">
        <v>0.77900000000000003</v>
      </c>
      <c r="BP138" s="95">
        <v>0.77800000000000002</v>
      </c>
      <c r="BQ138" s="95">
        <v>0.78900000000000003</v>
      </c>
      <c r="BR138" s="95">
        <v>0.78700000000000003</v>
      </c>
      <c r="BS138" s="95">
        <v>0.77400000000000002</v>
      </c>
      <c r="BT138" s="97"/>
      <c r="BU138" s="97"/>
      <c r="BV138" s="96"/>
      <c r="BW138" s="96"/>
      <c r="BX138" s="96"/>
      <c r="BY138" s="98"/>
      <c r="BZ138" s="99"/>
      <c r="CA138" s="99"/>
      <c r="CB138" s="99"/>
      <c r="CC138" s="99"/>
      <c r="CD138" s="100"/>
      <c r="CE138" s="101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</row>
    <row r="139" spans="1:139">
      <c r="A139" s="83" t="s">
        <v>145</v>
      </c>
      <c r="B139" s="66" t="s">
        <v>242</v>
      </c>
      <c r="C139" s="79" t="s">
        <v>181</v>
      </c>
      <c r="D139" s="67">
        <v>1</v>
      </c>
      <c r="E139" s="123" t="s">
        <v>70</v>
      </c>
      <c r="F139" s="123" t="s">
        <v>128</v>
      </c>
      <c r="G139" s="85" t="s">
        <v>127</v>
      </c>
      <c r="H139" s="86">
        <v>1.33</v>
      </c>
      <c r="I139" s="124" t="s">
        <v>43</v>
      </c>
      <c r="J139" s="88">
        <v>0.8</v>
      </c>
      <c r="K139" s="89">
        <v>0.04</v>
      </c>
      <c r="L139" s="89">
        <v>-0.04</v>
      </c>
      <c r="M139" s="90" t="s">
        <v>29</v>
      </c>
      <c r="N139" s="91" t="s">
        <v>67</v>
      </c>
      <c r="O139" s="92">
        <f t="shared" si="74"/>
        <v>0.84000000000000008</v>
      </c>
      <c r="P139" s="93">
        <f t="shared" si="75"/>
        <v>0.76</v>
      </c>
      <c r="Q139" s="94"/>
      <c r="R139" s="3">
        <f t="shared" si="76"/>
        <v>0.79500000000000004</v>
      </c>
      <c r="S139" s="3">
        <f t="shared" si="77"/>
        <v>0.77300000000000002</v>
      </c>
      <c r="T139" s="3">
        <f t="shared" si="78"/>
        <v>0.78090625000000002</v>
      </c>
      <c r="U139" s="4">
        <f t="shared" si="79"/>
        <v>5.0949650984907406E-3</v>
      </c>
      <c r="V139" s="5">
        <f t="shared" si="80"/>
        <v>2.6169626436269424</v>
      </c>
      <c r="W139" s="76">
        <f t="shared" si="50"/>
        <v>-0.47734375000000007</v>
      </c>
      <c r="X139" s="76" t="str">
        <f t="shared" si="51"/>
        <v>Level C</v>
      </c>
      <c r="Y139" s="5">
        <f t="shared" si="81"/>
        <v>3.8661534055457443</v>
      </c>
      <c r="Z139" s="5">
        <f t="shared" si="82"/>
        <v>1.367771881708145</v>
      </c>
      <c r="AA139" s="5">
        <f t="shared" si="83"/>
        <v>1.367771881708145</v>
      </c>
      <c r="AB139" s="6">
        <f t="shared" si="84"/>
        <v>0.99997963644995247</v>
      </c>
      <c r="AC139" s="29" t="str">
        <f t="shared" si="85"/>
        <v/>
      </c>
      <c r="AD139" s="29" t="str">
        <f t="shared" si="86"/>
        <v/>
      </c>
      <c r="AE139" s="29">
        <f t="shared" si="87"/>
        <v>1.909375000000002E-2</v>
      </c>
      <c r="AF139" s="29" t="str">
        <f t="shared" si="59"/>
        <v/>
      </c>
      <c r="AG139" s="100"/>
      <c r="AH139" s="101"/>
      <c r="AI139" s="102"/>
      <c r="AJ139" s="102"/>
      <c r="AK139" s="102"/>
      <c r="AL139" s="102"/>
      <c r="AM139" s="102"/>
      <c r="AN139" s="102">
        <v>0.78700000000000003</v>
      </c>
      <c r="AO139" s="102">
        <v>0.79500000000000004</v>
      </c>
      <c r="AP139" s="102">
        <v>0.77700000000000002</v>
      </c>
      <c r="AQ139" s="102">
        <v>0.78800000000000003</v>
      </c>
      <c r="AR139" s="102">
        <v>0.78300000000000003</v>
      </c>
      <c r="AS139" s="103">
        <v>0.78400000000000003</v>
      </c>
      <c r="AT139" s="103">
        <v>0.77900000000000003</v>
      </c>
      <c r="AU139" s="103">
        <v>0.78700000000000003</v>
      </c>
      <c r="AV139" s="103">
        <v>0.77600000000000002</v>
      </c>
      <c r="AW139" s="103">
        <v>0.77500000000000002</v>
      </c>
      <c r="AX139" s="103">
        <v>0.78</v>
      </c>
      <c r="AY139" s="103">
        <v>0.77900000000000003</v>
      </c>
      <c r="AZ139" s="103">
        <v>0.78300000000000003</v>
      </c>
      <c r="BA139" s="103">
        <v>0.78400000000000003</v>
      </c>
      <c r="BB139" s="103">
        <v>0.78300000000000003</v>
      </c>
      <c r="BC139" s="103">
        <v>0.77800000000000002</v>
      </c>
      <c r="BD139" s="103">
        <v>0.77700000000000002</v>
      </c>
      <c r="BE139" s="103">
        <v>0.77700000000000002</v>
      </c>
      <c r="BF139" s="103">
        <v>0.78400000000000003</v>
      </c>
      <c r="BG139" s="103">
        <v>0.78500000000000003</v>
      </c>
      <c r="BH139" s="103">
        <v>0.77300000000000002</v>
      </c>
      <c r="BI139" s="103">
        <v>0.78800000000000003</v>
      </c>
      <c r="BJ139" s="103">
        <v>0.78200000000000003</v>
      </c>
      <c r="BK139" s="103">
        <v>0.77700000000000002</v>
      </c>
      <c r="BL139" s="103">
        <v>0.77500000000000002</v>
      </c>
      <c r="BM139" s="103">
        <v>0.77600000000000002</v>
      </c>
      <c r="BN139" s="103">
        <v>0.77600000000000002</v>
      </c>
      <c r="BO139" s="95">
        <v>0.77700000000000002</v>
      </c>
      <c r="BP139" s="95">
        <v>0.78700000000000003</v>
      </c>
      <c r="BQ139" s="95">
        <v>0.78200000000000003</v>
      </c>
      <c r="BR139" s="95">
        <v>0.77500000000000002</v>
      </c>
      <c r="BS139" s="95">
        <v>0.78</v>
      </c>
      <c r="BT139" s="97"/>
      <c r="BU139" s="97"/>
      <c r="BV139" s="96"/>
      <c r="BW139" s="96"/>
      <c r="BX139" s="96"/>
      <c r="BY139" s="98"/>
      <c r="BZ139" s="99"/>
      <c r="CA139" s="99"/>
      <c r="CB139" s="99"/>
      <c r="CC139" s="99"/>
      <c r="CD139" s="100"/>
      <c r="CE139" s="101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</row>
    <row r="140" spans="1:139">
      <c r="A140" s="83" t="s">
        <v>212</v>
      </c>
      <c r="B140" s="66" t="s">
        <v>242</v>
      </c>
      <c r="C140" s="79" t="s">
        <v>181</v>
      </c>
      <c r="D140" s="67">
        <v>1</v>
      </c>
      <c r="E140" s="123" t="s">
        <v>70</v>
      </c>
      <c r="F140" s="123" t="s">
        <v>126</v>
      </c>
      <c r="G140" s="85" t="s">
        <v>127</v>
      </c>
      <c r="H140" s="86">
        <v>1.33</v>
      </c>
      <c r="I140" s="124" t="s">
        <v>43</v>
      </c>
      <c r="J140" s="88">
        <v>0.7</v>
      </c>
      <c r="K140" s="89">
        <v>0.04</v>
      </c>
      <c r="L140" s="89">
        <v>-0.04</v>
      </c>
      <c r="M140" s="90" t="s">
        <v>29</v>
      </c>
      <c r="N140" s="91" t="s">
        <v>67</v>
      </c>
      <c r="O140" s="92">
        <f t="shared" si="74"/>
        <v>0.74</v>
      </c>
      <c r="P140" s="93">
        <f t="shared" si="75"/>
        <v>0.65999999999999992</v>
      </c>
      <c r="Q140" s="94"/>
      <c r="R140" s="3">
        <f t="shared" si="76"/>
        <v>0.72199999999999998</v>
      </c>
      <c r="S140" s="3">
        <f t="shared" si="77"/>
        <v>0.69299999999999995</v>
      </c>
      <c r="T140" s="3">
        <f t="shared" si="78"/>
        <v>0.70818749999999997</v>
      </c>
      <c r="U140" s="4">
        <f t="shared" si="79"/>
        <v>7.8798947921583304E-3</v>
      </c>
      <c r="V140" s="5">
        <f t="shared" si="80"/>
        <v>1.6920699685739444</v>
      </c>
      <c r="W140" s="76">
        <f t="shared" si="50"/>
        <v>0.20468750000000016</v>
      </c>
      <c r="X140" s="76" t="str">
        <f t="shared" si="51"/>
        <v>Level B</v>
      </c>
      <c r="Y140" s="5">
        <f t="shared" si="81"/>
        <v>1.3457243968814661</v>
      </c>
      <c r="Z140" s="5">
        <f t="shared" si="82"/>
        <v>2.0384155402664255</v>
      </c>
      <c r="AA140" s="5">
        <f t="shared" si="83"/>
        <v>1.3457243968814661</v>
      </c>
      <c r="AB140" s="6">
        <f t="shared" si="84"/>
        <v>0.99997294995242569</v>
      </c>
      <c r="AC140" s="29" t="str">
        <f t="shared" si="85"/>
        <v/>
      </c>
      <c r="AD140" s="29" t="str">
        <f t="shared" si="86"/>
        <v/>
      </c>
      <c r="AE140" s="29">
        <f t="shared" si="87"/>
        <v>-8.1875000000000142E-3</v>
      </c>
      <c r="AF140" s="29" t="str">
        <f t="shared" si="59"/>
        <v/>
      </c>
      <c r="AG140" s="100"/>
      <c r="AH140" s="101"/>
      <c r="AI140" s="102"/>
      <c r="AJ140" s="102"/>
      <c r="AK140" s="102"/>
      <c r="AL140" s="102"/>
      <c r="AM140" s="102"/>
      <c r="AN140" s="102">
        <v>0.71299999999999997</v>
      </c>
      <c r="AO140" s="102">
        <v>0.70599999999999996</v>
      </c>
      <c r="AP140" s="102">
        <v>0.70099999999999996</v>
      </c>
      <c r="AQ140" s="102">
        <v>0.71399999999999997</v>
      </c>
      <c r="AR140" s="102">
        <v>0.71799999999999997</v>
      </c>
      <c r="AS140" s="103">
        <v>0.72199999999999998</v>
      </c>
      <c r="AT140" s="103">
        <v>0.69799999999999995</v>
      </c>
      <c r="AU140" s="103">
        <v>0.71899999999999997</v>
      </c>
      <c r="AV140" s="103">
        <v>0.71699999999999997</v>
      </c>
      <c r="AW140" s="103">
        <v>0.70399999999999996</v>
      </c>
      <c r="AX140" s="103">
        <v>0.7</v>
      </c>
      <c r="AY140" s="103">
        <v>0.7</v>
      </c>
      <c r="AZ140" s="103">
        <v>0.71399999999999997</v>
      </c>
      <c r="BA140" s="103">
        <v>0.71699999999999997</v>
      </c>
      <c r="BB140" s="103">
        <v>0.71099999999999997</v>
      </c>
      <c r="BC140" s="103">
        <v>0.69799999999999995</v>
      </c>
      <c r="BD140" s="103">
        <v>0.70499999999999996</v>
      </c>
      <c r="BE140" s="103">
        <v>0.7</v>
      </c>
      <c r="BF140" s="103">
        <v>0.71599999999999997</v>
      </c>
      <c r="BG140" s="103">
        <v>0.70399999999999996</v>
      </c>
      <c r="BH140" s="103">
        <v>0.71599999999999997</v>
      </c>
      <c r="BI140" s="103">
        <v>0.70399999999999996</v>
      </c>
      <c r="BJ140" s="103">
        <v>0.70699999999999996</v>
      </c>
      <c r="BK140" s="103">
        <v>0.71199999999999997</v>
      </c>
      <c r="BL140" s="103">
        <v>0.69299999999999995</v>
      </c>
      <c r="BM140" s="103">
        <v>0.70599999999999996</v>
      </c>
      <c r="BN140" s="103">
        <v>0.71499999999999997</v>
      </c>
      <c r="BO140" s="95">
        <v>0.70399999999999996</v>
      </c>
      <c r="BP140" s="95">
        <v>0.70299999999999996</v>
      </c>
      <c r="BQ140" s="95">
        <v>0.69499999999999995</v>
      </c>
      <c r="BR140" s="95">
        <v>0.71299999999999997</v>
      </c>
      <c r="BS140" s="95">
        <v>0.71699999999999997</v>
      </c>
      <c r="BT140" s="97"/>
      <c r="BU140" s="97"/>
      <c r="BV140" s="96"/>
      <c r="BW140" s="96"/>
      <c r="BX140" s="96"/>
      <c r="BY140" s="98"/>
      <c r="BZ140" s="99"/>
      <c r="CA140" s="99"/>
      <c r="CB140" s="99"/>
      <c r="CC140" s="99"/>
      <c r="CD140" s="100"/>
      <c r="CE140" s="101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</row>
    <row r="141" spans="1:139">
      <c r="A141" s="83" t="s">
        <v>212</v>
      </c>
      <c r="B141" s="66" t="s">
        <v>242</v>
      </c>
      <c r="C141" s="79" t="s">
        <v>181</v>
      </c>
      <c r="D141" s="67">
        <v>1</v>
      </c>
      <c r="E141" s="123" t="s">
        <v>70</v>
      </c>
      <c r="F141" s="123" t="s">
        <v>128</v>
      </c>
      <c r="G141" s="85" t="s">
        <v>127</v>
      </c>
      <c r="H141" s="86">
        <v>1.33</v>
      </c>
      <c r="I141" s="124" t="s">
        <v>43</v>
      </c>
      <c r="J141" s="88">
        <v>0.7</v>
      </c>
      <c r="K141" s="89">
        <v>0.04</v>
      </c>
      <c r="L141" s="89">
        <v>-0.04</v>
      </c>
      <c r="M141" s="90" t="s">
        <v>29</v>
      </c>
      <c r="N141" s="91" t="s">
        <v>67</v>
      </c>
      <c r="O141" s="92">
        <f t="shared" si="74"/>
        <v>0.74</v>
      </c>
      <c r="P141" s="93">
        <f t="shared" si="75"/>
        <v>0.65999999999999992</v>
      </c>
      <c r="Q141" s="94"/>
      <c r="R141" s="3">
        <f t="shared" si="76"/>
        <v>0.72199999999999998</v>
      </c>
      <c r="S141" s="3">
        <f t="shared" si="77"/>
        <v>0.69499999999999995</v>
      </c>
      <c r="T141" s="3">
        <f t="shared" si="78"/>
        <v>0.70831250000000001</v>
      </c>
      <c r="U141" s="4">
        <f t="shared" si="79"/>
        <v>7.8141207996144935E-3</v>
      </c>
      <c r="V141" s="5">
        <f t="shared" si="80"/>
        <v>1.7063126710289824</v>
      </c>
      <c r="W141" s="76">
        <f t="shared" si="50"/>
        <v>0.2078125000000012</v>
      </c>
      <c r="X141" s="76" t="str">
        <f t="shared" si="51"/>
        <v>Level B</v>
      </c>
      <c r="Y141" s="5">
        <f t="shared" si="81"/>
        <v>1.3517195690807711</v>
      </c>
      <c r="Z141" s="5">
        <f t="shared" si="82"/>
        <v>2.0609057729771965</v>
      </c>
      <c r="AA141" s="5">
        <f t="shared" si="83"/>
        <v>1.3517195690807711</v>
      </c>
      <c r="AB141" s="6">
        <f t="shared" si="84"/>
        <v>0.99997494954769151</v>
      </c>
      <c r="AC141" s="29" t="str">
        <f t="shared" si="85"/>
        <v/>
      </c>
      <c r="AD141" s="29" t="str">
        <f t="shared" si="86"/>
        <v/>
      </c>
      <c r="AE141" s="29">
        <f t="shared" si="87"/>
        <v>-8.312500000000056E-3</v>
      </c>
      <c r="AF141" s="29" t="str">
        <f t="shared" si="59"/>
        <v/>
      </c>
      <c r="AG141" s="100"/>
      <c r="AH141" s="101"/>
      <c r="AI141" s="102"/>
      <c r="AJ141" s="102"/>
      <c r="AK141" s="102"/>
      <c r="AL141" s="102"/>
      <c r="AM141" s="102"/>
      <c r="AN141" s="102">
        <v>0.72199999999999998</v>
      </c>
      <c r="AO141" s="102">
        <v>0.70699999999999996</v>
      </c>
      <c r="AP141" s="102">
        <v>0.70099999999999996</v>
      </c>
      <c r="AQ141" s="102">
        <v>0.71299999999999997</v>
      </c>
      <c r="AR141" s="102">
        <v>0.71699999999999997</v>
      </c>
      <c r="AS141" s="103">
        <v>0.71799999999999997</v>
      </c>
      <c r="AT141" s="103">
        <v>0.69499999999999995</v>
      </c>
      <c r="AU141" s="103">
        <v>0.72099999999999997</v>
      </c>
      <c r="AV141" s="103">
        <v>0.71299999999999997</v>
      </c>
      <c r="AW141" s="103">
        <v>0.70699999999999996</v>
      </c>
      <c r="AX141" s="103">
        <v>0.69699999999999995</v>
      </c>
      <c r="AY141" s="103">
        <v>0.69599999999999995</v>
      </c>
      <c r="AZ141" s="103">
        <v>0.71399999999999997</v>
      </c>
      <c r="BA141" s="103">
        <v>0.71099999999999997</v>
      </c>
      <c r="BB141" s="103">
        <v>0.71</v>
      </c>
      <c r="BC141" s="103">
        <v>0.70099999999999996</v>
      </c>
      <c r="BD141" s="103">
        <v>0.70699999999999996</v>
      </c>
      <c r="BE141" s="103">
        <v>0.70399999999999996</v>
      </c>
      <c r="BF141" s="103">
        <v>0.71899999999999997</v>
      </c>
      <c r="BG141" s="103">
        <v>0.70899999999999996</v>
      </c>
      <c r="BH141" s="103">
        <v>0.71199999999999997</v>
      </c>
      <c r="BI141" s="103">
        <v>0.70099999999999996</v>
      </c>
      <c r="BJ141" s="103">
        <v>0.70799999999999996</v>
      </c>
      <c r="BK141" s="103">
        <v>0.71199999999999997</v>
      </c>
      <c r="BL141" s="103">
        <v>0.69499999999999995</v>
      </c>
      <c r="BM141" s="103">
        <v>0.70599999999999996</v>
      </c>
      <c r="BN141" s="103">
        <v>0.71899999999999997</v>
      </c>
      <c r="BO141" s="95">
        <v>0.70499999999999996</v>
      </c>
      <c r="BP141" s="95">
        <v>0.70499999999999996</v>
      </c>
      <c r="BQ141" s="95">
        <v>0.69699999999999995</v>
      </c>
      <c r="BR141" s="95">
        <v>0.70799999999999996</v>
      </c>
      <c r="BS141" s="95">
        <v>0.71599999999999997</v>
      </c>
      <c r="BT141" s="97"/>
      <c r="BU141" s="97"/>
      <c r="BV141" s="96"/>
      <c r="BW141" s="96"/>
      <c r="BX141" s="96"/>
      <c r="BY141" s="98"/>
      <c r="BZ141" s="99"/>
      <c r="CA141" s="99"/>
      <c r="CB141" s="99"/>
      <c r="CC141" s="99"/>
      <c r="CD141" s="100"/>
      <c r="CE141" s="101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3"/>
      <c r="CQ141" s="103"/>
      <c r="CR141" s="103"/>
      <c r="CS141" s="103"/>
      <c r="CT141" s="103"/>
      <c r="CU141" s="103"/>
      <c r="CV141" s="103"/>
      <c r="CW141" s="103"/>
      <c r="CX141" s="103"/>
      <c r="CY141" s="103"/>
      <c r="CZ141" s="103"/>
      <c r="DA141" s="103"/>
      <c r="DB141" s="103"/>
      <c r="DC141" s="103"/>
      <c r="DD141" s="103"/>
      <c r="DE141" s="103"/>
      <c r="DF141" s="103"/>
      <c r="DG141" s="103"/>
      <c r="DH141" s="103"/>
      <c r="DI141" s="103"/>
      <c r="DJ141" s="103"/>
      <c r="DK141" s="103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</row>
    <row r="142" spans="1:139">
      <c r="A142" s="83" t="s">
        <v>212</v>
      </c>
      <c r="B142" s="66" t="s">
        <v>242</v>
      </c>
      <c r="C142" s="79" t="s">
        <v>181</v>
      </c>
      <c r="D142" s="67">
        <v>1</v>
      </c>
      <c r="E142" s="123" t="s">
        <v>70</v>
      </c>
      <c r="F142" s="123" t="s">
        <v>244</v>
      </c>
      <c r="G142" s="85" t="s">
        <v>127</v>
      </c>
      <c r="H142" s="86">
        <v>1.33</v>
      </c>
      <c r="I142" s="124" t="s">
        <v>43</v>
      </c>
      <c r="J142" s="88">
        <v>0.7</v>
      </c>
      <c r="K142" s="89">
        <v>0.04</v>
      </c>
      <c r="L142" s="89">
        <v>-0.04</v>
      </c>
      <c r="M142" s="90" t="s">
        <v>29</v>
      </c>
      <c r="N142" s="91" t="s">
        <v>67</v>
      </c>
      <c r="O142" s="92">
        <f t="shared" si="74"/>
        <v>0.74</v>
      </c>
      <c r="P142" s="93">
        <f t="shared" si="75"/>
        <v>0.65999999999999992</v>
      </c>
      <c r="Q142" s="94"/>
      <c r="R142" s="3">
        <f t="shared" si="76"/>
        <v>0.72299999999999998</v>
      </c>
      <c r="S142" s="3">
        <f t="shared" si="77"/>
        <v>0.69699999999999995</v>
      </c>
      <c r="T142" s="3">
        <f t="shared" si="78"/>
        <v>0.70768750000000002</v>
      </c>
      <c r="U142" s="4">
        <f t="shared" si="79"/>
        <v>6.5127047054695519E-3</v>
      </c>
      <c r="V142" s="5">
        <f t="shared" si="80"/>
        <v>2.0472804980910047</v>
      </c>
      <c r="W142" s="76">
        <f t="shared" si="50"/>
        <v>0.19218750000000157</v>
      </c>
      <c r="X142" s="76" t="str">
        <f t="shared" si="51"/>
        <v>Level B</v>
      </c>
      <c r="Y142" s="5">
        <f t="shared" si="81"/>
        <v>1.653818777364138</v>
      </c>
      <c r="Z142" s="5">
        <f t="shared" si="82"/>
        <v>2.4407422188178747</v>
      </c>
      <c r="AA142" s="5">
        <f t="shared" si="83"/>
        <v>1.653818777364138</v>
      </c>
      <c r="AB142" s="6">
        <f t="shared" si="84"/>
        <v>0.99999965016687264</v>
      </c>
      <c r="AC142" s="29" t="str">
        <f t="shared" si="85"/>
        <v/>
      </c>
      <c r="AD142" s="29" t="str">
        <f t="shared" si="86"/>
        <v/>
      </c>
      <c r="AE142" s="29">
        <f t="shared" si="87"/>
        <v>-7.6875000000000693E-3</v>
      </c>
      <c r="AF142" s="29" t="str">
        <f t="shared" si="59"/>
        <v/>
      </c>
      <c r="AG142" s="100"/>
      <c r="AH142" s="101"/>
      <c r="AI142" s="102"/>
      <c r="AJ142" s="102"/>
      <c r="AK142" s="102"/>
      <c r="AL142" s="102"/>
      <c r="AM142" s="102"/>
      <c r="AN142" s="102">
        <v>0.71299999999999997</v>
      </c>
      <c r="AO142" s="102">
        <v>0.70599999999999996</v>
      </c>
      <c r="AP142" s="102">
        <v>0.70099999999999996</v>
      </c>
      <c r="AQ142" s="102">
        <v>0.72299999999999998</v>
      </c>
      <c r="AR142" s="102">
        <v>0.69899999999999995</v>
      </c>
      <c r="AS142" s="103">
        <v>0.69699999999999995</v>
      </c>
      <c r="AT142" s="103">
        <v>0.71399999999999997</v>
      </c>
      <c r="AU142" s="103">
        <v>0.70599999999999996</v>
      </c>
      <c r="AV142" s="103">
        <v>0.70599999999999996</v>
      </c>
      <c r="AW142" s="103">
        <v>0.69699999999999995</v>
      </c>
      <c r="AX142" s="103">
        <v>0.69899999999999995</v>
      </c>
      <c r="AY142" s="103">
        <v>0.70699999999999996</v>
      </c>
      <c r="AZ142" s="103">
        <v>0.71199999999999997</v>
      </c>
      <c r="BA142" s="103">
        <v>0.70899999999999996</v>
      </c>
      <c r="BB142" s="103">
        <v>0.70699999999999996</v>
      </c>
      <c r="BC142" s="103">
        <v>0.70199999999999996</v>
      </c>
      <c r="BD142" s="103">
        <v>0.70699999999999996</v>
      </c>
      <c r="BE142" s="103">
        <v>0.70799999999999996</v>
      </c>
      <c r="BF142" s="103">
        <v>0.71299999999999997</v>
      </c>
      <c r="BG142" s="103">
        <v>0.71399999999999997</v>
      </c>
      <c r="BH142" s="103">
        <v>0.70299999999999996</v>
      </c>
      <c r="BI142" s="103">
        <v>0.71599999999999997</v>
      </c>
      <c r="BJ142" s="103">
        <v>0.70399999999999996</v>
      </c>
      <c r="BK142" s="103">
        <v>0.70799999999999996</v>
      </c>
      <c r="BL142" s="103">
        <v>0.70399999999999996</v>
      </c>
      <c r="BM142" s="103">
        <v>0.72199999999999998</v>
      </c>
      <c r="BN142" s="103">
        <v>0.70699999999999996</v>
      </c>
      <c r="BO142" s="95">
        <v>0.69899999999999995</v>
      </c>
      <c r="BP142" s="95">
        <v>0.71299999999999997</v>
      </c>
      <c r="BQ142" s="95">
        <v>0.70699999999999996</v>
      </c>
      <c r="BR142" s="95">
        <v>0.71199999999999997</v>
      </c>
      <c r="BS142" s="95">
        <v>0.71099999999999997</v>
      </c>
      <c r="BT142" s="97"/>
      <c r="BU142" s="97"/>
      <c r="BV142" s="96"/>
      <c r="BW142" s="96"/>
      <c r="BX142" s="96"/>
      <c r="BY142" s="98"/>
      <c r="BZ142" s="99"/>
      <c r="CA142" s="99"/>
      <c r="CB142" s="99"/>
      <c r="CC142" s="99"/>
      <c r="CD142" s="100"/>
      <c r="CE142" s="101"/>
      <c r="CF142" s="102"/>
      <c r="CG142" s="102"/>
      <c r="CH142" s="102"/>
      <c r="CI142" s="102"/>
      <c r="CJ142" s="102"/>
      <c r="CK142" s="102"/>
      <c r="CL142" s="102"/>
      <c r="CM142" s="102"/>
      <c r="CN142" s="102"/>
      <c r="CO142" s="102"/>
      <c r="CP142" s="103"/>
      <c r="CQ142" s="103"/>
      <c r="CR142" s="103"/>
      <c r="CS142" s="103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</row>
    <row r="143" spans="1:139">
      <c r="A143" s="83" t="s">
        <v>213</v>
      </c>
      <c r="B143" s="66" t="s">
        <v>242</v>
      </c>
      <c r="C143" s="79" t="s">
        <v>181</v>
      </c>
      <c r="D143" s="67">
        <v>1</v>
      </c>
      <c r="E143" s="123" t="s">
        <v>70</v>
      </c>
      <c r="F143" s="123" t="s">
        <v>126</v>
      </c>
      <c r="G143" s="85" t="s">
        <v>127</v>
      </c>
      <c r="H143" s="86">
        <v>1.33</v>
      </c>
      <c r="I143" s="124" t="s">
        <v>43</v>
      </c>
      <c r="J143" s="88">
        <v>0.7</v>
      </c>
      <c r="K143" s="89">
        <v>0.04</v>
      </c>
      <c r="L143" s="89">
        <v>-0.04</v>
      </c>
      <c r="M143" s="90" t="s">
        <v>29</v>
      </c>
      <c r="N143" s="91" t="s">
        <v>67</v>
      </c>
      <c r="O143" s="92">
        <f t="shared" si="74"/>
        <v>0.74</v>
      </c>
      <c r="P143" s="93">
        <f t="shared" si="75"/>
        <v>0.65999999999999992</v>
      </c>
      <c r="Q143" s="94"/>
      <c r="R143" s="3">
        <f t="shared" si="76"/>
        <v>0.71499999999999997</v>
      </c>
      <c r="S143" s="3">
        <f t="shared" si="77"/>
        <v>0.68700000000000006</v>
      </c>
      <c r="T143" s="3">
        <f t="shared" si="78"/>
        <v>0.7044062499999999</v>
      </c>
      <c r="U143" s="4">
        <f t="shared" si="79"/>
        <v>7.766177184723261E-3</v>
      </c>
      <c r="V143" s="5">
        <f t="shared" si="80"/>
        <v>1.7168463989671969</v>
      </c>
      <c r="W143" s="76">
        <f t="shared" si="50"/>
        <v>0.11015624999999853</v>
      </c>
      <c r="X143" s="76" t="str">
        <f t="shared" si="51"/>
        <v>Level A</v>
      </c>
      <c r="Y143" s="5">
        <f t="shared" si="81"/>
        <v>1.5277250378309704</v>
      </c>
      <c r="Z143" s="5">
        <f t="shared" si="82"/>
        <v>1.9059677601034262</v>
      </c>
      <c r="AA143" s="5">
        <f t="shared" si="83"/>
        <v>1.5277250378309704</v>
      </c>
      <c r="AB143" s="6">
        <f t="shared" si="84"/>
        <v>0.99999770476666794</v>
      </c>
      <c r="AC143" s="29" t="str">
        <f t="shared" si="85"/>
        <v/>
      </c>
      <c r="AD143" s="29" t="str">
        <f t="shared" si="86"/>
        <v/>
      </c>
      <c r="AE143" s="29">
        <f t="shared" si="87"/>
        <v>-4.4062499999999449E-3</v>
      </c>
      <c r="AF143" s="29" t="str">
        <f t="shared" si="59"/>
        <v/>
      </c>
      <c r="AG143" s="100"/>
      <c r="AH143" s="101"/>
      <c r="AI143" s="102"/>
      <c r="AJ143" s="102"/>
      <c r="AK143" s="102"/>
      <c r="AL143" s="102"/>
      <c r="AM143" s="102"/>
      <c r="AN143" s="102">
        <v>0.71399999999999997</v>
      </c>
      <c r="AO143" s="102">
        <v>0.70199999999999996</v>
      </c>
      <c r="AP143" s="102">
        <v>0.70099999999999996</v>
      </c>
      <c r="AQ143" s="102">
        <v>0.70699999999999996</v>
      </c>
      <c r="AR143" s="102">
        <v>0.70499999999999996</v>
      </c>
      <c r="AS143" s="103">
        <v>0.71099999999999997</v>
      </c>
      <c r="AT143" s="103">
        <v>0.71499999999999997</v>
      </c>
      <c r="AU143" s="103">
        <v>0.71</v>
      </c>
      <c r="AV143" s="103">
        <v>0.70799999999999996</v>
      </c>
      <c r="AW143" s="103">
        <v>0.69899999999999995</v>
      </c>
      <c r="AX143" s="103">
        <v>0.71499999999999997</v>
      </c>
      <c r="AY143" s="103">
        <v>0.70699999999999996</v>
      </c>
      <c r="AZ143" s="103">
        <v>0.68899999999999995</v>
      </c>
      <c r="BA143" s="103">
        <v>0.68700000000000006</v>
      </c>
      <c r="BB143" s="103">
        <v>0.7</v>
      </c>
      <c r="BC143" s="103">
        <v>0.70499999999999996</v>
      </c>
      <c r="BD143" s="103">
        <v>0.71299999999999997</v>
      </c>
      <c r="BE143" s="103">
        <v>0.68899999999999995</v>
      </c>
      <c r="BF143" s="103">
        <v>0.71</v>
      </c>
      <c r="BG143" s="103">
        <v>0.7</v>
      </c>
      <c r="BH143" s="103">
        <v>0.70199999999999996</v>
      </c>
      <c r="BI143" s="103">
        <v>0.69099999999999995</v>
      </c>
      <c r="BJ143" s="103">
        <v>0.69599999999999995</v>
      </c>
      <c r="BK143" s="103">
        <v>0.71299999999999997</v>
      </c>
      <c r="BL143" s="103">
        <v>0.70799999999999996</v>
      </c>
      <c r="BM143" s="103">
        <v>0.7</v>
      </c>
      <c r="BN143" s="103">
        <v>0.71199999999999997</v>
      </c>
      <c r="BO143" s="95">
        <v>0.71</v>
      </c>
      <c r="BP143" s="95">
        <v>0.70899999999999996</v>
      </c>
      <c r="BQ143" s="95">
        <v>0.70699999999999996</v>
      </c>
      <c r="BR143" s="95">
        <v>0.70299999999999996</v>
      </c>
      <c r="BS143" s="95">
        <v>0.70299999999999996</v>
      </c>
      <c r="BT143" s="97"/>
      <c r="BU143" s="97"/>
      <c r="BV143" s="96"/>
      <c r="BW143" s="96"/>
      <c r="BX143" s="96"/>
      <c r="BY143" s="98"/>
      <c r="BZ143" s="99"/>
      <c r="CA143" s="99"/>
      <c r="CB143" s="99"/>
      <c r="CC143" s="99"/>
      <c r="CD143" s="100"/>
      <c r="CE143" s="101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3"/>
      <c r="CQ143" s="103"/>
      <c r="CR143" s="103"/>
      <c r="CS143" s="103"/>
      <c r="CT143" s="103"/>
      <c r="CU143" s="103"/>
      <c r="CV143" s="103"/>
      <c r="CW143" s="103"/>
      <c r="CX143" s="103"/>
      <c r="CY143" s="103"/>
      <c r="CZ143" s="103"/>
      <c r="DA143" s="103"/>
      <c r="DB143" s="103"/>
      <c r="DC143" s="103"/>
      <c r="DD143" s="103"/>
      <c r="DE143" s="103"/>
      <c r="DF143" s="103"/>
      <c r="DG143" s="103"/>
      <c r="DH143" s="103"/>
      <c r="DI143" s="103"/>
      <c r="DJ143" s="103"/>
      <c r="DK143" s="103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</row>
    <row r="144" spans="1:139">
      <c r="A144" s="83" t="s">
        <v>213</v>
      </c>
      <c r="B144" s="66" t="s">
        <v>242</v>
      </c>
      <c r="C144" s="79" t="s">
        <v>181</v>
      </c>
      <c r="D144" s="67">
        <v>1</v>
      </c>
      <c r="E144" s="123" t="s">
        <v>70</v>
      </c>
      <c r="F144" s="123" t="s">
        <v>128</v>
      </c>
      <c r="G144" s="85" t="s">
        <v>127</v>
      </c>
      <c r="H144" s="86">
        <v>1.33</v>
      </c>
      <c r="I144" s="124" t="s">
        <v>43</v>
      </c>
      <c r="J144" s="88">
        <v>0.7</v>
      </c>
      <c r="K144" s="89">
        <v>0.04</v>
      </c>
      <c r="L144" s="89">
        <v>-0.04</v>
      </c>
      <c r="M144" s="90" t="s">
        <v>29</v>
      </c>
      <c r="N144" s="91" t="s">
        <v>67</v>
      </c>
      <c r="O144" s="92">
        <f t="shared" si="74"/>
        <v>0.74</v>
      </c>
      <c r="P144" s="93">
        <f t="shared" si="75"/>
        <v>0.65999999999999992</v>
      </c>
      <c r="Q144" s="94"/>
      <c r="R144" s="3">
        <f t="shared" si="76"/>
        <v>0.71499999999999997</v>
      </c>
      <c r="S144" s="3">
        <f t="shared" si="77"/>
        <v>0.68500000000000005</v>
      </c>
      <c r="T144" s="3">
        <f t="shared" si="78"/>
        <v>0.70324999999999993</v>
      </c>
      <c r="U144" s="4">
        <f t="shared" si="79"/>
        <v>7.6664329090123185E-3</v>
      </c>
      <c r="V144" s="5">
        <f t="shared" si="80"/>
        <v>1.7391834627104423</v>
      </c>
      <c r="W144" s="76">
        <f t="shared" si="50"/>
        <v>8.1249999999999309E-2</v>
      </c>
      <c r="X144" s="76" t="str">
        <f t="shared" si="51"/>
        <v>Level A</v>
      </c>
      <c r="Y144" s="5">
        <f t="shared" si="81"/>
        <v>1.5978748063652215</v>
      </c>
      <c r="Z144" s="5">
        <f t="shared" si="82"/>
        <v>1.880492119055666</v>
      </c>
      <c r="AA144" s="5">
        <f t="shared" si="83"/>
        <v>1.5978748063652215</v>
      </c>
      <c r="AB144" s="6">
        <f t="shared" si="84"/>
        <v>0.99999917259611237</v>
      </c>
      <c r="AC144" s="29" t="str">
        <f t="shared" si="85"/>
        <v/>
      </c>
      <c r="AD144" s="29" t="str">
        <f t="shared" si="86"/>
        <v/>
      </c>
      <c r="AE144" s="29">
        <f t="shared" si="87"/>
        <v>-3.2499999999999751E-3</v>
      </c>
      <c r="AF144" s="29" t="str">
        <f t="shared" si="59"/>
        <v/>
      </c>
      <c r="AG144" s="100"/>
      <c r="AH144" s="101"/>
      <c r="AI144" s="102"/>
      <c r="AJ144" s="102"/>
      <c r="AK144" s="102"/>
      <c r="AL144" s="102"/>
      <c r="AM144" s="102"/>
      <c r="AN144" s="102">
        <v>0.70699999999999996</v>
      </c>
      <c r="AO144" s="102">
        <v>0.70099999999999996</v>
      </c>
      <c r="AP144" s="102">
        <v>0.69599999999999995</v>
      </c>
      <c r="AQ144" s="102">
        <v>0.70599999999999996</v>
      </c>
      <c r="AR144" s="102">
        <v>0.70199999999999996</v>
      </c>
      <c r="AS144" s="103">
        <v>0.70199999999999996</v>
      </c>
      <c r="AT144" s="103">
        <v>0.71199999999999997</v>
      </c>
      <c r="AU144" s="103">
        <v>0.71399999999999997</v>
      </c>
      <c r="AV144" s="103">
        <v>0.71399999999999997</v>
      </c>
      <c r="AW144" s="103">
        <v>0.69599999999999995</v>
      </c>
      <c r="AX144" s="103">
        <v>0.71499999999999997</v>
      </c>
      <c r="AY144" s="103">
        <v>0.70699999999999996</v>
      </c>
      <c r="AZ144" s="103">
        <v>0.68500000000000005</v>
      </c>
      <c r="BA144" s="103">
        <v>0.69</v>
      </c>
      <c r="BB144" s="103">
        <v>0.70399999999999996</v>
      </c>
      <c r="BC144" s="103">
        <v>0.70199999999999996</v>
      </c>
      <c r="BD144" s="103">
        <v>0.71199999999999997</v>
      </c>
      <c r="BE144" s="103">
        <v>0.68799999999999994</v>
      </c>
      <c r="BF144" s="103">
        <v>0.70599999999999996</v>
      </c>
      <c r="BG144" s="103">
        <v>0.70399999999999996</v>
      </c>
      <c r="BH144" s="103">
        <v>0.70299999999999996</v>
      </c>
      <c r="BI144" s="103">
        <v>0.69699999999999995</v>
      </c>
      <c r="BJ144" s="103">
        <v>0.69599999999999995</v>
      </c>
      <c r="BK144" s="103">
        <v>0.71299999999999997</v>
      </c>
      <c r="BL144" s="103">
        <v>0.70299999999999996</v>
      </c>
      <c r="BM144" s="103">
        <v>0.69699999999999995</v>
      </c>
      <c r="BN144" s="103">
        <v>0.71199999999999997</v>
      </c>
      <c r="BO144" s="95">
        <v>0.71</v>
      </c>
      <c r="BP144" s="95">
        <v>0.70199999999999996</v>
      </c>
      <c r="BQ144" s="95">
        <v>0.70499999999999996</v>
      </c>
      <c r="BR144" s="95">
        <v>0.69699999999999995</v>
      </c>
      <c r="BS144" s="95">
        <v>0.70599999999999996</v>
      </c>
      <c r="BT144" s="97"/>
      <c r="BU144" s="97"/>
      <c r="BV144" s="96"/>
      <c r="BW144" s="96"/>
      <c r="BX144" s="96"/>
      <c r="BY144" s="98"/>
      <c r="BZ144" s="99"/>
      <c r="CA144" s="99"/>
      <c r="CB144" s="99"/>
      <c r="CC144" s="99"/>
      <c r="CD144" s="100"/>
      <c r="CE144" s="101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3"/>
      <c r="CQ144" s="103"/>
      <c r="CR144" s="103"/>
      <c r="CS144" s="103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</row>
    <row r="145" spans="1:139">
      <c r="A145" s="83" t="s">
        <v>213</v>
      </c>
      <c r="B145" s="66" t="s">
        <v>242</v>
      </c>
      <c r="C145" s="79" t="s">
        <v>181</v>
      </c>
      <c r="D145" s="67">
        <v>1</v>
      </c>
      <c r="E145" s="123" t="s">
        <v>70</v>
      </c>
      <c r="F145" s="123" t="s">
        <v>244</v>
      </c>
      <c r="G145" s="85" t="s">
        <v>127</v>
      </c>
      <c r="H145" s="86">
        <v>1.33</v>
      </c>
      <c r="I145" s="124" t="s">
        <v>43</v>
      </c>
      <c r="J145" s="88">
        <v>0.7</v>
      </c>
      <c r="K145" s="89">
        <v>0.04</v>
      </c>
      <c r="L145" s="89">
        <v>-0.04</v>
      </c>
      <c r="M145" s="90" t="s">
        <v>29</v>
      </c>
      <c r="N145" s="91" t="s">
        <v>67</v>
      </c>
      <c r="O145" s="92">
        <f t="shared" si="74"/>
        <v>0.74</v>
      </c>
      <c r="P145" s="93">
        <f t="shared" si="75"/>
        <v>0.65999999999999992</v>
      </c>
      <c r="Q145" s="94"/>
      <c r="R145" s="3">
        <f t="shared" si="76"/>
        <v>0.71599999999999997</v>
      </c>
      <c r="S145" s="3">
        <f t="shared" si="77"/>
        <v>0.68700000000000006</v>
      </c>
      <c r="T145" s="3">
        <f t="shared" si="78"/>
        <v>0.70271875000000006</v>
      </c>
      <c r="U145" s="4">
        <f t="shared" si="79"/>
        <v>7.9767176328078941E-3</v>
      </c>
      <c r="V145" s="5">
        <f t="shared" si="80"/>
        <v>1.6715313174047821</v>
      </c>
      <c r="W145" s="76">
        <f t="shared" si="50"/>
        <v>6.796875000000252E-2</v>
      </c>
      <c r="X145" s="76" t="str">
        <f t="shared" si="51"/>
        <v>Level A</v>
      </c>
      <c r="Y145" s="5">
        <f t="shared" si="81"/>
        <v>1.5579194231749229</v>
      </c>
      <c r="Z145" s="5">
        <f t="shared" si="82"/>
        <v>1.785143211634644</v>
      </c>
      <c r="AA145" s="5">
        <f t="shared" si="83"/>
        <v>1.5579194231749229</v>
      </c>
      <c r="AB145" s="6">
        <f t="shared" si="84"/>
        <v>0.9999984786363536</v>
      </c>
      <c r="AC145" s="29" t="str">
        <f t="shared" si="85"/>
        <v/>
      </c>
      <c r="AD145" s="29" t="str">
        <f t="shared" si="86"/>
        <v/>
      </c>
      <c r="AE145" s="29">
        <f t="shared" si="87"/>
        <v>-2.718750000000103E-3</v>
      </c>
      <c r="AF145" s="29" t="str">
        <f t="shared" si="59"/>
        <v/>
      </c>
      <c r="AG145" s="100"/>
      <c r="AH145" s="101"/>
      <c r="AI145" s="102"/>
      <c r="AJ145" s="102"/>
      <c r="AK145" s="102"/>
      <c r="AL145" s="102"/>
      <c r="AM145" s="102"/>
      <c r="AN145" s="102">
        <v>0.69599999999999995</v>
      </c>
      <c r="AO145" s="102">
        <v>0.7</v>
      </c>
      <c r="AP145" s="102">
        <v>0.69599999999999995</v>
      </c>
      <c r="AQ145" s="102">
        <v>0.70699999999999996</v>
      </c>
      <c r="AR145" s="102">
        <v>0.70499999999999996</v>
      </c>
      <c r="AS145" s="103">
        <v>0.7</v>
      </c>
      <c r="AT145" s="103">
        <v>0.71199999999999997</v>
      </c>
      <c r="AU145" s="103">
        <v>0.71499999999999997</v>
      </c>
      <c r="AV145" s="103">
        <v>0.71499999999999997</v>
      </c>
      <c r="AW145" s="103">
        <v>0.69</v>
      </c>
      <c r="AX145" s="103">
        <v>0.71199999999999997</v>
      </c>
      <c r="AY145" s="103">
        <v>0.70099999999999996</v>
      </c>
      <c r="AZ145" s="103">
        <v>0.68700000000000006</v>
      </c>
      <c r="BA145" s="103">
        <v>0.69499999999999995</v>
      </c>
      <c r="BB145" s="103">
        <v>0.71299999999999997</v>
      </c>
      <c r="BC145" s="103">
        <v>0.7</v>
      </c>
      <c r="BD145" s="103">
        <v>0.70599999999999996</v>
      </c>
      <c r="BE145" s="103">
        <v>0.68899999999999995</v>
      </c>
      <c r="BF145" s="103">
        <v>0.70699999999999996</v>
      </c>
      <c r="BG145" s="103">
        <v>0.70099999999999996</v>
      </c>
      <c r="BH145" s="103">
        <v>0.70099999999999996</v>
      </c>
      <c r="BI145" s="103">
        <v>0.69499999999999995</v>
      </c>
      <c r="BJ145" s="103">
        <v>0.7</v>
      </c>
      <c r="BK145" s="103">
        <v>0.71599999999999997</v>
      </c>
      <c r="BL145" s="103">
        <v>0.70799999999999996</v>
      </c>
      <c r="BM145" s="103">
        <v>0.69799999999999995</v>
      </c>
      <c r="BN145" s="103">
        <v>0.71299999999999997</v>
      </c>
      <c r="BO145" s="95">
        <v>0.70499999999999996</v>
      </c>
      <c r="BP145" s="95">
        <v>0.70699999999999996</v>
      </c>
      <c r="BQ145" s="95">
        <v>0.69599999999999995</v>
      </c>
      <c r="BR145" s="95">
        <v>0.69399999999999995</v>
      </c>
      <c r="BS145" s="95">
        <v>0.70699999999999996</v>
      </c>
      <c r="BT145" s="97"/>
      <c r="BU145" s="97"/>
      <c r="BV145" s="96"/>
      <c r="BW145" s="96"/>
      <c r="BX145" s="96"/>
      <c r="BY145" s="98"/>
      <c r="BZ145" s="99"/>
      <c r="CA145" s="99"/>
      <c r="CB145" s="99"/>
      <c r="CC145" s="99"/>
      <c r="CD145" s="100"/>
      <c r="CE145" s="101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3"/>
      <c r="CQ145" s="103"/>
      <c r="CR145" s="103"/>
      <c r="CS145" s="103"/>
      <c r="CT145" s="103"/>
      <c r="CU145" s="103"/>
      <c r="CV145" s="103"/>
      <c r="CW145" s="103"/>
      <c r="CX145" s="103"/>
      <c r="CY145" s="103"/>
      <c r="CZ145" s="103"/>
      <c r="DA145" s="103"/>
      <c r="DB145" s="103"/>
      <c r="DC145" s="103"/>
      <c r="DD145" s="103"/>
      <c r="DE145" s="103"/>
      <c r="DF145" s="103"/>
      <c r="DG145" s="103"/>
      <c r="DH145" s="103"/>
      <c r="DI145" s="103"/>
      <c r="DJ145" s="103"/>
      <c r="DK145" s="103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</row>
    <row r="146" spans="1:139">
      <c r="A146" s="83" t="s">
        <v>214</v>
      </c>
      <c r="B146" s="66" t="s">
        <v>242</v>
      </c>
      <c r="C146" s="79" t="s">
        <v>181</v>
      </c>
      <c r="D146" s="67">
        <v>1</v>
      </c>
      <c r="E146" s="123" t="s">
        <v>70</v>
      </c>
      <c r="F146" s="123" t="s">
        <v>126</v>
      </c>
      <c r="G146" s="85" t="s">
        <v>127</v>
      </c>
      <c r="H146" s="86">
        <v>1.33</v>
      </c>
      <c r="I146" s="124" t="s">
        <v>43</v>
      </c>
      <c r="J146" s="88">
        <v>1.1499999999999999</v>
      </c>
      <c r="K146" s="89">
        <v>0.04</v>
      </c>
      <c r="L146" s="89">
        <v>-0.04</v>
      </c>
      <c r="M146" s="90" t="s">
        <v>29</v>
      </c>
      <c r="N146" s="91" t="s">
        <v>67</v>
      </c>
      <c r="O146" s="92">
        <f t="shared" si="74"/>
        <v>1.19</v>
      </c>
      <c r="P146" s="93">
        <f t="shared" si="75"/>
        <v>1.1099999999999999</v>
      </c>
      <c r="Q146" s="94"/>
      <c r="R146" s="3">
        <f t="shared" si="76"/>
        <v>1.159</v>
      </c>
      <c r="S146" s="3">
        <f t="shared" si="77"/>
        <v>1.1439999999999999</v>
      </c>
      <c r="T146" s="3">
        <f t="shared" si="78"/>
        <v>1.1511249999999997</v>
      </c>
      <c r="U146" s="4">
        <f t="shared" si="79"/>
        <v>3.39591785302828E-3</v>
      </c>
      <c r="V146" s="5">
        <f t="shared" si="80"/>
        <v>3.9262826459254456</v>
      </c>
      <c r="W146" s="76">
        <f t="shared" si="50"/>
        <v>2.812499999999549E-2</v>
      </c>
      <c r="X146" s="76" t="str">
        <f t="shared" si="51"/>
        <v>Level A</v>
      </c>
      <c r="Y146" s="5">
        <f t="shared" si="81"/>
        <v>3.8158559465088135</v>
      </c>
      <c r="Z146" s="5">
        <f t="shared" si="82"/>
        <v>4.0367093453420848</v>
      </c>
      <c r="AA146" s="5">
        <f t="shared" si="83"/>
        <v>3.8158559465088135</v>
      </c>
      <c r="AB146" s="6">
        <f t="shared" si="84"/>
        <v>1</v>
      </c>
      <c r="AC146" s="29" t="str">
        <f t="shared" si="85"/>
        <v/>
      </c>
      <c r="AD146" s="29" t="str">
        <f t="shared" si="86"/>
        <v/>
      </c>
      <c r="AE146" s="29">
        <f t="shared" si="87"/>
        <v>-1.1249999999998206E-3</v>
      </c>
      <c r="AF146" s="29" t="str">
        <f t="shared" si="59"/>
        <v/>
      </c>
      <c r="AG146" s="100"/>
      <c r="AH146" s="101"/>
      <c r="AI146" s="102"/>
      <c r="AJ146" s="102"/>
      <c r="AK146" s="102"/>
      <c r="AL146" s="102"/>
      <c r="AM146" s="102"/>
      <c r="AN146" s="102">
        <v>1.1519999999999999</v>
      </c>
      <c r="AO146" s="102">
        <v>1.1539999999999999</v>
      </c>
      <c r="AP146" s="102">
        <v>1.159</v>
      </c>
      <c r="AQ146" s="102">
        <v>1.151</v>
      </c>
      <c r="AR146" s="102">
        <v>1.155</v>
      </c>
      <c r="AS146" s="103">
        <v>1.155</v>
      </c>
      <c r="AT146" s="103">
        <v>1.1519999999999999</v>
      </c>
      <c r="AU146" s="103">
        <v>1.1499999999999999</v>
      </c>
      <c r="AV146" s="103">
        <v>1.155</v>
      </c>
      <c r="AW146" s="103">
        <v>1.1539999999999999</v>
      </c>
      <c r="AX146" s="103">
        <v>1.1519999999999999</v>
      </c>
      <c r="AY146" s="103">
        <v>1.1539999999999999</v>
      </c>
      <c r="AZ146" s="103">
        <v>1.1499999999999999</v>
      </c>
      <c r="BA146" s="103">
        <v>1.151</v>
      </c>
      <c r="BB146" s="103">
        <v>1.1499999999999999</v>
      </c>
      <c r="BC146" s="103">
        <v>1.153</v>
      </c>
      <c r="BD146" s="103">
        <v>1.1439999999999999</v>
      </c>
      <c r="BE146" s="103">
        <v>1.1539999999999999</v>
      </c>
      <c r="BF146" s="103">
        <v>1.149</v>
      </c>
      <c r="BG146" s="103">
        <v>1.155</v>
      </c>
      <c r="BH146" s="103">
        <v>1.1499999999999999</v>
      </c>
      <c r="BI146" s="103">
        <v>1.149</v>
      </c>
      <c r="BJ146" s="103">
        <v>1.1539999999999999</v>
      </c>
      <c r="BK146" s="103">
        <v>1.145</v>
      </c>
      <c r="BL146" s="103">
        <v>1.1499999999999999</v>
      </c>
      <c r="BM146" s="103">
        <v>1.151</v>
      </c>
      <c r="BN146" s="103">
        <v>1.147</v>
      </c>
      <c r="BO146" s="95">
        <v>1.1479999999999999</v>
      </c>
      <c r="BP146" s="95">
        <v>1.1499999999999999</v>
      </c>
      <c r="BQ146" s="95">
        <v>1.1439999999999999</v>
      </c>
      <c r="BR146" s="95">
        <v>1.149</v>
      </c>
      <c r="BS146" s="95">
        <v>1.1499999999999999</v>
      </c>
      <c r="BT146" s="97"/>
      <c r="BU146" s="97"/>
      <c r="BV146" s="96"/>
      <c r="BW146" s="96"/>
      <c r="BX146" s="96"/>
      <c r="BY146" s="98"/>
      <c r="BZ146" s="99"/>
      <c r="CA146" s="99"/>
      <c r="CB146" s="99"/>
      <c r="CC146" s="99"/>
      <c r="CD146" s="100"/>
      <c r="CE146" s="101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3"/>
      <c r="CQ146" s="103"/>
      <c r="CR146" s="103"/>
      <c r="CS146" s="103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</row>
    <row r="147" spans="1:139">
      <c r="A147" s="83" t="s">
        <v>214</v>
      </c>
      <c r="B147" s="66" t="s">
        <v>242</v>
      </c>
      <c r="C147" s="79" t="s">
        <v>181</v>
      </c>
      <c r="D147" s="67">
        <v>1</v>
      </c>
      <c r="E147" s="123" t="s">
        <v>70</v>
      </c>
      <c r="F147" s="123" t="s">
        <v>128</v>
      </c>
      <c r="G147" s="85" t="s">
        <v>127</v>
      </c>
      <c r="H147" s="86">
        <v>1.33</v>
      </c>
      <c r="I147" s="124" t="s">
        <v>43</v>
      </c>
      <c r="J147" s="88">
        <v>1.1499999999999999</v>
      </c>
      <c r="K147" s="89">
        <v>0.04</v>
      </c>
      <c r="L147" s="89">
        <v>-0.04</v>
      </c>
      <c r="M147" s="90" t="s">
        <v>29</v>
      </c>
      <c r="N147" s="91" t="s">
        <v>67</v>
      </c>
      <c r="O147" s="92">
        <f t="shared" si="74"/>
        <v>1.19</v>
      </c>
      <c r="P147" s="93">
        <f t="shared" si="75"/>
        <v>1.1099999999999999</v>
      </c>
      <c r="Q147" s="94"/>
      <c r="R147" s="3">
        <f t="shared" si="76"/>
        <v>1.1539999999999999</v>
      </c>
      <c r="S147" s="3">
        <f t="shared" si="77"/>
        <v>1.1439999999999999</v>
      </c>
      <c r="T147" s="3">
        <f t="shared" si="78"/>
        <v>1.1493124999999997</v>
      </c>
      <c r="U147" s="4">
        <f t="shared" si="79"/>
        <v>2.4552445512517917E-3</v>
      </c>
      <c r="V147" s="5">
        <f t="shared" si="80"/>
        <v>5.4305520509292702</v>
      </c>
      <c r="W147" s="76">
        <f t="shared" si="50"/>
        <v>-1.7187500000004338E-2</v>
      </c>
      <c r="X147" s="76" t="str">
        <f t="shared" si="51"/>
        <v>Level A</v>
      </c>
      <c r="Y147" s="5">
        <f t="shared" si="81"/>
        <v>5.5238896643046456</v>
      </c>
      <c r="Z147" s="5">
        <f t="shared" si="82"/>
        <v>5.3372144375539046</v>
      </c>
      <c r="AA147" s="5">
        <f t="shared" si="83"/>
        <v>5.3372144375539046</v>
      </c>
      <c r="AB147" s="6">
        <f t="shared" si="84"/>
        <v>1</v>
      </c>
      <c r="AC147" s="29" t="str">
        <f t="shared" si="85"/>
        <v/>
      </c>
      <c r="AD147" s="29" t="str">
        <f t="shared" si="86"/>
        <v/>
      </c>
      <c r="AE147" s="29">
        <f t="shared" si="87"/>
        <v>6.8750000000017408E-4</v>
      </c>
      <c r="AF147" s="29" t="str">
        <f t="shared" si="59"/>
        <v/>
      </c>
      <c r="AG147" s="100"/>
      <c r="AH147" s="101"/>
      <c r="AI147" s="102"/>
      <c r="AJ147" s="102"/>
      <c r="AK147" s="102"/>
      <c r="AL147" s="102"/>
      <c r="AM147" s="102"/>
      <c r="AN147" s="102">
        <v>1.1499999999999999</v>
      </c>
      <c r="AO147" s="102">
        <v>1.149</v>
      </c>
      <c r="AP147" s="102">
        <v>1.1539999999999999</v>
      </c>
      <c r="AQ147" s="102">
        <v>1.1479999999999999</v>
      </c>
      <c r="AR147" s="102">
        <v>1.1539999999999999</v>
      </c>
      <c r="AS147" s="103">
        <v>1.153</v>
      </c>
      <c r="AT147" s="103">
        <v>1.151</v>
      </c>
      <c r="AU147" s="103">
        <v>1.147</v>
      </c>
      <c r="AV147" s="103">
        <v>1.153</v>
      </c>
      <c r="AW147" s="103">
        <v>1.151</v>
      </c>
      <c r="AX147" s="103">
        <v>1.149</v>
      </c>
      <c r="AY147" s="103">
        <v>1.151</v>
      </c>
      <c r="AZ147" s="103">
        <v>1.149</v>
      </c>
      <c r="BA147" s="103">
        <v>1.1479999999999999</v>
      </c>
      <c r="BB147" s="103">
        <v>1.1479999999999999</v>
      </c>
      <c r="BC147" s="103">
        <v>1.149</v>
      </c>
      <c r="BD147" s="103">
        <v>1.1499999999999999</v>
      </c>
      <c r="BE147" s="103">
        <v>1.1539999999999999</v>
      </c>
      <c r="BF147" s="103">
        <v>1.147</v>
      </c>
      <c r="BG147" s="103">
        <v>1.151</v>
      </c>
      <c r="BH147" s="103">
        <v>1.151</v>
      </c>
      <c r="BI147" s="103">
        <v>1.147</v>
      </c>
      <c r="BJ147" s="103">
        <v>1.1479999999999999</v>
      </c>
      <c r="BK147" s="103">
        <v>1.1439999999999999</v>
      </c>
      <c r="BL147" s="103">
        <v>1.1479999999999999</v>
      </c>
      <c r="BM147" s="103">
        <v>1.1479999999999999</v>
      </c>
      <c r="BN147" s="103">
        <v>1.1499999999999999</v>
      </c>
      <c r="BO147" s="95">
        <v>1.147</v>
      </c>
      <c r="BP147" s="95">
        <v>1.147</v>
      </c>
      <c r="BQ147" s="95">
        <v>1.147</v>
      </c>
      <c r="BR147" s="95">
        <v>1.1479999999999999</v>
      </c>
      <c r="BS147" s="95">
        <v>1.147</v>
      </c>
      <c r="BT147" s="97"/>
      <c r="BU147" s="97"/>
      <c r="BV147" s="96"/>
      <c r="BW147" s="96"/>
      <c r="BX147" s="96"/>
      <c r="BY147" s="98"/>
      <c r="BZ147" s="99"/>
      <c r="CA147" s="99"/>
      <c r="CB147" s="99"/>
      <c r="CC147" s="99"/>
      <c r="CD147" s="100"/>
      <c r="CE147" s="101"/>
      <c r="CF147" s="102"/>
      <c r="CG147" s="102"/>
      <c r="CH147" s="102"/>
      <c r="CI147" s="102"/>
      <c r="CJ147" s="102"/>
      <c r="CK147" s="102"/>
      <c r="CL147" s="102"/>
      <c r="CM147" s="102"/>
      <c r="CN147" s="102"/>
      <c r="CO147" s="102"/>
      <c r="CP147" s="103"/>
      <c r="CQ147" s="103"/>
      <c r="CR147" s="103"/>
      <c r="CS147" s="103"/>
      <c r="CT147" s="103"/>
      <c r="CU147" s="103"/>
      <c r="CV147" s="103"/>
      <c r="CW147" s="103"/>
      <c r="CX147" s="103"/>
      <c r="CY147" s="103"/>
      <c r="CZ147" s="103"/>
      <c r="DA147" s="103"/>
      <c r="DB147" s="103"/>
      <c r="DC147" s="103"/>
      <c r="DD147" s="103"/>
      <c r="DE147" s="103"/>
      <c r="DF147" s="103"/>
      <c r="DG147" s="103"/>
      <c r="DH147" s="103"/>
      <c r="DI147" s="103"/>
      <c r="DJ147" s="103"/>
      <c r="DK147" s="103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</row>
    <row r="148" spans="1:139">
      <c r="A148" s="83" t="s">
        <v>215</v>
      </c>
      <c r="B148" s="66" t="s">
        <v>242</v>
      </c>
      <c r="C148" s="79" t="s">
        <v>181</v>
      </c>
      <c r="D148" s="67">
        <v>1</v>
      </c>
      <c r="E148" s="123" t="s">
        <v>70</v>
      </c>
      <c r="F148" s="123">
        <v>3</v>
      </c>
      <c r="G148" s="85" t="s">
        <v>127</v>
      </c>
      <c r="H148" s="86">
        <v>1.33</v>
      </c>
      <c r="I148" s="124" t="s">
        <v>43</v>
      </c>
      <c r="J148" s="88">
        <v>1.1499999999999999</v>
      </c>
      <c r="K148" s="89">
        <v>0.04</v>
      </c>
      <c r="L148" s="89">
        <v>-0.04</v>
      </c>
      <c r="M148" s="90" t="s">
        <v>29</v>
      </c>
      <c r="N148" s="91" t="s">
        <v>67</v>
      </c>
      <c r="O148" s="92">
        <f t="shared" si="74"/>
        <v>1.19</v>
      </c>
      <c r="P148" s="93">
        <f t="shared" si="75"/>
        <v>1.1099999999999999</v>
      </c>
      <c r="Q148" s="94"/>
      <c r="R148" s="3">
        <f t="shared" si="76"/>
        <v>1.161</v>
      </c>
      <c r="S148" s="3">
        <f t="shared" si="77"/>
        <v>1.145</v>
      </c>
      <c r="T148" s="3">
        <f t="shared" si="78"/>
        <v>1.1541875000000001</v>
      </c>
      <c r="U148" s="4">
        <f t="shared" si="79"/>
        <v>3.3354160160315879E-3</v>
      </c>
      <c r="V148" s="5">
        <f t="shared" si="80"/>
        <v>3.997502341311256</v>
      </c>
      <c r="W148" s="76">
        <f t="shared" si="50"/>
        <v>0.10468750000000572</v>
      </c>
      <c r="X148" s="76" t="str">
        <f t="shared" si="51"/>
        <v>Level A</v>
      </c>
      <c r="Y148" s="5">
        <f t="shared" si="81"/>
        <v>3.5790138149552142</v>
      </c>
      <c r="Z148" s="5">
        <f t="shared" si="82"/>
        <v>4.415990867667305</v>
      </c>
      <c r="AA148" s="5">
        <f t="shared" si="83"/>
        <v>3.5790138149552142</v>
      </c>
      <c r="AB148" s="6">
        <f t="shared" si="84"/>
        <v>1</v>
      </c>
      <c r="AC148" s="29" t="str">
        <f t="shared" si="85"/>
        <v/>
      </c>
      <c r="AD148" s="29" t="str">
        <f t="shared" si="86"/>
        <v/>
      </c>
      <c r="AE148" s="29">
        <f t="shared" si="87"/>
        <v>-4.1875000000002327E-3</v>
      </c>
      <c r="AF148" s="29" t="str">
        <f t="shared" si="59"/>
        <v/>
      </c>
      <c r="AG148" s="100"/>
      <c r="AH148" s="101"/>
      <c r="AI148" s="102"/>
      <c r="AJ148" s="102"/>
      <c r="AK148" s="102"/>
      <c r="AL148" s="102"/>
      <c r="AM148" s="102"/>
      <c r="AN148" s="102">
        <v>1.1559999999999999</v>
      </c>
      <c r="AO148" s="102">
        <v>1.1519999999999999</v>
      </c>
      <c r="AP148" s="102">
        <v>1.1559999999999999</v>
      </c>
      <c r="AQ148" s="102">
        <v>1.151</v>
      </c>
      <c r="AR148" s="102">
        <v>1.1559999999999999</v>
      </c>
      <c r="AS148" s="103">
        <v>1.151</v>
      </c>
      <c r="AT148" s="103">
        <v>1.151</v>
      </c>
      <c r="AU148" s="103">
        <v>1.1559999999999999</v>
      </c>
      <c r="AV148" s="103">
        <v>1.1519999999999999</v>
      </c>
      <c r="AW148" s="103">
        <v>1.1499999999999999</v>
      </c>
      <c r="AX148" s="103">
        <v>1.157</v>
      </c>
      <c r="AY148" s="103">
        <v>1.155</v>
      </c>
      <c r="AZ148" s="103">
        <v>1.159</v>
      </c>
      <c r="BA148" s="103">
        <v>1.1519999999999999</v>
      </c>
      <c r="BB148" s="103">
        <v>1.151</v>
      </c>
      <c r="BC148" s="103">
        <v>1.1519999999999999</v>
      </c>
      <c r="BD148" s="103">
        <v>1.1539999999999999</v>
      </c>
      <c r="BE148" s="103">
        <v>1.1539999999999999</v>
      </c>
      <c r="BF148" s="103">
        <v>1.1539999999999999</v>
      </c>
      <c r="BG148" s="103">
        <v>1.153</v>
      </c>
      <c r="BH148" s="103">
        <v>1.157</v>
      </c>
      <c r="BI148" s="103">
        <v>1.155</v>
      </c>
      <c r="BJ148" s="103">
        <v>1.1559999999999999</v>
      </c>
      <c r="BK148" s="103">
        <v>1.1579999999999999</v>
      </c>
      <c r="BL148" s="103">
        <v>1.1519999999999999</v>
      </c>
      <c r="BM148" s="103">
        <v>1.1499999999999999</v>
      </c>
      <c r="BN148" s="103">
        <v>1.1559999999999999</v>
      </c>
      <c r="BO148" s="95">
        <v>1.155</v>
      </c>
      <c r="BP148" s="95">
        <v>1.161</v>
      </c>
      <c r="BQ148" s="95">
        <v>1.145</v>
      </c>
      <c r="BR148" s="95">
        <v>1.159</v>
      </c>
      <c r="BS148" s="95">
        <v>1.1579999999999999</v>
      </c>
      <c r="BT148" s="97"/>
      <c r="BU148" s="97"/>
      <c r="BV148" s="96"/>
      <c r="BW148" s="96"/>
      <c r="BX148" s="96"/>
      <c r="BY148" s="98"/>
      <c r="BZ148" s="99"/>
      <c r="CA148" s="99"/>
      <c r="CB148" s="99"/>
      <c r="CC148" s="99"/>
      <c r="CD148" s="100"/>
      <c r="CE148" s="101"/>
      <c r="CF148" s="102"/>
      <c r="CG148" s="102"/>
      <c r="CH148" s="102"/>
      <c r="CI148" s="102"/>
      <c r="CJ148" s="102"/>
      <c r="CK148" s="102"/>
      <c r="CL148" s="102"/>
      <c r="CM148" s="102"/>
      <c r="CN148" s="102"/>
      <c r="CO148" s="102"/>
      <c r="CP148" s="103"/>
      <c r="CQ148" s="103"/>
      <c r="CR148" s="103"/>
      <c r="CS148" s="103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</row>
    <row r="149" spans="1:139">
      <c r="A149" s="83" t="s">
        <v>216</v>
      </c>
      <c r="B149" s="66" t="s">
        <v>242</v>
      </c>
      <c r="C149" s="79" t="s">
        <v>181</v>
      </c>
      <c r="D149" s="67">
        <v>1</v>
      </c>
      <c r="E149" s="123" t="s">
        <v>70</v>
      </c>
      <c r="F149" s="123">
        <v>3</v>
      </c>
      <c r="G149" s="85" t="s">
        <v>127</v>
      </c>
      <c r="H149" s="86">
        <v>1.33</v>
      </c>
      <c r="I149" s="124" t="s">
        <v>43</v>
      </c>
      <c r="J149" s="88">
        <v>1.1499999999999999</v>
      </c>
      <c r="K149" s="89">
        <v>0.04</v>
      </c>
      <c r="L149" s="89">
        <v>-0.04</v>
      </c>
      <c r="M149" s="90" t="s">
        <v>29</v>
      </c>
      <c r="N149" s="91" t="s">
        <v>67</v>
      </c>
      <c r="O149" s="92">
        <f t="shared" si="74"/>
        <v>1.19</v>
      </c>
      <c r="P149" s="93">
        <f t="shared" si="75"/>
        <v>1.1099999999999999</v>
      </c>
      <c r="Q149" s="94"/>
      <c r="R149" s="3">
        <f t="shared" si="76"/>
        <v>1.1519999999999999</v>
      </c>
      <c r="S149" s="3">
        <f t="shared" si="77"/>
        <v>1.1419999999999999</v>
      </c>
      <c r="T149" s="3">
        <f t="shared" si="78"/>
        <v>1.1476562500000003</v>
      </c>
      <c r="U149" s="4">
        <f t="shared" si="79"/>
        <v>2.2945851406609408E-3</v>
      </c>
      <c r="V149" s="5">
        <f t="shared" si="80"/>
        <v>5.8107816951576492</v>
      </c>
      <c r="W149" s="76">
        <f t="shared" si="50"/>
        <v>-5.8593749999991063E-2</v>
      </c>
      <c r="X149" s="76" t="str">
        <f t="shared" si="51"/>
        <v>Level A</v>
      </c>
      <c r="Y149" s="5">
        <f t="shared" si="81"/>
        <v>6.1512571851082463</v>
      </c>
      <c r="Z149" s="5">
        <f t="shared" si="82"/>
        <v>5.4703062052070619</v>
      </c>
      <c r="AA149" s="5">
        <f t="shared" si="83"/>
        <v>5.4703062052070619</v>
      </c>
      <c r="AB149" s="6">
        <f t="shared" si="84"/>
        <v>1</v>
      </c>
      <c r="AC149" s="29" t="str">
        <f t="shared" si="85"/>
        <v/>
      </c>
      <c r="AD149" s="29" t="str">
        <f t="shared" si="86"/>
        <v/>
      </c>
      <c r="AE149" s="29">
        <f t="shared" si="87"/>
        <v>2.3437499999996447E-3</v>
      </c>
      <c r="AF149" s="29" t="str">
        <f t="shared" si="59"/>
        <v/>
      </c>
      <c r="AG149" s="100"/>
      <c r="AH149" s="101"/>
      <c r="AI149" s="102"/>
      <c r="AJ149" s="102"/>
      <c r="AK149" s="102"/>
      <c r="AL149" s="102"/>
      <c r="AM149" s="102"/>
      <c r="AN149" s="102">
        <v>1.1419999999999999</v>
      </c>
      <c r="AO149" s="102">
        <v>1.1459999999999999</v>
      </c>
      <c r="AP149" s="102">
        <v>1.147</v>
      </c>
      <c r="AQ149" s="102">
        <v>1.1479999999999999</v>
      </c>
      <c r="AR149" s="102">
        <v>1.1459999999999999</v>
      </c>
      <c r="AS149" s="103">
        <v>1.147</v>
      </c>
      <c r="AT149" s="103">
        <v>1.1459999999999999</v>
      </c>
      <c r="AU149" s="103">
        <v>1.147</v>
      </c>
      <c r="AV149" s="103">
        <v>1.149</v>
      </c>
      <c r="AW149" s="103">
        <v>1.147</v>
      </c>
      <c r="AX149" s="103">
        <v>1.1519999999999999</v>
      </c>
      <c r="AY149" s="103">
        <v>1.149</v>
      </c>
      <c r="AZ149" s="103">
        <v>1.1459999999999999</v>
      </c>
      <c r="BA149" s="103">
        <v>1.1459999999999999</v>
      </c>
      <c r="BB149" s="103">
        <v>1.1479999999999999</v>
      </c>
      <c r="BC149" s="103">
        <v>1.1459999999999999</v>
      </c>
      <c r="BD149" s="103">
        <v>1.1499999999999999</v>
      </c>
      <c r="BE149" s="103">
        <v>1.149</v>
      </c>
      <c r="BF149" s="103">
        <v>1.149</v>
      </c>
      <c r="BG149" s="103">
        <v>1.147</v>
      </c>
      <c r="BH149" s="103">
        <v>1.1459999999999999</v>
      </c>
      <c r="BI149" s="103">
        <v>1.147</v>
      </c>
      <c r="BJ149" s="103">
        <v>1.149</v>
      </c>
      <c r="BK149" s="103">
        <v>1.143</v>
      </c>
      <c r="BL149" s="103">
        <v>1.149</v>
      </c>
      <c r="BM149" s="103">
        <v>1.151</v>
      </c>
      <c r="BN149" s="103">
        <v>1.1459999999999999</v>
      </c>
      <c r="BO149" s="95">
        <v>1.1519999999999999</v>
      </c>
      <c r="BP149" s="95">
        <v>1.1499999999999999</v>
      </c>
      <c r="BQ149" s="95">
        <v>1.1479999999999999</v>
      </c>
      <c r="BR149" s="95">
        <v>1.1459999999999999</v>
      </c>
      <c r="BS149" s="95">
        <v>1.151</v>
      </c>
      <c r="BT149" s="97"/>
      <c r="BU149" s="97"/>
      <c r="BV149" s="96"/>
      <c r="BW149" s="96"/>
      <c r="BX149" s="96"/>
      <c r="BY149" s="98"/>
      <c r="BZ149" s="99"/>
      <c r="CA149" s="99"/>
      <c r="CB149" s="99"/>
      <c r="CC149" s="99"/>
      <c r="CD149" s="100"/>
      <c r="CE149" s="101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3"/>
      <c r="CQ149" s="103"/>
      <c r="CR149" s="103"/>
      <c r="CS149" s="103"/>
      <c r="CT149" s="103"/>
      <c r="CU149" s="103"/>
      <c r="CV149" s="103"/>
      <c r="CW149" s="103"/>
      <c r="CX149" s="103"/>
      <c r="CY149" s="103"/>
      <c r="CZ149" s="103"/>
      <c r="DA149" s="103"/>
      <c r="DB149" s="103"/>
      <c r="DC149" s="103"/>
      <c r="DD149" s="103"/>
      <c r="DE149" s="103"/>
      <c r="DF149" s="103"/>
      <c r="DG149" s="103"/>
      <c r="DH149" s="103"/>
      <c r="DI149" s="103"/>
      <c r="DJ149" s="103"/>
      <c r="DK149" s="103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</row>
    <row r="150" spans="1:139">
      <c r="A150" s="83" t="s">
        <v>217</v>
      </c>
      <c r="B150" s="66" t="s">
        <v>242</v>
      </c>
      <c r="C150" s="79" t="s">
        <v>181</v>
      </c>
      <c r="D150" s="67">
        <v>1</v>
      </c>
      <c r="E150" s="123" t="s">
        <v>70</v>
      </c>
      <c r="F150" s="123" t="s">
        <v>126</v>
      </c>
      <c r="G150" s="85" t="s">
        <v>127</v>
      </c>
      <c r="H150" s="86">
        <v>1.33</v>
      </c>
      <c r="I150" s="124" t="s">
        <v>43</v>
      </c>
      <c r="J150" s="88">
        <v>1.1499999999999999</v>
      </c>
      <c r="K150" s="89">
        <v>0.04</v>
      </c>
      <c r="L150" s="89">
        <v>-0.04</v>
      </c>
      <c r="M150" s="90" t="s">
        <v>29</v>
      </c>
      <c r="N150" s="91" t="s">
        <v>67</v>
      </c>
      <c r="O150" s="92">
        <f t="shared" si="74"/>
        <v>1.19</v>
      </c>
      <c r="P150" s="93">
        <f t="shared" si="75"/>
        <v>1.1099999999999999</v>
      </c>
      <c r="Q150" s="94"/>
      <c r="R150" s="3">
        <f t="shared" si="76"/>
        <v>1.153</v>
      </c>
      <c r="S150" s="3">
        <f t="shared" si="77"/>
        <v>1.1459999999999999</v>
      </c>
      <c r="T150" s="3">
        <f t="shared" si="78"/>
        <v>1.1494062500000002</v>
      </c>
      <c r="U150" s="4">
        <f t="shared" si="79"/>
        <v>1.8291435506904109E-3</v>
      </c>
      <c r="V150" s="5">
        <f t="shared" si="80"/>
        <v>7.2893859688052709</v>
      </c>
      <c r="W150" s="76">
        <f t="shared" si="50"/>
        <v>-1.4843749999993147E-2</v>
      </c>
      <c r="X150" s="76" t="str">
        <f t="shared" si="51"/>
        <v>Level A</v>
      </c>
      <c r="Y150" s="5">
        <f t="shared" si="81"/>
        <v>7.3975877917796806</v>
      </c>
      <c r="Z150" s="5">
        <f t="shared" si="82"/>
        <v>7.1811841458308736</v>
      </c>
      <c r="AA150" s="5">
        <f t="shared" si="83"/>
        <v>7.1811841458308736</v>
      </c>
      <c r="AB150" s="6">
        <f t="shared" si="84"/>
        <v>1</v>
      </c>
      <c r="AC150" s="29" t="str">
        <f t="shared" si="85"/>
        <v/>
      </c>
      <c r="AD150" s="29" t="str">
        <f t="shared" si="86"/>
        <v/>
      </c>
      <c r="AE150" s="29">
        <f t="shared" si="87"/>
        <v>5.9374999999972644E-4</v>
      </c>
      <c r="AF150" s="29" t="str">
        <f t="shared" si="59"/>
        <v/>
      </c>
      <c r="AG150" s="100"/>
      <c r="AH150" s="101"/>
      <c r="AI150" s="102"/>
      <c r="AJ150" s="102"/>
      <c r="AK150" s="102"/>
      <c r="AL150" s="102"/>
      <c r="AM150" s="102"/>
      <c r="AN150" s="102">
        <v>1.151</v>
      </c>
      <c r="AO150" s="102">
        <v>1.1479999999999999</v>
      </c>
      <c r="AP150" s="102">
        <v>1.1459999999999999</v>
      </c>
      <c r="AQ150" s="102">
        <v>1.153</v>
      </c>
      <c r="AR150" s="102">
        <v>1.1519999999999999</v>
      </c>
      <c r="AS150" s="103">
        <v>1.151</v>
      </c>
      <c r="AT150" s="103">
        <v>1.151</v>
      </c>
      <c r="AU150" s="103">
        <v>1.1479999999999999</v>
      </c>
      <c r="AV150" s="103">
        <v>1.1459999999999999</v>
      </c>
      <c r="AW150" s="103">
        <v>1.149</v>
      </c>
      <c r="AX150" s="103">
        <v>1.1499999999999999</v>
      </c>
      <c r="AY150" s="103">
        <v>1.151</v>
      </c>
      <c r="AZ150" s="103">
        <v>1.149</v>
      </c>
      <c r="BA150" s="103">
        <v>1.149</v>
      </c>
      <c r="BB150" s="103">
        <v>1.149</v>
      </c>
      <c r="BC150" s="103">
        <v>1.151</v>
      </c>
      <c r="BD150" s="103">
        <v>1.147</v>
      </c>
      <c r="BE150" s="103">
        <v>1.151</v>
      </c>
      <c r="BF150" s="103">
        <v>1.1499999999999999</v>
      </c>
      <c r="BG150" s="103">
        <v>1.1499999999999999</v>
      </c>
      <c r="BH150" s="103">
        <v>1.1479999999999999</v>
      </c>
      <c r="BI150" s="103">
        <v>1.147</v>
      </c>
      <c r="BJ150" s="103">
        <v>1.151</v>
      </c>
      <c r="BK150" s="103">
        <v>1.1519999999999999</v>
      </c>
      <c r="BL150" s="103">
        <v>1.151</v>
      </c>
      <c r="BM150" s="103">
        <v>1.149</v>
      </c>
      <c r="BN150" s="103">
        <v>1.1479999999999999</v>
      </c>
      <c r="BO150" s="95">
        <v>1.147</v>
      </c>
      <c r="BP150" s="95">
        <v>1.149</v>
      </c>
      <c r="BQ150" s="95">
        <v>1.151</v>
      </c>
      <c r="BR150" s="95">
        <v>1.1479999999999999</v>
      </c>
      <c r="BS150" s="95">
        <v>1.1479999999999999</v>
      </c>
      <c r="BT150" s="97"/>
      <c r="BU150" s="97"/>
      <c r="BV150" s="96"/>
      <c r="BW150" s="96"/>
      <c r="BX150" s="96"/>
      <c r="BY150" s="98"/>
      <c r="BZ150" s="99"/>
      <c r="CA150" s="99"/>
      <c r="CB150" s="99"/>
      <c r="CC150" s="99"/>
      <c r="CD150" s="100"/>
      <c r="CE150" s="101"/>
      <c r="CF150" s="102"/>
      <c r="CG150" s="102"/>
      <c r="CH150" s="102"/>
      <c r="CI150" s="102"/>
      <c r="CJ150" s="102"/>
      <c r="CK150" s="102"/>
      <c r="CL150" s="102"/>
      <c r="CM150" s="102"/>
      <c r="CN150" s="102"/>
      <c r="CO150" s="102"/>
      <c r="CP150" s="103"/>
      <c r="CQ150" s="103"/>
      <c r="CR150" s="103"/>
      <c r="CS150" s="103"/>
      <c r="CT150" s="103"/>
      <c r="CU150" s="103"/>
      <c r="CV150" s="103"/>
      <c r="CW150" s="103"/>
      <c r="CX150" s="103"/>
      <c r="CY150" s="103"/>
      <c r="CZ150" s="103"/>
      <c r="DA150" s="103"/>
      <c r="DB150" s="103"/>
      <c r="DC150" s="103"/>
      <c r="DD150" s="103"/>
      <c r="DE150" s="103"/>
      <c r="DF150" s="103"/>
      <c r="DG150" s="103"/>
      <c r="DH150" s="103"/>
      <c r="DI150" s="103"/>
      <c r="DJ150" s="103"/>
      <c r="DK150" s="103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</row>
    <row r="151" spans="1:139">
      <c r="A151" s="83" t="s">
        <v>217</v>
      </c>
      <c r="B151" s="66" t="s">
        <v>242</v>
      </c>
      <c r="C151" s="79" t="s">
        <v>181</v>
      </c>
      <c r="D151" s="67">
        <v>1</v>
      </c>
      <c r="E151" s="123" t="s">
        <v>70</v>
      </c>
      <c r="F151" s="123" t="s">
        <v>128</v>
      </c>
      <c r="G151" s="85" t="s">
        <v>127</v>
      </c>
      <c r="H151" s="86">
        <v>1.33</v>
      </c>
      <c r="I151" s="124" t="s">
        <v>43</v>
      </c>
      <c r="J151" s="88">
        <v>1.1499999999999999</v>
      </c>
      <c r="K151" s="89">
        <v>0.04</v>
      </c>
      <c r="L151" s="89">
        <v>-0.04</v>
      </c>
      <c r="M151" s="90" t="s">
        <v>29</v>
      </c>
      <c r="N151" s="91" t="s">
        <v>67</v>
      </c>
      <c r="O151" s="92">
        <f t="shared" si="74"/>
        <v>1.19</v>
      </c>
      <c r="P151" s="93">
        <f t="shared" si="75"/>
        <v>1.1099999999999999</v>
      </c>
      <c r="Q151" s="94"/>
      <c r="R151" s="3">
        <f t="shared" si="76"/>
        <v>1.151</v>
      </c>
      <c r="S151" s="3">
        <f t="shared" si="77"/>
        <v>1.139</v>
      </c>
      <c r="T151" s="3">
        <f t="shared" si="78"/>
        <v>1.1458750000000002</v>
      </c>
      <c r="U151" s="4">
        <f t="shared" si="79"/>
        <v>2.9154759474226649E-3</v>
      </c>
      <c r="V151" s="5">
        <f t="shared" si="80"/>
        <v>4.5732956038002133</v>
      </c>
      <c r="W151" s="76">
        <f t="shared" si="50"/>
        <v>-0.10312499999999271</v>
      </c>
      <c r="X151" s="76" t="str">
        <f t="shared" si="51"/>
        <v>Level A</v>
      </c>
      <c r="Y151" s="5">
        <f t="shared" si="81"/>
        <v>5.0449167129420811</v>
      </c>
      <c r="Z151" s="5">
        <f t="shared" si="82"/>
        <v>4.1016744946583525</v>
      </c>
      <c r="AA151" s="5">
        <f t="shared" si="83"/>
        <v>4.1016744946583525</v>
      </c>
      <c r="AB151" s="6">
        <f t="shared" si="84"/>
        <v>1</v>
      </c>
      <c r="AC151" s="29" t="str">
        <f t="shared" si="85"/>
        <v/>
      </c>
      <c r="AD151" s="29" t="str">
        <f t="shared" si="86"/>
        <v/>
      </c>
      <c r="AE151" s="29">
        <f t="shared" si="87"/>
        <v>4.1249999999997122E-3</v>
      </c>
      <c r="AF151" s="29" t="str">
        <f t="shared" si="59"/>
        <v/>
      </c>
      <c r="AG151" s="100"/>
      <c r="AH151" s="101"/>
      <c r="AI151" s="102"/>
      <c r="AJ151" s="102"/>
      <c r="AK151" s="102"/>
      <c r="AL151" s="102"/>
      <c r="AM151" s="102"/>
      <c r="AN151" s="102">
        <v>1.147</v>
      </c>
      <c r="AO151" s="102">
        <v>1.1419999999999999</v>
      </c>
      <c r="AP151" s="102">
        <v>1.143</v>
      </c>
      <c r="AQ151" s="102">
        <v>1.1459999999999999</v>
      </c>
      <c r="AR151" s="102">
        <v>1.145</v>
      </c>
      <c r="AS151" s="103">
        <v>1.1499999999999999</v>
      </c>
      <c r="AT151" s="103">
        <v>1.1459999999999999</v>
      </c>
      <c r="AU151" s="103">
        <v>1.1459999999999999</v>
      </c>
      <c r="AV151" s="103">
        <v>1.1399999999999999</v>
      </c>
      <c r="AW151" s="103">
        <v>1.1459999999999999</v>
      </c>
      <c r="AX151" s="103">
        <v>1.139</v>
      </c>
      <c r="AY151" s="103">
        <v>1.147</v>
      </c>
      <c r="AZ151" s="103">
        <v>1.145</v>
      </c>
      <c r="BA151" s="103">
        <v>1.1459999999999999</v>
      </c>
      <c r="BB151" s="103">
        <v>1.1459999999999999</v>
      </c>
      <c r="BC151" s="103">
        <v>1.149</v>
      </c>
      <c r="BD151" s="103">
        <v>1.1419999999999999</v>
      </c>
      <c r="BE151" s="103">
        <v>1.149</v>
      </c>
      <c r="BF151" s="103">
        <v>1.149</v>
      </c>
      <c r="BG151" s="103">
        <v>1.147</v>
      </c>
      <c r="BH151" s="103">
        <v>1.1459999999999999</v>
      </c>
      <c r="BI151" s="103">
        <v>1.1459999999999999</v>
      </c>
      <c r="BJ151" s="103">
        <v>1.143</v>
      </c>
      <c r="BK151" s="103">
        <v>1.151</v>
      </c>
      <c r="BL151" s="103">
        <v>1.149</v>
      </c>
      <c r="BM151" s="103">
        <v>1.147</v>
      </c>
      <c r="BN151" s="103">
        <v>1.1459999999999999</v>
      </c>
      <c r="BO151" s="95">
        <v>1.1439999999999999</v>
      </c>
      <c r="BP151" s="95">
        <v>1.151</v>
      </c>
      <c r="BQ151" s="95">
        <v>1.1479999999999999</v>
      </c>
      <c r="BR151" s="95">
        <v>1.143</v>
      </c>
      <c r="BS151" s="95">
        <v>1.1439999999999999</v>
      </c>
      <c r="BT151" s="97"/>
      <c r="BU151" s="97"/>
      <c r="BV151" s="96"/>
      <c r="BW151" s="96"/>
      <c r="BX151" s="96"/>
      <c r="BY151" s="98"/>
      <c r="BZ151" s="99"/>
      <c r="CA151" s="99"/>
      <c r="CB151" s="99"/>
      <c r="CC151" s="99"/>
      <c r="CD151" s="100"/>
      <c r="CE151" s="101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3"/>
      <c r="CQ151" s="103"/>
      <c r="CR151" s="103"/>
      <c r="CS151" s="103"/>
      <c r="CT151" s="103"/>
      <c r="CU151" s="103"/>
      <c r="CV151" s="103"/>
      <c r="CW151" s="103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</row>
    <row r="152" spans="1:139">
      <c r="A152" s="83" t="s">
        <v>218</v>
      </c>
      <c r="B152" s="66" t="s">
        <v>242</v>
      </c>
      <c r="C152" s="79" t="s">
        <v>181</v>
      </c>
      <c r="D152" s="67">
        <v>1</v>
      </c>
      <c r="E152" s="123" t="s">
        <v>70</v>
      </c>
      <c r="F152" s="123">
        <v>3</v>
      </c>
      <c r="G152" s="85" t="s">
        <v>127</v>
      </c>
      <c r="H152" s="86">
        <v>1.33</v>
      </c>
      <c r="I152" s="124" t="s">
        <v>43</v>
      </c>
      <c r="J152" s="88">
        <v>1.1499999999999999</v>
      </c>
      <c r="K152" s="89">
        <v>0.04</v>
      </c>
      <c r="L152" s="89">
        <v>-0.04</v>
      </c>
      <c r="M152" s="90" t="s">
        <v>29</v>
      </c>
      <c r="N152" s="91" t="s">
        <v>67</v>
      </c>
      <c r="O152" s="92">
        <f t="shared" si="74"/>
        <v>1.19</v>
      </c>
      <c r="P152" s="93">
        <f t="shared" si="75"/>
        <v>1.1099999999999999</v>
      </c>
      <c r="Q152" s="94"/>
      <c r="R152" s="3">
        <f t="shared" si="76"/>
        <v>1.1619999999999999</v>
      </c>
      <c r="S152" s="3">
        <f t="shared" si="77"/>
        <v>1.151</v>
      </c>
      <c r="T152" s="3">
        <f t="shared" si="78"/>
        <v>1.1565937499999999</v>
      </c>
      <c r="U152" s="4">
        <f t="shared" si="79"/>
        <v>3.1093965289415207E-3</v>
      </c>
      <c r="V152" s="5">
        <f t="shared" si="80"/>
        <v>4.2880775125429809</v>
      </c>
      <c r="W152" s="76">
        <f t="shared" si="50"/>
        <v>0.16484374999999871</v>
      </c>
      <c r="X152" s="76" t="str">
        <f t="shared" si="51"/>
        <v>Level B</v>
      </c>
      <c r="Y152" s="5">
        <f t="shared" si="81"/>
        <v>3.5812147350847323</v>
      </c>
      <c r="Z152" s="5">
        <f t="shared" si="82"/>
        <v>4.9949402900012361</v>
      </c>
      <c r="AA152" s="5">
        <f t="shared" si="83"/>
        <v>3.5812147350847323</v>
      </c>
      <c r="AB152" s="6">
        <f t="shared" si="84"/>
        <v>1</v>
      </c>
      <c r="AC152" s="29" t="str">
        <f t="shared" si="85"/>
        <v/>
      </c>
      <c r="AD152" s="29" t="str">
        <f t="shared" si="86"/>
        <v/>
      </c>
      <c r="AE152" s="29">
        <f t="shared" si="87"/>
        <v>-6.5937499999999538E-3</v>
      </c>
      <c r="AF152" s="29" t="str">
        <f t="shared" si="59"/>
        <v/>
      </c>
      <c r="AG152" s="100"/>
      <c r="AH152" s="101"/>
      <c r="AI152" s="102"/>
      <c r="AJ152" s="102"/>
      <c r="AK152" s="102"/>
      <c r="AL152" s="102"/>
      <c r="AM152" s="102"/>
      <c r="AN152" s="102">
        <v>1.1599999999999999</v>
      </c>
      <c r="AO152" s="102">
        <v>1.157</v>
      </c>
      <c r="AP152" s="102">
        <v>1.155</v>
      </c>
      <c r="AQ152" s="102">
        <v>1.1539999999999999</v>
      </c>
      <c r="AR152" s="102">
        <v>1.1559999999999999</v>
      </c>
      <c r="AS152" s="103">
        <v>1.1559999999999999</v>
      </c>
      <c r="AT152" s="103">
        <v>1.1619999999999999</v>
      </c>
      <c r="AU152" s="103">
        <v>1.1579999999999999</v>
      </c>
      <c r="AV152" s="103">
        <v>1.1599999999999999</v>
      </c>
      <c r="AW152" s="103">
        <v>1.1579999999999999</v>
      </c>
      <c r="AX152" s="103">
        <v>1.151</v>
      </c>
      <c r="AY152" s="103">
        <v>1.1519999999999999</v>
      </c>
      <c r="AZ152" s="103">
        <v>1.1519999999999999</v>
      </c>
      <c r="BA152" s="103">
        <v>1.161</v>
      </c>
      <c r="BB152" s="103">
        <v>1.159</v>
      </c>
      <c r="BC152" s="103">
        <v>1.157</v>
      </c>
      <c r="BD152" s="103">
        <v>1.1519999999999999</v>
      </c>
      <c r="BE152" s="103">
        <v>1.155</v>
      </c>
      <c r="BF152" s="103">
        <v>1.157</v>
      </c>
      <c r="BG152" s="103">
        <v>1.155</v>
      </c>
      <c r="BH152" s="103">
        <v>1.1579999999999999</v>
      </c>
      <c r="BI152" s="103">
        <v>1.161</v>
      </c>
      <c r="BJ152" s="103">
        <v>1.161</v>
      </c>
      <c r="BK152" s="103">
        <v>1.153</v>
      </c>
      <c r="BL152" s="103">
        <v>1.159</v>
      </c>
      <c r="BM152" s="103">
        <v>1.1559999999999999</v>
      </c>
      <c r="BN152" s="103">
        <v>1.159</v>
      </c>
      <c r="BO152" s="95">
        <v>1.155</v>
      </c>
      <c r="BP152" s="95">
        <v>1.159</v>
      </c>
      <c r="BQ152" s="95">
        <v>1.155</v>
      </c>
      <c r="BR152" s="95">
        <v>1.151</v>
      </c>
      <c r="BS152" s="95">
        <v>1.157</v>
      </c>
      <c r="BT152" s="97"/>
      <c r="BU152" s="97"/>
      <c r="BV152" s="96"/>
      <c r="BW152" s="96"/>
      <c r="BX152" s="96"/>
      <c r="BY152" s="98"/>
      <c r="BZ152" s="99"/>
      <c r="CA152" s="99"/>
      <c r="CB152" s="99"/>
      <c r="CC152" s="99"/>
      <c r="CD152" s="100"/>
      <c r="CE152" s="101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3"/>
      <c r="CQ152" s="103"/>
      <c r="CR152" s="103"/>
      <c r="CS152" s="103"/>
      <c r="CT152" s="103"/>
      <c r="CU152" s="103"/>
      <c r="CV152" s="103"/>
      <c r="CW152" s="103"/>
      <c r="CX152" s="103"/>
      <c r="CY152" s="103"/>
      <c r="CZ152" s="103"/>
      <c r="DA152" s="103"/>
      <c r="DB152" s="103"/>
      <c r="DC152" s="103"/>
      <c r="DD152" s="103"/>
      <c r="DE152" s="103"/>
      <c r="DF152" s="103"/>
      <c r="DG152" s="103"/>
      <c r="DH152" s="103"/>
      <c r="DI152" s="103"/>
      <c r="DJ152" s="103"/>
      <c r="DK152" s="103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</row>
    <row r="153" spans="1:139">
      <c r="A153" s="83" t="s">
        <v>219</v>
      </c>
      <c r="B153" s="66" t="s">
        <v>242</v>
      </c>
      <c r="C153" s="79" t="s">
        <v>181</v>
      </c>
      <c r="D153" s="67">
        <v>1</v>
      </c>
      <c r="E153" s="123" t="s">
        <v>70</v>
      </c>
      <c r="F153" s="123">
        <v>3</v>
      </c>
      <c r="G153" s="85" t="s">
        <v>127</v>
      </c>
      <c r="H153" s="86">
        <v>1.33</v>
      </c>
      <c r="I153" s="124" t="s">
        <v>43</v>
      </c>
      <c r="J153" s="88">
        <v>1.1499999999999999</v>
      </c>
      <c r="K153" s="89">
        <v>0.04</v>
      </c>
      <c r="L153" s="89">
        <v>-0.04</v>
      </c>
      <c r="M153" s="90" t="s">
        <v>29</v>
      </c>
      <c r="N153" s="91" t="s">
        <v>67</v>
      </c>
      <c r="O153" s="92">
        <f t="shared" si="74"/>
        <v>1.19</v>
      </c>
      <c r="P153" s="93">
        <f t="shared" si="75"/>
        <v>1.1099999999999999</v>
      </c>
      <c r="Q153" s="94"/>
      <c r="R153" s="3">
        <f t="shared" si="76"/>
        <v>1.163</v>
      </c>
      <c r="S153" s="3">
        <f t="shared" si="77"/>
        <v>1.1499999999999999</v>
      </c>
      <c r="T153" s="3">
        <f t="shared" si="78"/>
        <v>1.1571562499999999</v>
      </c>
      <c r="U153" s="4">
        <f t="shared" si="79"/>
        <v>3.6020547451554464E-3</v>
      </c>
      <c r="V153" s="5">
        <f t="shared" si="80"/>
        <v>3.7015909742254443</v>
      </c>
      <c r="W153" s="76">
        <f t="shared" si="50"/>
        <v>0.17890624999999921</v>
      </c>
      <c r="X153" s="76" t="str">
        <f t="shared" si="51"/>
        <v>Level B</v>
      </c>
      <c r="Y153" s="5">
        <f t="shared" si="81"/>
        <v>3.0393532139929289</v>
      </c>
      <c r="Z153" s="5">
        <f t="shared" si="82"/>
        <v>4.3638287344579663</v>
      </c>
      <c r="AA153" s="5">
        <f t="shared" si="83"/>
        <v>3.0393532139929289</v>
      </c>
      <c r="AB153" s="6">
        <f t="shared" si="84"/>
        <v>1</v>
      </c>
      <c r="AC153" s="29" t="str">
        <f t="shared" si="85"/>
        <v/>
      </c>
      <c r="AD153" s="29" t="str">
        <f t="shared" si="86"/>
        <v/>
      </c>
      <c r="AE153" s="29">
        <f t="shared" si="87"/>
        <v>-7.1562499999999751E-3</v>
      </c>
      <c r="AF153" s="29" t="str">
        <f t="shared" si="59"/>
        <v/>
      </c>
      <c r="AG153" s="100"/>
      <c r="AH153" s="101"/>
      <c r="AI153" s="102"/>
      <c r="AJ153" s="102"/>
      <c r="AK153" s="102"/>
      <c r="AL153" s="102"/>
      <c r="AM153" s="102"/>
      <c r="AN153" s="102">
        <v>1.157</v>
      </c>
      <c r="AO153" s="102">
        <v>1.1519999999999999</v>
      </c>
      <c r="AP153" s="102">
        <v>1.1559999999999999</v>
      </c>
      <c r="AQ153" s="102">
        <v>1.1619999999999999</v>
      </c>
      <c r="AR153" s="102">
        <v>1.159</v>
      </c>
      <c r="AS153" s="103">
        <v>1.1579999999999999</v>
      </c>
      <c r="AT153" s="103">
        <v>1.1619999999999999</v>
      </c>
      <c r="AU153" s="103">
        <v>1.159</v>
      </c>
      <c r="AV153" s="103">
        <v>1.1559999999999999</v>
      </c>
      <c r="AW153" s="103">
        <v>1.161</v>
      </c>
      <c r="AX153" s="103">
        <v>1.153</v>
      </c>
      <c r="AY153" s="103">
        <v>1.157</v>
      </c>
      <c r="AZ153" s="103">
        <v>1.1619999999999999</v>
      </c>
      <c r="BA153" s="103">
        <v>1.1599999999999999</v>
      </c>
      <c r="BB153" s="103">
        <v>1.159</v>
      </c>
      <c r="BC153" s="103">
        <v>1.163</v>
      </c>
      <c r="BD153" s="103">
        <v>1.1619999999999999</v>
      </c>
      <c r="BE153" s="103">
        <v>1.159</v>
      </c>
      <c r="BF153" s="103">
        <v>1.1539999999999999</v>
      </c>
      <c r="BG153" s="103">
        <v>1.157</v>
      </c>
      <c r="BH153" s="103">
        <v>1.1559999999999999</v>
      </c>
      <c r="BI153" s="103">
        <v>1.1519999999999999</v>
      </c>
      <c r="BJ153" s="103">
        <v>1.1539999999999999</v>
      </c>
      <c r="BK153" s="103">
        <v>1.1579999999999999</v>
      </c>
      <c r="BL153" s="103">
        <v>1.159</v>
      </c>
      <c r="BM153" s="103">
        <v>1.1519999999999999</v>
      </c>
      <c r="BN153" s="103">
        <v>1.1539999999999999</v>
      </c>
      <c r="BO153" s="95">
        <v>1.1599999999999999</v>
      </c>
      <c r="BP153" s="95">
        <v>1.1559999999999999</v>
      </c>
      <c r="BQ153" s="95">
        <v>1.151</v>
      </c>
      <c r="BR153" s="95">
        <v>1.1499999999999999</v>
      </c>
      <c r="BS153" s="95">
        <v>1.159</v>
      </c>
      <c r="BT153" s="97"/>
      <c r="BU153" s="97"/>
      <c r="BV153" s="96"/>
      <c r="BW153" s="96"/>
      <c r="BX153" s="96"/>
      <c r="BY153" s="98"/>
      <c r="BZ153" s="99"/>
      <c r="CA153" s="99"/>
      <c r="CB153" s="99"/>
      <c r="CC153" s="99"/>
      <c r="CD153" s="100"/>
      <c r="CE153" s="101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</row>
    <row r="154" spans="1:139">
      <c r="A154" s="83" t="s">
        <v>220</v>
      </c>
      <c r="B154" s="66" t="s">
        <v>242</v>
      </c>
      <c r="C154" s="79" t="s">
        <v>181</v>
      </c>
      <c r="D154" s="67">
        <v>1</v>
      </c>
      <c r="E154" s="123" t="s">
        <v>70</v>
      </c>
      <c r="F154" s="123" t="s">
        <v>126</v>
      </c>
      <c r="G154" s="85" t="s">
        <v>127</v>
      </c>
      <c r="H154" s="86">
        <v>1.33</v>
      </c>
      <c r="I154" s="124" t="s">
        <v>43</v>
      </c>
      <c r="J154" s="88">
        <v>1.1499999999999999</v>
      </c>
      <c r="K154" s="89">
        <v>0.04</v>
      </c>
      <c r="L154" s="89">
        <v>-0.04</v>
      </c>
      <c r="M154" s="90" t="s">
        <v>29</v>
      </c>
      <c r="N154" s="91" t="s">
        <v>67</v>
      </c>
      <c r="O154" s="92">
        <f t="shared" si="74"/>
        <v>1.19</v>
      </c>
      <c r="P154" s="93">
        <f t="shared" si="75"/>
        <v>1.1099999999999999</v>
      </c>
      <c r="Q154" s="94"/>
      <c r="R154" s="3">
        <f t="shared" si="76"/>
        <v>1.1479999999999999</v>
      </c>
      <c r="S154" s="3">
        <f t="shared" si="77"/>
        <v>1.1379999999999999</v>
      </c>
      <c r="T154" s="3">
        <f t="shared" si="78"/>
        <v>1.1431249999999997</v>
      </c>
      <c r="U154" s="4">
        <f t="shared" si="79"/>
        <v>2.9919246152311208E-3</v>
      </c>
      <c r="V154" s="5">
        <f t="shared" si="80"/>
        <v>4.4564402677315984</v>
      </c>
      <c r="W154" s="76">
        <f t="shared" si="50"/>
        <v>-0.1718750000000045</v>
      </c>
      <c r="X154" s="76" t="str">
        <f t="shared" si="51"/>
        <v>Level B</v>
      </c>
      <c r="Y154" s="5">
        <f t="shared" si="81"/>
        <v>5.2223909387479912</v>
      </c>
      <c r="Z154" s="5">
        <f t="shared" si="82"/>
        <v>3.6904895967152127</v>
      </c>
      <c r="AA154" s="5">
        <f t="shared" si="83"/>
        <v>3.6904895967152127</v>
      </c>
      <c r="AB154" s="6">
        <f t="shared" si="84"/>
        <v>1</v>
      </c>
      <c r="AC154" s="29" t="str">
        <f t="shared" si="85"/>
        <v/>
      </c>
      <c r="AD154" s="29" t="str">
        <f t="shared" si="86"/>
        <v/>
      </c>
      <c r="AE154" s="29">
        <f t="shared" si="87"/>
        <v>6.8750000000001865E-3</v>
      </c>
      <c r="AF154" s="29" t="str">
        <f t="shared" si="59"/>
        <v/>
      </c>
      <c r="AG154" s="100"/>
      <c r="AH154" s="101"/>
      <c r="AI154" s="102"/>
      <c r="AJ154" s="102"/>
      <c r="AK154" s="102"/>
      <c r="AL154" s="102"/>
      <c r="AM154" s="102"/>
      <c r="AN154" s="102">
        <v>1.1479999999999999</v>
      </c>
      <c r="AO154" s="102">
        <v>1.1419999999999999</v>
      </c>
      <c r="AP154" s="102">
        <v>1.141</v>
      </c>
      <c r="AQ154" s="102">
        <v>1.1439999999999999</v>
      </c>
      <c r="AR154" s="102">
        <v>1.145</v>
      </c>
      <c r="AS154" s="103">
        <v>1.1419999999999999</v>
      </c>
      <c r="AT154" s="103">
        <v>1.1459999999999999</v>
      </c>
      <c r="AU154" s="103">
        <v>1.141</v>
      </c>
      <c r="AV154" s="103">
        <v>1.1379999999999999</v>
      </c>
      <c r="AW154" s="103">
        <v>1.141</v>
      </c>
      <c r="AX154" s="103">
        <v>1.1399999999999999</v>
      </c>
      <c r="AY154" s="103">
        <v>1.1439999999999999</v>
      </c>
      <c r="AZ154" s="103">
        <v>1.1419999999999999</v>
      </c>
      <c r="BA154" s="103">
        <v>1.145</v>
      </c>
      <c r="BB154" s="103">
        <v>1.145</v>
      </c>
      <c r="BC154" s="103">
        <v>1.143</v>
      </c>
      <c r="BD154" s="103">
        <v>1.147</v>
      </c>
      <c r="BE154" s="103">
        <v>1.1459999999999999</v>
      </c>
      <c r="BF154" s="103">
        <v>1.143</v>
      </c>
      <c r="BG154" s="103">
        <v>1.1399999999999999</v>
      </c>
      <c r="BH154" s="103">
        <v>1.141</v>
      </c>
      <c r="BI154" s="103">
        <v>1.147</v>
      </c>
      <c r="BJ154" s="103">
        <v>1.1419999999999999</v>
      </c>
      <c r="BK154" s="103">
        <v>1.139</v>
      </c>
      <c r="BL154" s="103">
        <v>1.147</v>
      </c>
      <c r="BM154" s="103">
        <v>1.141</v>
      </c>
      <c r="BN154" s="103">
        <v>1.147</v>
      </c>
      <c r="BO154" s="95">
        <v>1.1419999999999999</v>
      </c>
      <c r="BP154" s="95">
        <v>1.139</v>
      </c>
      <c r="BQ154" s="95">
        <v>1.1379999999999999</v>
      </c>
      <c r="BR154" s="95">
        <v>1.147</v>
      </c>
      <c r="BS154" s="95">
        <v>1.147</v>
      </c>
      <c r="BT154" s="97"/>
      <c r="BU154" s="97"/>
      <c r="BV154" s="96"/>
      <c r="BW154" s="96"/>
      <c r="BX154" s="96"/>
      <c r="BY154" s="98"/>
      <c r="BZ154" s="99"/>
      <c r="CA154" s="99"/>
      <c r="CB154" s="99"/>
      <c r="CC154" s="99"/>
      <c r="CD154" s="100"/>
      <c r="CE154" s="101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3"/>
      <c r="CQ154" s="103"/>
      <c r="CR154" s="103"/>
      <c r="CS154" s="103"/>
      <c r="CT154" s="103"/>
      <c r="CU154" s="103"/>
      <c r="CV154" s="103"/>
      <c r="CW154" s="103"/>
      <c r="CX154" s="103"/>
      <c r="CY154" s="103"/>
      <c r="CZ154" s="103"/>
      <c r="DA154" s="103"/>
      <c r="DB154" s="103"/>
      <c r="DC154" s="103"/>
      <c r="DD154" s="103"/>
      <c r="DE154" s="103"/>
      <c r="DF154" s="103"/>
      <c r="DG154" s="103"/>
      <c r="DH154" s="103"/>
      <c r="DI154" s="103"/>
      <c r="DJ154" s="103"/>
      <c r="DK154" s="103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</row>
    <row r="155" spans="1:139">
      <c r="A155" s="83" t="s">
        <v>220</v>
      </c>
      <c r="B155" s="66" t="s">
        <v>242</v>
      </c>
      <c r="C155" s="79" t="s">
        <v>181</v>
      </c>
      <c r="D155" s="67">
        <v>1</v>
      </c>
      <c r="E155" s="123" t="s">
        <v>70</v>
      </c>
      <c r="F155" s="123" t="s">
        <v>128</v>
      </c>
      <c r="G155" s="85" t="s">
        <v>127</v>
      </c>
      <c r="H155" s="86">
        <v>1.33</v>
      </c>
      <c r="I155" s="124" t="s">
        <v>43</v>
      </c>
      <c r="J155" s="88">
        <v>1.1499999999999999</v>
      </c>
      <c r="K155" s="89">
        <v>0.04</v>
      </c>
      <c r="L155" s="89">
        <v>-0.04</v>
      </c>
      <c r="M155" s="90" t="s">
        <v>29</v>
      </c>
      <c r="N155" s="91" t="s">
        <v>67</v>
      </c>
      <c r="O155" s="92">
        <f t="shared" si="74"/>
        <v>1.19</v>
      </c>
      <c r="P155" s="93">
        <f t="shared" si="75"/>
        <v>1.1099999999999999</v>
      </c>
      <c r="Q155" s="94"/>
      <c r="R155" s="3">
        <f t="shared" si="76"/>
        <v>1.153</v>
      </c>
      <c r="S155" s="3">
        <f t="shared" si="77"/>
        <v>1.139</v>
      </c>
      <c r="T155" s="3">
        <f t="shared" si="78"/>
        <v>1.1462500000000002</v>
      </c>
      <c r="U155" s="4">
        <f t="shared" si="79"/>
        <v>3.9838383177452875E-3</v>
      </c>
      <c r="V155" s="5">
        <f t="shared" si="80"/>
        <v>3.3468560392981845</v>
      </c>
      <c r="W155" s="76">
        <f t="shared" si="50"/>
        <v>-9.3749999999992367E-2</v>
      </c>
      <c r="X155" s="76" t="str">
        <f t="shared" si="51"/>
        <v>Level A</v>
      </c>
      <c r="Y155" s="5">
        <f t="shared" si="81"/>
        <v>3.6606237929823666</v>
      </c>
      <c r="Z155" s="5">
        <f t="shared" si="82"/>
        <v>3.0330882856140078</v>
      </c>
      <c r="AA155" s="5">
        <f t="shared" si="83"/>
        <v>3.0330882856140078</v>
      </c>
      <c r="AB155" s="6">
        <f t="shared" si="84"/>
        <v>1</v>
      </c>
      <c r="AC155" s="29" t="str">
        <f t="shared" si="85"/>
        <v/>
      </c>
      <c r="AD155" s="29" t="str">
        <f t="shared" si="86"/>
        <v/>
      </c>
      <c r="AE155" s="29">
        <f t="shared" si="87"/>
        <v>3.749999999999698E-3</v>
      </c>
      <c r="AF155" s="29" t="str">
        <f t="shared" si="59"/>
        <v/>
      </c>
      <c r="AG155" s="100"/>
      <c r="AH155" s="101"/>
      <c r="AI155" s="102"/>
      <c r="AJ155" s="102"/>
      <c r="AK155" s="102"/>
      <c r="AL155" s="102"/>
      <c r="AM155" s="102"/>
      <c r="AN155" s="102">
        <v>1.153</v>
      </c>
      <c r="AO155" s="102">
        <v>1.149</v>
      </c>
      <c r="AP155" s="102">
        <v>1.139</v>
      </c>
      <c r="AQ155" s="102">
        <v>1.1499999999999999</v>
      </c>
      <c r="AR155" s="102">
        <v>1.1459999999999999</v>
      </c>
      <c r="AS155" s="103">
        <v>1.1459999999999999</v>
      </c>
      <c r="AT155" s="103">
        <v>1.1479999999999999</v>
      </c>
      <c r="AU155" s="103">
        <v>1.143</v>
      </c>
      <c r="AV155" s="103">
        <v>1.1419999999999999</v>
      </c>
      <c r="AW155" s="103">
        <v>1.1459999999999999</v>
      </c>
      <c r="AX155" s="103">
        <v>1.147</v>
      </c>
      <c r="AY155" s="103">
        <v>1.139</v>
      </c>
      <c r="AZ155" s="103">
        <v>1.1419999999999999</v>
      </c>
      <c r="BA155" s="103">
        <v>1.1439999999999999</v>
      </c>
      <c r="BB155" s="103">
        <v>1.149</v>
      </c>
      <c r="BC155" s="103">
        <v>1.149</v>
      </c>
      <c r="BD155" s="103">
        <v>1.151</v>
      </c>
      <c r="BE155" s="103">
        <v>1.151</v>
      </c>
      <c r="BF155" s="103">
        <v>1.1419999999999999</v>
      </c>
      <c r="BG155" s="103">
        <v>1.1459999999999999</v>
      </c>
      <c r="BH155" s="103">
        <v>1.147</v>
      </c>
      <c r="BI155" s="103">
        <v>1.1419999999999999</v>
      </c>
      <c r="BJ155" s="103">
        <v>1.151</v>
      </c>
      <c r="BK155" s="103">
        <v>1.1519999999999999</v>
      </c>
      <c r="BL155" s="103">
        <v>1.1419999999999999</v>
      </c>
      <c r="BM155" s="103">
        <v>1.139</v>
      </c>
      <c r="BN155" s="103">
        <v>1.145</v>
      </c>
      <c r="BO155" s="95">
        <v>1.1459999999999999</v>
      </c>
      <c r="BP155" s="95">
        <v>1.151</v>
      </c>
      <c r="BQ155" s="95">
        <v>1.149</v>
      </c>
      <c r="BR155" s="95">
        <v>1.149</v>
      </c>
      <c r="BS155" s="95">
        <v>1.145</v>
      </c>
      <c r="BT155" s="97"/>
      <c r="BU155" s="97"/>
      <c r="BV155" s="96"/>
      <c r="BW155" s="96"/>
      <c r="BX155" s="96"/>
      <c r="BY155" s="98"/>
      <c r="BZ155" s="99"/>
      <c r="CA155" s="99"/>
      <c r="CB155" s="99"/>
      <c r="CC155" s="99"/>
      <c r="CD155" s="100"/>
      <c r="CE155" s="101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3"/>
      <c r="CQ155" s="103"/>
      <c r="CR155" s="103"/>
      <c r="CS155" s="103"/>
      <c r="CT155" s="103"/>
      <c r="CU155" s="103"/>
      <c r="CV155" s="103"/>
      <c r="CW155" s="103"/>
      <c r="CX155" s="103"/>
      <c r="CY155" s="103"/>
      <c r="CZ155" s="103"/>
      <c r="DA155" s="103"/>
      <c r="DB155" s="103"/>
      <c r="DC155" s="103"/>
      <c r="DD155" s="103"/>
      <c r="DE155" s="103"/>
      <c r="DF155" s="103"/>
      <c r="DG155" s="103"/>
      <c r="DH155" s="103"/>
      <c r="DI155" s="103"/>
      <c r="DJ155" s="103"/>
      <c r="DK155" s="103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</row>
    <row r="156" spans="1:139">
      <c r="A156" s="83" t="s">
        <v>221</v>
      </c>
      <c r="B156" s="66" t="s">
        <v>242</v>
      </c>
      <c r="C156" s="79" t="s">
        <v>181</v>
      </c>
      <c r="D156" s="67">
        <v>1</v>
      </c>
      <c r="E156" s="123" t="s">
        <v>70</v>
      </c>
      <c r="F156" s="123" t="s">
        <v>126</v>
      </c>
      <c r="G156" s="85" t="s">
        <v>127</v>
      </c>
      <c r="H156" s="86">
        <v>1.33</v>
      </c>
      <c r="I156" s="124" t="s">
        <v>43</v>
      </c>
      <c r="J156" s="88">
        <v>1.1499999999999999</v>
      </c>
      <c r="K156" s="89">
        <v>0.04</v>
      </c>
      <c r="L156" s="89">
        <v>-0.04</v>
      </c>
      <c r="M156" s="90" t="s">
        <v>29</v>
      </c>
      <c r="N156" s="91" t="s">
        <v>67</v>
      </c>
      <c r="O156" s="92">
        <f t="shared" si="74"/>
        <v>1.19</v>
      </c>
      <c r="P156" s="93">
        <f t="shared" si="75"/>
        <v>1.1099999999999999</v>
      </c>
      <c r="Q156" s="94"/>
      <c r="R156" s="3">
        <f t="shared" si="76"/>
        <v>1.165</v>
      </c>
      <c r="S156" s="3">
        <f t="shared" si="77"/>
        <v>1.145</v>
      </c>
      <c r="T156" s="3">
        <f t="shared" si="78"/>
        <v>1.1551250000000002</v>
      </c>
      <c r="U156" s="4">
        <f t="shared" si="79"/>
        <v>6.1052594988572845E-3</v>
      </c>
      <c r="V156" s="5">
        <f t="shared" si="80"/>
        <v>2.1839093548487036</v>
      </c>
      <c r="W156" s="76">
        <f t="shared" si="50"/>
        <v>0.12812500000000659</v>
      </c>
      <c r="X156" s="76" t="str">
        <f t="shared" si="51"/>
        <v>Level B</v>
      </c>
      <c r="Y156" s="5">
        <f t="shared" si="81"/>
        <v>1.9040959687587009</v>
      </c>
      <c r="Z156" s="5">
        <f t="shared" si="82"/>
        <v>2.4637227409387106</v>
      </c>
      <c r="AA156" s="5">
        <f t="shared" si="83"/>
        <v>1.9040959687587009</v>
      </c>
      <c r="AB156" s="6">
        <f t="shared" si="84"/>
        <v>0.99999999442656251</v>
      </c>
      <c r="AC156" s="29" t="str">
        <f t="shared" si="85"/>
        <v/>
      </c>
      <c r="AD156" s="29" t="str">
        <f t="shared" si="86"/>
        <v/>
      </c>
      <c r="AE156" s="29">
        <f t="shared" si="87"/>
        <v>-5.1250000000002682E-3</v>
      </c>
      <c r="AF156" s="29" t="str">
        <f t="shared" si="59"/>
        <v/>
      </c>
      <c r="AG156" s="100"/>
      <c r="AH156" s="101"/>
      <c r="AI156" s="102"/>
      <c r="AJ156" s="102"/>
      <c r="AK156" s="102"/>
      <c r="AL156" s="102"/>
      <c r="AM156" s="102"/>
      <c r="AN156" s="102">
        <v>1.155</v>
      </c>
      <c r="AO156" s="102">
        <v>1.153</v>
      </c>
      <c r="AP156" s="102">
        <v>1.145</v>
      </c>
      <c r="AQ156" s="102">
        <v>1.1479999999999999</v>
      </c>
      <c r="AR156" s="102">
        <v>1.1579999999999999</v>
      </c>
      <c r="AS156" s="103">
        <v>1.153</v>
      </c>
      <c r="AT156" s="103">
        <v>1.151</v>
      </c>
      <c r="AU156" s="103">
        <v>1.157</v>
      </c>
      <c r="AV156" s="103">
        <v>1.151</v>
      </c>
      <c r="AW156" s="103">
        <v>1.1559999999999999</v>
      </c>
      <c r="AX156" s="103">
        <v>1.1479999999999999</v>
      </c>
      <c r="AY156" s="103">
        <v>1.1599999999999999</v>
      </c>
      <c r="AZ156" s="103">
        <v>1.145</v>
      </c>
      <c r="BA156" s="103">
        <v>1.161</v>
      </c>
      <c r="BB156" s="103">
        <v>1.155</v>
      </c>
      <c r="BC156" s="103">
        <v>1.1479999999999999</v>
      </c>
      <c r="BD156" s="103">
        <v>1.1619999999999999</v>
      </c>
      <c r="BE156" s="103">
        <v>1.145</v>
      </c>
      <c r="BF156" s="103">
        <v>1.159</v>
      </c>
      <c r="BG156" s="103">
        <v>1.163</v>
      </c>
      <c r="BH156" s="103">
        <v>1.159</v>
      </c>
      <c r="BI156" s="103">
        <v>1.1639999999999999</v>
      </c>
      <c r="BJ156" s="103">
        <v>1.161</v>
      </c>
      <c r="BK156" s="103">
        <v>1.161</v>
      </c>
      <c r="BL156" s="103">
        <v>1.1519999999999999</v>
      </c>
      <c r="BM156" s="103">
        <v>1.149</v>
      </c>
      <c r="BN156" s="103">
        <v>1.149</v>
      </c>
      <c r="BO156" s="95">
        <v>1.1599999999999999</v>
      </c>
      <c r="BP156" s="95">
        <v>1.165</v>
      </c>
      <c r="BQ156" s="95">
        <v>1.1519999999999999</v>
      </c>
      <c r="BR156" s="95">
        <v>1.155</v>
      </c>
      <c r="BS156" s="95">
        <v>1.1639999999999999</v>
      </c>
      <c r="BT156" s="97"/>
      <c r="BU156" s="97"/>
      <c r="BV156" s="96"/>
      <c r="BW156" s="96"/>
      <c r="BX156" s="96"/>
      <c r="BY156" s="98"/>
      <c r="BZ156" s="99"/>
      <c r="CA156" s="99"/>
      <c r="CB156" s="99"/>
      <c r="CC156" s="99"/>
      <c r="CD156" s="100"/>
      <c r="CE156" s="101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3"/>
      <c r="CQ156" s="103"/>
      <c r="CR156" s="103"/>
      <c r="CS156" s="103"/>
      <c r="CT156" s="103"/>
      <c r="CU156" s="103"/>
      <c r="CV156" s="103"/>
      <c r="CW156" s="103"/>
      <c r="CX156" s="103"/>
      <c r="CY156" s="103"/>
      <c r="CZ156" s="103"/>
      <c r="DA156" s="103"/>
      <c r="DB156" s="103"/>
      <c r="DC156" s="103"/>
      <c r="DD156" s="103"/>
      <c r="DE156" s="103"/>
      <c r="DF156" s="103"/>
      <c r="DG156" s="103"/>
      <c r="DH156" s="103"/>
      <c r="DI156" s="103"/>
      <c r="DJ156" s="103"/>
      <c r="DK156" s="103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</row>
    <row r="157" spans="1:139">
      <c r="A157" s="83" t="s">
        <v>221</v>
      </c>
      <c r="B157" s="66" t="s">
        <v>242</v>
      </c>
      <c r="C157" s="79" t="s">
        <v>181</v>
      </c>
      <c r="D157" s="67">
        <v>1</v>
      </c>
      <c r="E157" s="123" t="s">
        <v>70</v>
      </c>
      <c r="F157" s="123" t="s">
        <v>128</v>
      </c>
      <c r="G157" s="85" t="s">
        <v>127</v>
      </c>
      <c r="H157" s="86">
        <v>1.33</v>
      </c>
      <c r="I157" s="124" t="s">
        <v>43</v>
      </c>
      <c r="J157" s="88">
        <v>1.1499999999999999</v>
      </c>
      <c r="K157" s="89">
        <v>0.04</v>
      </c>
      <c r="L157" s="89">
        <v>-0.04</v>
      </c>
      <c r="M157" s="90" t="s">
        <v>29</v>
      </c>
      <c r="N157" s="91" t="s">
        <v>67</v>
      </c>
      <c r="O157" s="92">
        <f t="shared" si="74"/>
        <v>1.19</v>
      </c>
      <c r="P157" s="93">
        <f t="shared" si="75"/>
        <v>1.1099999999999999</v>
      </c>
      <c r="Q157" s="94"/>
      <c r="R157" s="3">
        <f t="shared" si="76"/>
        <v>1.157</v>
      </c>
      <c r="S157" s="3">
        <f t="shared" si="77"/>
        <v>1.139</v>
      </c>
      <c r="T157" s="3">
        <f t="shared" si="78"/>
        <v>1.1501874999999999</v>
      </c>
      <c r="U157" s="4">
        <f t="shared" si="79"/>
        <v>4.5396994358373414E-3</v>
      </c>
      <c r="V157" s="5">
        <f t="shared" si="80"/>
        <v>2.9370520057070735</v>
      </c>
      <c r="W157" s="76">
        <f t="shared" si="50"/>
        <v>4.6875000000001733E-3</v>
      </c>
      <c r="X157" s="76" t="str">
        <f t="shared" si="51"/>
        <v>Level A</v>
      </c>
      <c r="Y157" s="5">
        <f t="shared" si="81"/>
        <v>2.9232845744303235</v>
      </c>
      <c r="Z157" s="5">
        <f t="shared" si="82"/>
        <v>2.9508194369838283</v>
      </c>
      <c r="AA157" s="5">
        <f t="shared" si="83"/>
        <v>2.9232845744303235</v>
      </c>
      <c r="AB157" s="6">
        <f t="shared" si="84"/>
        <v>1</v>
      </c>
      <c r="AC157" s="29" t="str">
        <f t="shared" si="85"/>
        <v/>
      </c>
      <c r="AD157" s="29" t="str">
        <f t="shared" si="86"/>
        <v/>
      </c>
      <c r="AE157" s="29">
        <f t="shared" si="87"/>
        <v>-1.8750000000000711E-4</v>
      </c>
      <c r="AF157" s="29" t="str">
        <f t="shared" si="59"/>
        <v/>
      </c>
      <c r="AG157" s="100"/>
      <c r="AH157" s="101"/>
      <c r="AI157" s="102"/>
      <c r="AJ157" s="102"/>
      <c r="AK157" s="102"/>
      <c r="AL157" s="102"/>
      <c r="AM157" s="102"/>
      <c r="AN157" s="102">
        <v>1.151</v>
      </c>
      <c r="AO157" s="102">
        <v>1.1499999999999999</v>
      </c>
      <c r="AP157" s="102">
        <v>1.139</v>
      </c>
      <c r="AQ157" s="102">
        <v>1.1439999999999999</v>
      </c>
      <c r="AR157" s="102">
        <v>1.151</v>
      </c>
      <c r="AS157" s="103">
        <v>1.147</v>
      </c>
      <c r="AT157" s="103">
        <v>1.1479999999999999</v>
      </c>
      <c r="AU157" s="103">
        <v>1.1519999999999999</v>
      </c>
      <c r="AV157" s="103">
        <v>1.145</v>
      </c>
      <c r="AW157" s="103">
        <v>1.151</v>
      </c>
      <c r="AX157" s="103">
        <v>1.147</v>
      </c>
      <c r="AY157" s="103">
        <v>1.1539999999999999</v>
      </c>
      <c r="AZ157" s="103">
        <v>1.145</v>
      </c>
      <c r="BA157" s="103">
        <v>1.1539999999999999</v>
      </c>
      <c r="BB157" s="103">
        <v>1.153</v>
      </c>
      <c r="BC157" s="103">
        <v>1.1499999999999999</v>
      </c>
      <c r="BD157" s="103">
        <v>1.1519999999999999</v>
      </c>
      <c r="BE157" s="103">
        <v>1.1399999999999999</v>
      </c>
      <c r="BF157" s="103">
        <v>1.1519999999999999</v>
      </c>
      <c r="BG157" s="103">
        <v>1.1559999999999999</v>
      </c>
      <c r="BH157" s="103">
        <v>1.153</v>
      </c>
      <c r="BI157" s="103">
        <v>1.1539999999999999</v>
      </c>
      <c r="BJ157" s="103">
        <v>1.155</v>
      </c>
      <c r="BK157" s="103">
        <v>1.1559999999999999</v>
      </c>
      <c r="BL157" s="103">
        <v>1.153</v>
      </c>
      <c r="BM157" s="103">
        <v>1.147</v>
      </c>
      <c r="BN157" s="103">
        <v>1.145</v>
      </c>
      <c r="BO157" s="95">
        <v>1.151</v>
      </c>
      <c r="BP157" s="95">
        <v>1.1559999999999999</v>
      </c>
      <c r="BQ157" s="95">
        <v>1.1479999999999999</v>
      </c>
      <c r="BR157" s="95">
        <v>1.1499999999999999</v>
      </c>
      <c r="BS157" s="95">
        <v>1.157</v>
      </c>
      <c r="BT157" s="97"/>
      <c r="BU157" s="97"/>
      <c r="BV157" s="96"/>
      <c r="BW157" s="96"/>
      <c r="BX157" s="96"/>
      <c r="BY157" s="98"/>
      <c r="BZ157" s="99"/>
      <c r="CA157" s="99"/>
      <c r="CB157" s="99"/>
      <c r="CC157" s="99"/>
      <c r="CD157" s="100"/>
      <c r="CE157" s="101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3"/>
      <c r="CQ157" s="103"/>
      <c r="CR157" s="103"/>
      <c r="CS157" s="103"/>
      <c r="CT157" s="103"/>
      <c r="CU157" s="103"/>
      <c r="CV157" s="103"/>
      <c r="CW157" s="103"/>
      <c r="CX157" s="103"/>
      <c r="CY157" s="103"/>
      <c r="CZ157" s="103"/>
      <c r="DA157" s="103"/>
      <c r="DB157" s="103"/>
      <c r="DC157" s="103"/>
      <c r="DD157" s="103"/>
      <c r="DE157" s="103"/>
      <c r="DF157" s="103"/>
      <c r="DG157" s="103"/>
      <c r="DH157" s="103"/>
      <c r="DI157" s="103"/>
      <c r="DJ157" s="103"/>
      <c r="DK157" s="103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</row>
    <row r="158" spans="1:139">
      <c r="A158" s="83" t="s">
        <v>222</v>
      </c>
      <c r="B158" s="66" t="s">
        <v>242</v>
      </c>
      <c r="C158" s="79" t="s">
        <v>181</v>
      </c>
      <c r="D158" s="67">
        <v>1</v>
      </c>
      <c r="E158" s="123" t="s">
        <v>70</v>
      </c>
      <c r="F158" s="123" t="s">
        <v>126</v>
      </c>
      <c r="G158" s="85" t="s">
        <v>127</v>
      </c>
      <c r="H158" s="86">
        <v>1.33</v>
      </c>
      <c r="I158" s="124" t="s">
        <v>43</v>
      </c>
      <c r="J158" s="88">
        <v>1.1499999999999999</v>
      </c>
      <c r="K158" s="89">
        <v>0.04</v>
      </c>
      <c r="L158" s="89">
        <v>-0.04</v>
      </c>
      <c r="M158" s="90" t="s">
        <v>29</v>
      </c>
      <c r="N158" s="91" t="s">
        <v>67</v>
      </c>
      <c r="O158" s="92">
        <f t="shared" si="74"/>
        <v>1.19</v>
      </c>
      <c r="P158" s="93">
        <f t="shared" si="75"/>
        <v>1.1099999999999999</v>
      </c>
      <c r="Q158" s="94"/>
      <c r="R158" s="3">
        <f t="shared" si="76"/>
        <v>1.1579999999999999</v>
      </c>
      <c r="S158" s="3">
        <f t="shared" si="77"/>
        <v>1.145</v>
      </c>
      <c r="T158" s="3">
        <f t="shared" si="78"/>
        <v>1.1512499999999997</v>
      </c>
      <c r="U158" s="4">
        <f t="shared" si="79"/>
        <v>3.090046455439486E-3</v>
      </c>
      <c r="V158" s="5">
        <f t="shared" si="80"/>
        <v>4.3149297350731839</v>
      </c>
      <c r="W158" s="76">
        <f t="shared" si="50"/>
        <v>3.1249999999993755E-2</v>
      </c>
      <c r="X158" s="76" t="str">
        <f t="shared" si="51"/>
        <v>Level A</v>
      </c>
      <c r="Y158" s="5">
        <f t="shared" si="81"/>
        <v>4.1800881808521781</v>
      </c>
      <c r="Z158" s="5">
        <f t="shared" si="82"/>
        <v>4.4497712892941985</v>
      </c>
      <c r="AA158" s="5">
        <f t="shared" si="83"/>
        <v>4.1800881808521781</v>
      </c>
      <c r="AB158" s="6">
        <f t="shared" si="84"/>
        <v>1</v>
      </c>
      <c r="AC158" s="29" t="str">
        <f t="shared" si="85"/>
        <v/>
      </c>
      <c r="AD158" s="29" t="str">
        <f t="shared" si="86"/>
        <v/>
      </c>
      <c r="AE158" s="29">
        <f t="shared" si="87"/>
        <v>-1.2499999999997513E-3</v>
      </c>
      <c r="AF158" s="29" t="str">
        <f t="shared" si="59"/>
        <v/>
      </c>
      <c r="AG158" s="100"/>
      <c r="AH158" s="101"/>
      <c r="AI158" s="102"/>
      <c r="AJ158" s="102"/>
      <c r="AK158" s="102"/>
      <c r="AL158" s="102"/>
      <c r="AM158" s="102"/>
      <c r="AN158" s="102">
        <v>1.149</v>
      </c>
      <c r="AO158" s="102">
        <v>1.153</v>
      </c>
      <c r="AP158" s="102">
        <v>1.1499999999999999</v>
      </c>
      <c r="AQ158" s="102">
        <v>1.155</v>
      </c>
      <c r="AR158" s="102">
        <v>1.1479999999999999</v>
      </c>
      <c r="AS158" s="103">
        <v>1.151</v>
      </c>
      <c r="AT158" s="103">
        <v>1.1539999999999999</v>
      </c>
      <c r="AU158" s="103">
        <v>1.151</v>
      </c>
      <c r="AV158" s="103">
        <v>1.151</v>
      </c>
      <c r="AW158" s="103">
        <v>1.1539999999999999</v>
      </c>
      <c r="AX158" s="103">
        <v>1.149</v>
      </c>
      <c r="AY158" s="103">
        <v>1.1579999999999999</v>
      </c>
      <c r="AZ158" s="103">
        <v>1.1519999999999999</v>
      </c>
      <c r="BA158" s="103">
        <v>1.1459999999999999</v>
      </c>
      <c r="BB158" s="103">
        <v>1.145</v>
      </c>
      <c r="BC158" s="103">
        <v>1.1559999999999999</v>
      </c>
      <c r="BD158" s="103">
        <v>1.1499999999999999</v>
      </c>
      <c r="BE158" s="103">
        <v>1.1539999999999999</v>
      </c>
      <c r="BF158" s="103">
        <v>1.151</v>
      </c>
      <c r="BG158" s="103">
        <v>1.149</v>
      </c>
      <c r="BH158" s="103">
        <v>1.149</v>
      </c>
      <c r="BI158" s="103">
        <v>1.1479999999999999</v>
      </c>
      <c r="BJ158" s="103">
        <v>1.1499999999999999</v>
      </c>
      <c r="BK158" s="103">
        <v>1.1559999999999999</v>
      </c>
      <c r="BL158" s="103">
        <v>1.1499999999999999</v>
      </c>
      <c r="BM158" s="103">
        <v>1.151</v>
      </c>
      <c r="BN158" s="103">
        <v>1.1539999999999999</v>
      </c>
      <c r="BO158" s="95">
        <v>1.1499999999999999</v>
      </c>
      <c r="BP158" s="95">
        <v>1.1539999999999999</v>
      </c>
      <c r="BQ158" s="95">
        <v>1.155</v>
      </c>
      <c r="BR158" s="95">
        <v>1.1499999999999999</v>
      </c>
      <c r="BS158" s="95">
        <v>1.147</v>
      </c>
      <c r="BT158" s="97"/>
      <c r="BU158" s="97"/>
      <c r="BV158" s="96"/>
      <c r="BW158" s="96"/>
      <c r="BX158" s="96"/>
      <c r="BY158" s="98"/>
      <c r="BZ158" s="99"/>
      <c r="CA158" s="99"/>
      <c r="CB158" s="99"/>
      <c r="CC158" s="99"/>
      <c r="CD158" s="100"/>
      <c r="CE158" s="101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3"/>
      <c r="CQ158" s="103"/>
      <c r="CR158" s="103"/>
      <c r="CS158" s="103"/>
      <c r="CT158" s="103"/>
      <c r="CU158" s="103"/>
      <c r="CV158" s="103"/>
      <c r="CW158" s="103"/>
      <c r="CX158" s="103"/>
      <c r="CY158" s="103"/>
      <c r="CZ158" s="103"/>
      <c r="DA158" s="103"/>
      <c r="DB158" s="103"/>
      <c r="DC158" s="103"/>
      <c r="DD158" s="103"/>
      <c r="DE158" s="103"/>
      <c r="DF158" s="103"/>
      <c r="DG158" s="103"/>
      <c r="DH158" s="103"/>
      <c r="DI158" s="103"/>
      <c r="DJ158" s="103"/>
      <c r="DK158" s="103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</row>
    <row r="159" spans="1:139">
      <c r="A159" s="83" t="s">
        <v>222</v>
      </c>
      <c r="B159" s="66" t="s">
        <v>242</v>
      </c>
      <c r="C159" s="79" t="s">
        <v>181</v>
      </c>
      <c r="D159" s="67">
        <v>1</v>
      </c>
      <c r="E159" s="123" t="s">
        <v>70</v>
      </c>
      <c r="F159" s="84" t="s">
        <v>128</v>
      </c>
      <c r="G159" s="85" t="s">
        <v>127</v>
      </c>
      <c r="H159" s="86">
        <v>1.33</v>
      </c>
      <c r="I159" s="124" t="s">
        <v>43</v>
      </c>
      <c r="J159" s="88">
        <v>1.1499999999999999</v>
      </c>
      <c r="K159" s="89">
        <v>0.04</v>
      </c>
      <c r="L159" s="89">
        <v>-0.04</v>
      </c>
      <c r="M159" s="90" t="s">
        <v>29</v>
      </c>
      <c r="N159" s="91" t="s">
        <v>67</v>
      </c>
      <c r="O159" s="92">
        <f t="shared" ref="O159:O200" si="88">J159+K159</f>
        <v>1.19</v>
      </c>
      <c r="P159" s="93">
        <f t="shared" ref="P159:P200" si="89">J159+L159</f>
        <v>1.1099999999999999</v>
      </c>
      <c r="Q159" s="94"/>
      <c r="R159" s="3">
        <f t="shared" ref="R159:R201" si="90">IF(OR($AN159="",ISNUMBER($AN159)=FALSE),"",MAX(AN159:EI159))</f>
        <v>1.1519999999999999</v>
      </c>
      <c r="S159" s="3">
        <f t="shared" ref="S159:S201" si="91">IF(OR($AN159="",ISNUMBER($AN159)=FALSE),"",MIN(AN159:EI159))</f>
        <v>1.139</v>
      </c>
      <c r="T159" s="3">
        <f t="shared" ref="T159:T201" si="92">IF(OR($AN159="",ISNUMBER($AN159)=FALSE),"",AVERAGE(AN159:EI159))</f>
        <v>1.1449999999999996</v>
      </c>
      <c r="U159" s="4">
        <f t="shared" ref="U159:U201" si="93">IF(OR($AN159="",ISNUMBER($AN159)=FALSE),"",STDEV(AN159:EI159))</f>
        <v>3.0900464554394942E-3</v>
      </c>
      <c r="V159" s="5">
        <f t="shared" ref="V159:V201" si="94">IF(OR($AN159="",ISNUMBER($AN159)=FALSE),"",IF(AND(J159=0,L159=0),Y159,IF(AND(J159="",K159=""),Z159,(K159+ABS(L159))/(6*U159))))</f>
        <v>4.3149297350731732</v>
      </c>
      <c r="W159" s="76">
        <f t="shared" si="50"/>
        <v>-0.12500000000000833</v>
      </c>
      <c r="X159" s="76" t="str">
        <f t="shared" si="51"/>
        <v>Level B</v>
      </c>
      <c r="Y159" s="5">
        <f t="shared" ref="Y159:Y201" si="95">IF(OR($AN159="",ISNUMBER($AN159)=FALSE),"",IF(K159="","",(O159-T159)/(3*U159)))</f>
        <v>4.8542959519573596</v>
      </c>
      <c r="Z159" s="5">
        <f t="shared" ref="Z159:Z201" si="96">IF(OR($AN159="",ISNUMBER($AN159)=FALSE),"",IF(L159="","",(T159-P159)/(3*U159)))</f>
        <v>3.7755635181889935</v>
      </c>
      <c r="AA159" s="5">
        <f t="shared" ref="AA159:AA201" si="97">IF(OR($AN159="",ISNUMBER($AN159)=FALSE),"",IF(AND(J159=0,L159=0),((K159)-(T159))/(3*U159),MIN(Y159:Z159)))</f>
        <v>3.7755635181889935</v>
      </c>
      <c r="AB159" s="6">
        <f t="shared" ref="AB159:AB201" si="98">IF(OR($AN159="",ISNUMBER($AN159)=FALSE),"",IF(AND(J159=0,L159=0),NORMSDIST(3*AA159),NORMSDIST(3*AA159)+NORMSDIST(6*V159-3*AA159)-1))</f>
        <v>1</v>
      </c>
      <c r="AC159" s="29" t="str">
        <f t="shared" ref="AC159:AC201" si="99">IF($T159="","",IF(I159="Tolerance",IF(($H159*3*U159+T159)-J159&lt;K159,"",($H159*3*U159+T159)-J159),IF(OR(I159="GD&amp;T",I159="MAX"),IF(($H159*3*U159+T159)&lt;K159,"",($H159*3*U159+T159)),"")))</f>
        <v/>
      </c>
      <c r="AD159" s="29" t="str">
        <f t="shared" ref="AD159:AD201" si="100">IF(T159="","",IF(I159="Tolerance",IF(-(($H159*3*U159)-T159)-J159&gt;L159,"",-(($H159*3*U159)-T159)-J159),IF(I159="MIN",IF(-(($H159*3*U159)-T159)&gt;L159,"",-(($H159*3*U159)-T159)),"")))</f>
        <v/>
      </c>
      <c r="AE159" s="29">
        <f t="shared" ref="AE159:AE201" si="101">IF(OR(J159="",T159=""),"",(O159+P159)/2-T159)</f>
        <v>5.0000000000003375E-3</v>
      </c>
      <c r="AF159" s="29" t="str">
        <f t="shared" si="59"/>
        <v/>
      </c>
      <c r="AG159" s="100"/>
      <c r="AH159" s="101"/>
      <c r="AI159" s="102"/>
      <c r="AJ159" s="102"/>
      <c r="AK159" s="102"/>
      <c r="AL159" s="102"/>
      <c r="AM159" s="102"/>
      <c r="AN159" s="102">
        <v>1.141</v>
      </c>
      <c r="AO159" s="102">
        <v>1.1479999999999999</v>
      </c>
      <c r="AP159" s="102">
        <v>1.1459999999999999</v>
      </c>
      <c r="AQ159" s="102">
        <v>1.149</v>
      </c>
      <c r="AR159" s="102">
        <v>1.141</v>
      </c>
      <c r="AS159" s="103">
        <v>1.1439999999999999</v>
      </c>
      <c r="AT159" s="103">
        <v>1.145</v>
      </c>
      <c r="AU159" s="103">
        <v>1.147</v>
      </c>
      <c r="AV159" s="103">
        <v>1.145</v>
      </c>
      <c r="AW159" s="103">
        <v>1.149</v>
      </c>
      <c r="AX159" s="103">
        <v>1.1419999999999999</v>
      </c>
      <c r="AY159" s="103">
        <v>1.1519999999999999</v>
      </c>
      <c r="AZ159" s="103">
        <v>1.1439999999999999</v>
      </c>
      <c r="BA159" s="103">
        <v>1.141</v>
      </c>
      <c r="BB159" s="103">
        <v>1.139</v>
      </c>
      <c r="BC159" s="103">
        <v>1.151</v>
      </c>
      <c r="BD159" s="103">
        <v>1.1439999999999999</v>
      </c>
      <c r="BE159" s="103">
        <v>1.147</v>
      </c>
      <c r="BF159" s="103">
        <v>1.1459999999999999</v>
      </c>
      <c r="BG159" s="103">
        <v>1.1419999999999999</v>
      </c>
      <c r="BH159" s="103">
        <v>1.1439999999999999</v>
      </c>
      <c r="BI159" s="103">
        <v>1.143</v>
      </c>
      <c r="BJ159" s="103">
        <v>1.1439999999999999</v>
      </c>
      <c r="BK159" s="103">
        <v>1.1479999999999999</v>
      </c>
      <c r="BL159" s="103">
        <v>1.1439999999999999</v>
      </c>
      <c r="BM159" s="103">
        <v>1.143</v>
      </c>
      <c r="BN159" s="103">
        <v>1.147</v>
      </c>
      <c r="BO159" s="95">
        <v>1.1439999999999999</v>
      </c>
      <c r="BP159" s="95">
        <v>1.147</v>
      </c>
      <c r="BQ159" s="95">
        <v>1.1479999999999999</v>
      </c>
      <c r="BR159" s="95">
        <v>1.1439999999999999</v>
      </c>
      <c r="BS159" s="95">
        <v>1.141</v>
      </c>
      <c r="BT159" s="97"/>
      <c r="BU159" s="97"/>
      <c r="BV159" s="96"/>
      <c r="BW159" s="96"/>
      <c r="BX159" s="96"/>
      <c r="BY159" s="98"/>
      <c r="BZ159" s="99"/>
      <c r="CA159" s="99"/>
      <c r="CB159" s="99"/>
      <c r="CC159" s="99"/>
      <c r="CD159" s="100"/>
      <c r="CE159" s="101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3"/>
      <c r="CQ159" s="103"/>
      <c r="CR159" s="103"/>
      <c r="CS159" s="103"/>
      <c r="CT159" s="103"/>
      <c r="CU159" s="103"/>
      <c r="CV159" s="103"/>
      <c r="CW159" s="103"/>
      <c r="CX159" s="103"/>
      <c r="CY159" s="103"/>
      <c r="CZ159" s="103"/>
      <c r="DA159" s="103"/>
      <c r="DB159" s="103"/>
      <c r="DC159" s="103"/>
      <c r="DD159" s="103"/>
      <c r="DE159" s="103"/>
      <c r="DF159" s="103"/>
      <c r="DG159" s="103"/>
      <c r="DH159" s="103"/>
      <c r="DI159" s="103"/>
      <c r="DJ159" s="103"/>
      <c r="DK159" s="103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</row>
    <row r="160" spans="1:139">
      <c r="A160" s="83" t="s">
        <v>223</v>
      </c>
      <c r="B160" s="66" t="s">
        <v>242</v>
      </c>
      <c r="C160" s="79" t="s">
        <v>181</v>
      </c>
      <c r="D160" s="67">
        <v>1</v>
      </c>
      <c r="E160" s="123" t="s">
        <v>70</v>
      </c>
      <c r="F160" s="84" t="s">
        <v>126</v>
      </c>
      <c r="G160" s="85" t="s">
        <v>127</v>
      </c>
      <c r="H160" s="86">
        <v>1.33</v>
      </c>
      <c r="I160" s="124" t="s">
        <v>43</v>
      </c>
      <c r="J160" s="88">
        <v>0.8</v>
      </c>
      <c r="K160" s="89">
        <v>0.04</v>
      </c>
      <c r="L160" s="89">
        <v>-0.04</v>
      </c>
      <c r="M160" s="90" t="s">
        <v>29</v>
      </c>
      <c r="N160" s="91" t="s">
        <v>67</v>
      </c>
      <c r="O160" s="92">
        <f t="shared" si="88"/>
        <v>0.84000000000000008</v>
      </c>
      <c r="P160" s="93">
        <f t="shared" si="89"/>
        <v>0.76</v>
      </c>
      <c r="Q160" s="94"/>
      <c r="R160" s="3">
        <f t="shared" si="90"/>
        <v>0.80200000000000005</v>
      </c>
      <c r="S160" s="3">
        <f t="shared" si="91"/>
        <v>0.78800000000000003</v>
      </c>
      <c r="T160" s="3">
        <f t="shared" si="92"/>
        <v>0.795875</v>
      </c>
      <c r="U160" s="4">
        <f t="shared" si="93"/>
        <v>3.4524418660869145E-3</v>
      </c>
      <c r="V160" s="5">
        <f t="shared" si="94"/>
        <v>3.862000824490543</v>
      </c>
      <c r="W160" s="76">
        <f t="shared" si="50"/>
        <v>-0.10312500000000104</v>
      </c>
      <c r="X160" s="76" t="str">
        <f t="shared" si="51"/>
        <v>Level A</v>
      </c>
      <c r="Y160" s="5">
        <f t="shared" si="95"/>
        <v>4.2602696595161387</v>
      </c>
      <c r="Z160" s="5">
        <f t="shared" si="96"/>
        <v>3.463731989464955</v>
      </c>
      <c r="AA160" s="5">
        <f t="shared" si="97"/>
        <v>3.463731989464955</v>
      </c>
      <c r="AB160" s="6">
        <f t="shared" si="98"/>
        <v>1</v>
      </c>
      <c r="AC160" s="29" t="str">
        <f t="shared" si="99"/>
        <v/>
      </c>
      <c r="AD160" s="29" t="str">
        <f t="shared" si="100"/>
        <v/>
      </c>
      <c r="AE160" s="29">
        <f t="shared" si="101"/>
        <v>4.1250000000000453E-3</v>
      </c>
      <c r="AF160" s="29" t="str">
        <f t="shared" si="59"/>
        <v/>
      </c>
      <c r="AG160" s="100"/>
      <c r="AH160" s="101"/>
      <c r="AI160" s="102"/>
      <c r="AJ160" s="102"/>
      <c r="AK160" s="102"/>
      <c r="AL160" s="102"/>
      <c r="AM160" s="102"/>
      <c r="AN160" s="102">
        <v>0.79700000000000004</v>
      </c>
      <c r="AO160" s="102">
        <v>0.79600000000000004</v>
      </c>
      <c r="AP160" s="102">
        <v>0.79800000000000004</v>
      </c>
      <c r="AQ160" s="102">
        <v>0.79100000000000004</v>
      </c>
      <c r="AR160" s="102">
        <v>0.78800000000000003</v>
      </c>
      <c r="AS160" s="103">
        <v>0.79400000000000004</v>
      </c>
      <c r="AT160" s="103">
        <v>0.79600000000000004</v>
      </c>
      <c r="AU160" s="103">
        <v>0.79600000000000004</v>
      </c>
      <c r="AV160" s="103">
        <v>0.8</v>
      </c>
      <c r="AW160" s="103">
        <v>0.8</v>
      </c>
      <c r="AX160" s="103">
        <v>0.80200000000000005</v>
      </c>
      <c r="AY160" s="103">
        <v>0.79500000000000004</v>
      </c>
      <c r="AZ160" s="103">
        <v>0.79900000000000004</v>
      </c>
      <c r="BA160" s="103">
        <v>0.79300000000000004</v>
      </c>
      <c r="BB160" s="103">
        <v>0.79400000000000004</v>
      </c>
      <c r="BC160" s="103">
        <v>0.79500000000000004</v>
      </c>
      <c r="BD160" s="103">
        <v>0.80200000000000005</v>
      </c>
      <c r="BE160" s="103">
        <v>0.79200000000000004</v>
      </c>
      <c r="BF160" s="103">
        <v>0.80100000000000005</v>
      </c>
      <c r="BG160" s="103">
        <v>0.8</v>
      </c>
      <c r="BH160" s="103">
        <v>0.79500000000000004</v>
      </c>
      <c r="BI160" s="103">
        <v>0.79100000000000004</v>
      </c>
      <c r="BJ160" s="103">
        <v>0.79600000000000004</v>
      </c>
      <c r="BK160" s="103">
        <v>0.79300000000000004</v>
      </c>
      <c r="BL160" s="103">
        <v>0.79400000000000004</v>
      </c>
      <c r="BM160" s="103">
        <v>0.79700000000000004</v>
      </c>
      <c r="BN160" s="103">
        <v>0.79</v>
      </c>
      <c r="BO160" s="95">
        <v>0.79700000000000004</v>
      </c>
      <c r="BP160" s="95">
        <v>0.79600000000000004</v>
      </c>
      <c r="BQ160" s="95">
        <v>0.79900000000000004</v>
      </c>
      <c r="BR160" s="95">
        <v>0.79600000000000004</v>
      </c>
      <c r="BS160" s="95">
        <v>0.79500000000000004</v>
      </c>
      <c r="BT160" s="97"/>
      <c r="BU160" s="97"/>
      <c r="BV160" s="96"/>
      <c r="BW160" s="96"/>
      <c r="BX160" s="96"/>
      <c r="BY160" s="98"/>
      <c r="BZ160" s="99"/>
      <c r="CA160" s="99"/>
      <c r="CB160" s="99"/>
      <c r="CC160" s="99"/>
      <c r="CD160" s="100"/>
      <c r="CE160" s="101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3"/>
      <c r="CQ160" s="103"/>
      <c r="CR160" s="103"/>
      <c r="CS160" s="103"/>
      <c r="CT160" s="103"/>
      <c r="CU160" s="103"/>
      <c r="CV160" s="103"/>
      <c r="CW160" s="103"/>
      <c r="CX160" s="103"/>
      <c r="CY160" s="103"/>
      <c r="CZ160" s="103"/>
      <c r="DA160" s="103"/>
      <c r="DB160" s="103"/>
      <c r="DC160" s="103"/>
      <c r="DD160" s="103"/>
      <c r="DE160" s="103"/>
      <c r="DF160" s="103"/>
      <c r="DG160" s="103"/>
      <c r="DH160" s="103"/>
      <c r="DI160" s="103"/>
      <c r="DJ160" s="103"/>
      <c r="DK160" s="103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</row>
    <row r="161" spans="1:139">
      <c r="A161" s="83" t="s">
        <v>223</v>
      </c>
      <c r="B161" s="66" t="s">
        <v>242</v>
      </c>
      <c r="C161" s="79" t="s">
        <v>181</v>
      </c>
      <c r="D161" s="67">
        <v>1</v>
      </c>
      <c r="E161" s="123" t="s">
        <v>70</v>
      </c>
      <c r="F161" s="84" t="s">
        <v>128</v>
      </c>
      <c r="G161" s="85" t="s">
        <v>127</v>
      </c>
      <c r="H161" s="86">
        <v>1.33</v>
      </c>
      <c r="I161" s="124" t="s">
        <v>43</v>
      </c>
      <c r="J161" s="88">
        <v>0.8</v>
      </c>
      <c r="K161" s="89">
        <v>0.04</v>
      </c>
      <c r="L161" s="89">
        <v>-0.04</v>
      </c>
      <c r="M161" s="90" t="s">
        <v>29</v>
      </c>
      <c r="N161" s="91" t="s">
        <v>67</v>
      </c>
      <c r="O161" s="92">
        <f t="shared" si="88"/>
        <v>0.84000000000000008</v>
      </c>
      <c r="P161" s="93">
        <f t="shared" si="89"/>
        <v>0.76</v>
      </c>
      <c r="Q161" s="94"/>
      <c r="R161" s="3">
        <f t="shared" si="90"/>
        <v>0.79900000000000004</v>
      </c>
      <c r="S161" s="3">
        <f t="shared" si="91"/>
        <v>0.78800000000000003</v>
      </c>
      <c r="T161" s="3">
        <f t="shared" si="92"/>
        <v>0.79328125000000038</v>
      </c>
      <c r="U161" s="4">
        <f t="shared" si="93"/>
        <v>2.8650775477879697E-3</v>
      </c>
      <c r="V161" s="5">
        <f t="shared" si="94"/>
        <v>4.6537425640110701</v>
      </c>
      <c r="W161" s="76">
        <f t="shared" si="50"/>
        <v>-0.16796874999999142</v>
      </c>
      <c r="X161" s="76" t="str">
        <f t="shared" si="51"/>
        <v>Level B</v>
      </c>
      <c r="Y161" s="5">
        <f t="shared" si="95"/>
        <v>5.435425885309769</v>
      </c>
      <c r="Z161" s="5">
        <f t="shared" si="96"/>
        <v>3.8720592427123788</v>
      </c>
      <c r="AA161" s="5">
        <f t="shared" si="97"/>
        <v>3.8720592427123788</v>
      </c>
      <c r="AB161" s="6">
        <f t="shared" si="98"/>
        <v>1</v>
      </c>
      <c r="AC161" s="29" t="str">
        <f t="shared" si="99"/>
        <v/>
      </c>
      <c r="AD161" s="29" t="str">
        <f t="shared" si="100"/>
        <v/>
      </c>
      <c r="AE161" s="29">
        <f t="shared" si="101"/>
        <v>6.7187499999996625E-3</v>
      </c>
      <c r="AF161" s="29" t="str">
        <f t="shared" si="59"/>
        <v/>
      </c>
      <c r="AG161" s="100"/>
      <c r="AH161" s="101"/>
      <c r="AI161" s="102"/>
      <c r="AJ161" s="102"/>
      <c r="AK161" s="102"/>
      <c r="AL161" s="102"/>
      <c r="AM161" s="102"/>
      <c r="AN161" s="102">
        <v>0.79400000000000004</v>
      </c>
      <c r="AO161" s="102">
        <v>0.79400000000000004</v>
      </c>
      <c r="AP161" s="102">
        <v>0.79400000000000004</v>
      </c>
      <c r="AQ161" s="102">
        <v>0.79400000000000004</v>
      </c>
      <c r="AR161" s="102">
        <v>0.78800000000000003</v>
      </c>
      <c r="AS161" s="103">
        <v>0.79200000000000004</v>
      </c>
      <c r="AT161" s="103">
        <v>0.79300000000000004</v>
      </c>
      <c r="AU161" s="103">
        <v>0.79400000000000004</v>
      </c>
      <c r="AV161" s="103">
        <v>0.79300000000000004</v>
      </c>
      <c r="AW161" s="103">
        <v>0.79600000000000004</v>
      </c>
      <c r="AX161" s="103">
        <v>0.79900000000000004</v>
      </c>
      <c r="AY161" s="103">
        <v>0.79400000000000004</v>
      </c>
      <c r="AZ161" s="103">
        <v>0.79300000000000004</v>
      </c>
      <c r="BA161" s="103">
        <v>0.79100000000000004</v>
      </c>
      <c r="BB161" s="103">
        <v>0.79100000000000004</v>
      </c>
      <c r="BC161" s="103">
        <v>0.79</v>
      </c>
      <c r="BD161" s="103">
        <v>0.79900000000000004</v>
      </c>
      <c r="BE161" s="103">
        <v>0.78800000000000003</v>
      </c>
      <c r="BF161" s="103">
        <v>0.79600000000000004</v>
      </c>
      <c r="BG161" s="103">
        <v>0.79400000000000004</v>
      </c>
      <c r="BH161" s="103">
        <v>0.79100000000000004</v>
      </c>
      <c r="BI161" s="103">
        <v>0.79100000000000004</v>
      </c>
      <c r="BJ161" s="103">
        <v>0.79400000000000004</v>
      </c>
      <c r="BK161" s="103">
        <v>0.78900000000000003</v>
      </c>
      <c r="BL161" s="103">
        <v>0.79500000000000004</v>
      </c>
      <c r="BM161" s="103">
        <v>0.79500000000000004</v>
      </c>
      <c r="BN161" s="103">
        <v>0.79900000000000004</v>
      </c>
      <c r="BO161" s="95">
        <v>0.79200000000000004</v>
      </c>
      <c r="BP161" s="95">
        <v>0.79200000000000004</v>
      </c>
      <c r="BQ161" s="95">
        <v>0.79700000000000004</v>
      </c>
      <c r="BR161" s="95">
        <v>0.79200000000000004</v>
      </c>
      <c r="BS161" s="95">
        <v>0.79100000000000004</v>
      </c>
      <c r="BT161" s="97"/>
      <c r="BU161" s="97"/>
      <c r="BV161" s="96"/>
      <c r="BW161" s="96"/>
      <c r="BX161" s="96"/>
      <c r="BY161" s="98"/>
      <c r="BZ161" s="99"/>
      <c r="CA161" s="99"/>
      <c r="CB161" s="99"/>
      <c r="CC161" s="99"/>
      <c r="CD161" s="100"/>
      <c r="CE161" s="101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3"/>
      <c r="CQ161" s="103"/>
      <c r="CR161" s="103"/>
      <c r="CS161" s="103"/>
      <c r="CT161" s="103"/>
      <c r="CU161" s="103"/>
      <c r="CV161" s="103"/>
      <c r="CW161" s="103"/>
      <c r="CX161" s="103"/>
      <c r="CY161" s="103"/>
      <c r="CZ161" s="103"/>
      <c r="DA161" s="103"/>
      <c r="DB161" s="103"/>
      <c r="DC161" s="103"/>
      <c r="DD161" s="103"/>
      <c r="DE161" s="103"/>
      <c r="DF161" s="103"/>
      <c r="DG161" s="103"/>
      <c r="DH161" s="103"/>
      <c r="DI161" s="103"/>
      <c r="DJ161" s="103"/>
      <c r="DK161" s="103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</row>
    <row r="162" spans="1:139">
      <c r="A162" s="83" t="s">
        <v>158</v>
      </c>
      <c r="B162" s="66" t="s">
        <v>242</v>
      </c>
      <c r="C162" s="79" t="s">
        <v>181</v>
      </c>
      <c r="D162" s="67">
        <v>1</v>
      </c>
      <c r="E162" s="123" t="s">
        <v>70</v>
      </c>
      <c r="F162" s="84" t="s">
        <v>243</v>
      </c>
      <c r="G162" s="85" t="s">
        <v>127</v>
      </c>
      <c r="H162" s="86">
        <v>1.33</v>
      </c>
      <c r="I162" s="124" t="s">
        <v>43</v>
      </c>
      <c r="J162" s="88">
        <v>0.8</v>
      </c>
      <c r="K162" s="89">
        <v>0.04</v>
      </c>
      <c r="L162" s="89">
        <v>-0.04</v>
      </c>
      <c r="M162" s="90" t="s">
        <v>29</v>
      </c>
      <c r="N162" s="91" t="s">
        <v>67</v>
      </c>
      <c r="O162" s="92">
        <f t="shared" si="88"/>
        <v>0.84000000000000008</v>
      </c>
      <c r="P162" s="93">
        <f t="shared" si="89"/>
        <v>0.76</v>
      </c>
      <c r="Q162" s="94"/>
      <c r="R162" s="3">
        <f t="shared" si="90"/>
        <v>0.80100000000000005</v>
      </c>
      <c r="S162" s="3">
        <f t="shared" si="91"/>
        <v>0.78900000000000003</v>
      </c>
      <c r="T162" s="3">
        <f t="shared" si="92"/>
        <v>0.79571875000000003</v>
      </c>
      <c r="U162" s="4">
        <f t="shared" si="93"/>
        <v>3.8204405673995618E-3</v>
      </c>
      <c r="V162" s="5">
        <f t="shared" si="94"/>
        <v>3.4899988883765993</v>
      </c>
      <c r="W162" s="76">
        <f t="shared" si="50"/>
        <v>-0.10703125000000026</v>
      </c>
      <c r="X162" s="76" t="str">
        <f t="shared" si="51"/>
        <v>Level A</v>
      </c>
      <c r="Y162" s="5">
        <f t="shared" si="95"/>
        <v>3.8635378318981615</v>
      </c>
      <c r="Z162" s="5">
        <f t="shared" si="96"/>
        <v>3.116459944855043</v>
      </c>
      <c r="AA162" s="5">
        <f t="shared" si="97"/>
        <v>3.116459944855043</v>
      </c>
      <c r="AB162" s="6">
        <f t="shared" si="98"/>
        <v>1</v>
      </c>
      <c r="AC162" s="29" t="str">
        <f t="shared" si="99"/>
        <v/>
      </c>
      <c r="AD162" s="29" t="str">
        <f t="shared" si="100"/>
        <v/>
      </c>
      <c r="AE162" s="29">
        <f t="shared" si="101"/>
        <v>4.2812500000000142E-3</v>
      </c>
      <c r="AF162" s="29" t="str">
        <f t="shared" si="59"/>
        <v/>
      </c>
      <c r="AG162" s="100"/>
      <c r="AH162" s="101"/>
      <c r="AI162" s="102"/>
      <c r="AJ162" s="102"/>
      <c r="AK162" s="102"/>
      <c r="AL162" s="102"/>
      <c r="AM162" s="102"/>
      <c r="AN162" s="102">
        <v>0.79200000000000004</v>
      </c>
      <c r="AO162" s="102">
        <v>0.79400000000000004</v>
      </c>
      <c r="AP162" s="102">
        <v>0.79</v>
      </c>
      <c r="AQ162" s="102">
        <v>0.79900000000000004</v>
      </c>
      <c r="AR162" s="102">
        <v>0.79500000000000004</v>
      </c>
      <c r="AS162" s="103">
        <v>0.79900000000000004</v>
      </c>
      <c r="AT162" s="103">
        <v>0.80100000000000005</v>
      </c>
      <c r="AU162" s="103">
        <v>0.78900000000000003</v>
      </c>
      <c r="AV162" s="103">
        <v>0.79500000000000004</v>
      </c>
      <c r="AW162" s="103">
        <v>0.79100000000000004</v>
      </c>
      <c r="AX162" s="103">
        <v>0.79400000000000004</v>
      </c>
      <c r="AY162" s="103">
        <v>0.79300000000000004</v>
      </c>
      <c r="AZ162" s="103">
        <v>0.8</v>
      </c>
      <c r="BA162" s="103">
        <v>0.79700000000000004</v>
      </c>
      <c r="BB162" s="103">
        <v>0.79400000000000004</v>
      </c>
      <c r="BC162" s="103">
        <v>0.79600000000000004</v>
      </c>
      <c r="BD162" s="103">
        <v>0.8</v>
      </c>
      <c r="BE162" s="103">
        <v>0.79600000000000004</v>
      </c>
      <c r="BF162" s="103">
        <v>0.79700000000000004</v>
      </c>
      <c r="BG162" s="103">
        <v>0.79200000000000004</v>
      </c>
      <c r="BH162" s="103">
        <v>0.80100000000000005</v>
      </c>
      <c r="BI162" s="103">
        <v>0.79900000000000004</v>
      </c>
      <c r="BJ162" s="103">
        <v>0.79200000000000004</v>
      </c>
      <c r="BK162" s="103">
        <v>0.79900000000000004</v>
      </c>
      <c r="BL162" s="103">
        <v>0.79300000000000004</v>
      </c>
      <c r="BM162" s="103">
        <v>0.78900000000000003</v>
      </c>
      <c r="BN162" s="103">
        <v>0.80100000000000005</v>
      </c>
      <c r="BO162" s="95">
        <v>0.79500000000000004</v>
      </c>
      <c r="BP162" s="95">
        <v>0.80100000000000005</v>
      </c>
      <c r="BQ162" s="95">
        <v>0.79800000000000004</v>
      </c>
      <c r="BR162" s="95">
        <v>0.79100000000000004</v>
      </c>
      <c r="BS162" s="95">
        <v>0.8</v>
      </c>
      <c r="BT162" s="97"/>
      <c r="BU162" s="97"/>
      <c r="BV162" s="96"/>
      <c r="BW162" s="96"/>
      <c r="BX162" s="96"/>
      <c r="BY162" s="98"/>
      <c r="BZ162" s="99"/>
      <c r="CA162" s="99"/>
      <c r="CB162" s="99"/>
      <c r="CC162" s="99"/>
      <c r="CD162" s="100"/>
      <c r="CE162" s="101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3"/>
      <c r="CQ162" s="103"/>
      <c r="CR162" s="103"/>
      <c r="CS162" s="103"/>
      <c r="CT162" s="103"/>
      <c r="CU162" s="103"/>
      <c r="CV162" s="103"/>
      <c r="CW162" s="103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</row>
    <row r="163" spans="1:139">
      <c r="A163" s="83" t="s">
        <v>159</v>
      </c>
      <c r="B163" s="66" t="s">
        <v>242</v>
      </c>
      <c r="C163" s="79" t="s">
        <v>181</v>
      </c>
      <c r="D163" s="67">
        <v>1</v>
      </c>
      <c r="E163" s="123" t="s">
        <v>70</v>
      </c>
      <c r="F163" s="84" t="s">
        <v>126</v>
      </c>
      <c r="G163" s="85" t="s">
        <v>127</v>
      </c>
      <c r="H163" s="86">
        <v>1.33</v>
      </c>
      <c r="I163" s="124" t="s">
        <v>43</v>
      </c>
      <c r="J163" s="88">
        <v>0.8</v>
      </c>
      <c r="K163" s="89">
        <v>0.04</v>
      </c>
      <c r="L163" s="89">
        <v>-0.04</v>
      </c>
      <c r="M163" s="90" t="s">
        <v>29</v>
      </c>
      <c r="N163" s="91" t="s">
        <v>67</v>
      </c>
      <c r="O163" s="92">
        <f t="shared" si="88"/>
        <v>0.84000000000000008</v>
      </c>
      <c r="P163" s="93">
        <f t="shared" si="89"/>
        <v>0.76</v>
      </c>
      <c r="Q163" s="94"/>
      <c r="R163" s="3">
        <f t="shared" si="90"/>
        <v>0.8</v>
      </c>
      <c r="S163" s="3">
        <f t="shared" si="91"/>
        <v>0.77500000000000002</v>
      </c>
      <c r="T163" s="3">
        <f t="shared" si="92"/>
        <v>0.78315625000000011</v>
      </c>
      <c r="U163" s="4">
        <f t="shared" si="93"/>
        <v>5.7423687087383053E-3</v>
      </c>
      <c r="V163" s="5">
        <f t="shared" si="94"/>
        <v>2.3219221909320571</v>
      </c>
      <c r="W163" s="76">
        <f t="shared" si="50"/>
        <v>-0.42109374999999799</v>
      </c>
      <c r="X163" s="76" t="str">
        <f t="shared" si="51"/>
        <v>Level C</v>
      </c>
      <c r="Y163" s="5">
        <f t="shared" si="95"/>
        <v>3.2996691135198515</v>
      </c>
      <c r="Z163" s="5">
        <f t="shared" si="96"/>
        <v>1.3441752683442669</v>
      </c>
      <c r="AA163" s="5">
        <f t="shared" si="97"/>
        <v>1.3441752683442669</v>
      </c>
      <c r="AB163" s="6">
        <f t="shared" si="98"/>
        <v>0.9999724097232332</v>
      </c>
      <c r="AC163" s="29" t="str">
        <f t="shared" si="99"/>
        <v/>
      </c>
      <c r="AD163" s="29" t="str">
        <f t="shared" si="100"/>
        <v/>
      </c>
      <c r="AE163" s="29">
        <f t="shared" si="101"/>
        <v>1.6843749999999935E-2</v>
      </c>
      <c r="AF163" s="29" t="str">
        <f t="shared" si="59"/>
        <v/>
      </c>
      <c r="AG163" s="100"/>
      <c r="AH163" s="101"/>
      <c r="AI163" s="102"/>
      <c r="AJ163" s="102"/>
      <c r="AK163" s="102"/>
      <c r="AL163" s="102"/>
      <c r="AM163" s="102"/>
      <c r="AN163" s="102">
        <v>0.77800000000000002</v>
      </c>
      <c r="AO163" s="102">
        <v>0.78100000000000003</v>
      </c>
      <c r="AP163" s="102">
        <v>0.79</v>
      </c>
      <c r="AQ163" s="102">
        <v>0.78100000000000003</v>
      </c>
      <c r="AR163" s="102">
        <v>0.78600000000000003</v>
      </c>
      <c r="AS163" s="103">
        <v>0.78100000000000003</v>
      </c>
      <c r="AT163" s="103">
        <v>0.77700000000000002</v>
      </c>
      <c r="AU163" s="103">
        <v>0.77600000000000002</v>
      </c>
      <c r="AV163" s="103">
        <v>0.77500000000000002</v>
      </c>
      <c r="AW163" s="103">
        <v>0.77900000000000003</v>
      </c>
      <c r="AX163" s="103">
        <v>0.78300000000000003</v>
      </c>
      <c r="AY163" s="103">
        <v>0.78700000000000003</v>
      </c>
      <c r="AZ163" s="103">
        <v>0.78100000000000003</v>
      </c>
      <c r="BA163" s="103">
        <v>0.78</v>
      </c>
      <c r="BB163" s="103">
        <v>0.79100000000000004</v>
      </c>
      <c r="BC163" s="103">
        <v>0.77900000000000003</v>
      </c>
      <c r="BD163" s="103">
        <v>0.79100000000000004</v>
      </c>
      <c r="BE163" s="103">
        <v>0.77800000000000002</v>
      </c>
      <c r="BF163" s="103">
        <v>0.78200000000000003</v>
      </c>
      <c r="BG163" s="103">
        <v>0.77500000000000002</v>
      </c>
      <c r="BH163" s="103">
        <v>0.78900000000000003</v>
      </c>
      <c r="BI163" s="103">
        <v>0.78800000000000003</v>
      </c>
      <c r="BJ163" s="103">
        <v>0.78100000000000003</v>
      </c>
      <c r="BK163" s="103">
        <v>0.78</v>
      </c>
      <c r="BL163" s="103">
        <v>0.78900000000000003</v>
      </c>
      <c r="BM163" s="103">
        <v>0.77900000000000003</v>
      </c>
      <c r="BN163" s="103">
        <v>0.79</v>
      </c>
      <c r="BO163" s="95">
        <v>0.77900000000000003</v>
      </c>
      <c r="BP163" s="95">
        <v>0.8</v>
      </c>
      <c r="BQ163" s="95">
        <v>0.78300000000000003</v>
      </c>
      <c r="BR163" s="95">
        <v>0.78500000000000003</v>
      </c>
      <c r="BS163" s="95">
        <v>0.78700000000000003</v>
      </c>
      <c r="BT163" s="97"/>
      <c r="BU163" s="97"/>
      <c r="BV163" s="96"/>
      <c r="BW163" s="96"/>
      <c r="BX163" s="96"/>
      <c r="BY163" s="98"/>
      <c r="BZ163" s="99"/>
      <c r="CA163" s="99"/>
      <c r="CB163" s="99"/>
      <c r="CC163" s="99"/>
      <c r="CD163" s="100"/>
      <c r="CE163" s="101"/>
      <c r="CF163" s="102"/>
      <c r="CG163" s="102"/>
      <c r="CH163" s="102"/>
      <c r="CI163" s="102"/>
      <c r="CJ163" s="102"/>
      <c r="CK163" s="102"/>
      <c r="CL163" s="102"/>
      <c r="CM163" s="102"/>
      <c r="CN163" s="102"/>
      <c r="CO163" s="102"/>
      <c r="CP163" s="103"/>
      <c r="CQ163" s="103"/>
      <c r="CR163" s="103"/>
      <c r="CS163" s="103"/>
      <c r="CT163" s="103"/>
      <c r="CU163" s="103"/>
      <c r="CV163" s="103"/>
      <c r="CW163" s="103"/>
      <c r="CX163" s="103"/>
      <c r="CY163" s="103"/>
      <c r="CZ163" s="103"/>
      <c r="DA163" s="103"/>
      <c r="DB163" s="103"/>
      <c r="DC163" s="103"/>
      <c r="DD163" s="103"/>
      <c r="DE163" s="103"/>
      <c r="DF163" s="103"/>
      <c r="DG163" s="103"/>
      <c r="DH163" s="103"/>
      <c r="DI163" s="103"/>
      <c r="DJ163" s="103"/>
      <c r="DK163" s="103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</row>
    <row r="164" spans="1:139">
      <c r="A164" s="83" t="s">
        <v>159</v>
      </c>
      <c r="B164" s="66" t="s">
        <v>242</v>
      </c>
      <c r="C164" s="79" t="s">
        <v>181</v>
      </c>
      <c r="D164" s="67">
        <v>1</v>
      </c>
      <c r="E164" s="123" t="s">
        <v>70</v>
      </c>
      <c r="F164" s="84" t="s">
        <v>128</v>
      </c>
      <c r="G164" s="85" t="s">
        <v>127</v>
      </c>
      <c r="H164" s="86">
        <v>1.33</v>
      </c>
      <c r="I164" s="124" t="s">
        <v>43</v>
      </c>
      <c r="J164" s="88">
        <v>0.8</v>
      </c>
      <c r="K164" s="89">
        <v>0.04</v>
      </c>
      <c r="L164" s="89">
        <v>-0.04</v>
      </c>
      <c r="M164" s="90" t="s">
        <v>29</v>
      </c>
      <c r="N164" s="91" t="s">
        <v>67</v>
      </c>
      <c r="O164" s="92">
        <f t="shared" si="88"/>
        <v>0.84000000000000008</v>
      </c>
      <c r="P164" s="93">
        <f t="shared" si="89"/>
        <v>0.76</v>
      </c>
      <c r="Q164" s="94"/>
      <c r="R164" s="3">
        <f t="shared" si="90"/>
        <v>0.80200000000000005</v>
      </c>
      <c r="S164" s="3">
        <f t="shared" si="91"/>
        <v>0.77400000000000002</v>
      </c>
      <c r="T164" s="3">
        <f t="shared" si="92"/>
        <v>0.78687500000000021</v>
      </c>
      <c r="U164" s="4">
        <f t="shared" si="93"/>
        <v>6.1892205981773909E-3</v>
      </c>
      <c r="V164" s="5">
        <f t="shared" si="94"/>
        <v>2.1542830994357756</v>
      </c>
      <c r="W164" s="76">
        <f t="shared" si="50"/>
        <v>-0.3281249999999955</v>
      </c>
      <c r="X164" s="76" t="str">
        <f t="shared" si="51"/>
        <v>Level C</v>
      </c>
      <c r="Y164" s="5">
        <f t="shared" si="95"/>
        <v>2.8611572414381321</v>
      </c>
      <c r="Z164" s="5">
        <f t="shared" si="96"/>
        <v>1.4474089574334226</v>
      </c>
      <c r="AA164" s="5">
        <f t="shared" si="97"/>
        <v>1.4474089574334226</v>
      </c>
      <c r="AB164" s="6">
        <f t="shared" si="98"/>
        <v>0.99999294771133984</v>
      </c>
      <c r="AC164" s="29" t="str">
        <f t="shared" si="99"/>
        <v/>
      </c>
      <c r="AD164" s="29" t="str">
        <f t="shared" si="100"/>
        <v/>
      </c>
      <c r="AE164" s="29">
        <f t="shared" si="101"/>
        <v>1.3124999999999831E-2</v>
      </c>
      <c r="AF164" s="29" t="str">
        <f t="shared" si="59"/>
        <v/>
      </c>
      <c r="AG164" s="100"/>
      <c r="AH164" s="101"/>
      <c r="AI164" s="102"/>
      <c r="AJ164" s="102"/>
      <c r="AK164" s="102"/>
      <c r="AL164" s="102"/>
      <c r="AM164" s="102"/>
      <c r="AN164" s="102">
        <v>0.78500000000000003</v>
      </c>
      <c r="AO164" s="102">
        <v>0.78400000000000003</v>
      </c>
      <c r="AP164" s="102">
        <v>0.79</v>
      </c>
      <c r="AQ164" s="102">
        <v>0.79300000000000004</v>
      </c>
      <c r="AR164" s="102">
        <v>0.79400000000000004</v>
      </c>
      <c r="AS164" s="103">
        <v>0.78700000000000003</v>
      </c>
      <c r="AT164" s="103">
        <v>0.78600000000000003</v>
      </c>
      <c r="AU164" s="103">
        <v>0.78100000000000003</v>
      </c>
      <c r="AV164" s="103">
        <v>0.77900000000000003</v>
      </c>
      <c r="AW164" s="103">
        <v>0.77900000000000003</v>
      </c>
      <c r="AX164" s="103">
        <v>0.79200000000000004</v>
      </c>
      <c r="AY164" s="103">
        <v>0.79</v>
      </c>
      <c r="AZ164" s="103">
        <v>0.78700000000000003</v>
      </c>
      <c r="BA164" s="103">
        <v>0.78700000000000003</v>
      </c>
      <c r="BB164" s="103">
        <v>0.80200000000000005</v>
      </c>
      <c r="BC164" s="103">
        <v>0.78900000000000003</v>
      </c>
      <c r="BD164" s="103">
        <v>0.79700000000000004</v>
      </c>
      <c r="BE164" s="103">
        <v>0.78100000000000003</v>
      </c>
      <c r="BF164" s="103">
        <v>0.79</v>
      </c>
      <c r="BG164" s="103">
        <v>0.78200000000000003</v>
      </c>
      <c r="BH164" s="103">
        <v>0.79300000000000004</v>
      </c>
      <c r="BI164" s="103">
        <v>0.78800000000000003</v>
      </c>
      <c r="BJ164" s="103">
        <v>0.78100000000000003</v>
      </c>
      <c r="BK164" s="103">
        <v>0.78</v>
      </c>
      <c r="BL164" s="103">
        <v>0.79100000000000004</v>
      </c>
      <c r="BM164" s="103">
        <v>0.77400000000000002</v>
      </c>
      <c r="BN164" s="103">
        <v>0.79200000000000004</v>
      </c>
      <c r="BO164" s="95">
        <v>0.78100000000000003</v>
      </c>
      <c r="BP164" s="95">
        <v>0.77900000000000003</v>
      </c>
      <c r="BQ164" s="95">
        <v>0.78600000000000003</v>
      </c>
      <c r="BR164" s="95">
        <v>0.79400000000000004</v>
      </c>
      <c r="BS164" s="95">
        <v>0.78600000000000003</v>
      </c>
      <c r="BT164" s="97"/>
      <c r="BU164" s="97"/>
      <c r="BV164" s="96"/>
      <c r="BW164" s="96"/>
      <c r="BX164" s="96"/>
      <c r="BY164" s="98"/>
      <c r="BZ164" s="99"/>
      <c r="CA164" s="99"/>
      <c r="CB164" s="99"/>
      <c r="CC164" s="99"/>
      <c r="CD164" s="100"/>
      <c r="CE164" s="101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3"/>
      <c r="CQ164" s="103"/>
      <c r="CR164" s="103"/>
      <c r="CS164" s="103"/>
      <c r="CT164" s="103"/>
      <c r="CU164" s="103"/>
      <c r="CV164" s="103"/>
      <c r="CW164" s="103"/>
      <c r="CX164" s="103"/>
      <c r="CY164" s="103"/>
      <c r="CZ164" s="103"/>
      <c r="DA164" s="103"/>
      <c r="DB164" s="103"/>
      <c r="DC164" s="103"/>
      <c r="DD164" s="103"/>
      <c r="DE164" s="103"/>
      <c r="DF164" s="103"/>
      <c r="DG164" s="103"/>
      <c r="DH164" s="103"/>
      <c r="DI164" s="103"/>
      <c r="DJ164" s="103"/>
      <c r="DK164" s="103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</row>
    <row r="165" spans="1:139">
      <c r="A165" s="83" t="s">
        <v>160</v>
      </c>
      <c r="B165" s="66" t="s">
        <v>242</v>
      </c>
      <c r="C165" s="79" t="s">
        <v>181</v>
      </c>
      <c r="D165" s="67">
        <v>1</v>
      </c>
      <c r="E165" s="123" t="s">
        <v>70</v>
      </c>
      <c r="F165" s="84" t="s">
        <v>126</v>
      </c>
      <c r="G165" s="85" t="s">
        <v>127</v>
      </c>
      <c r="H165" s="86">
        <v>1.33</v>
      </c>
      <c r="I165" s="124" t="s">
        <v>43</v>
      </c>
      <c r="J165" s="88">
        <v>1.1000000000000001</v>
      </c>
      <c r="K165" s="89">
        <v>0.04</v>
      </c>
      <c r="L165" s="89">
        <v>-0.04</v>
      </c>
      <c r="M165" s="90" t="s">
        <v>29</v>
      </c>
      <c r="N165" s="91" t="s">
        <v>67</v>
      </c>
      <c r="O165" s="92">
        <f t="shared" si="88"/>
        <v>1.1400000000000001</v>
      </c>
      <c r="P165" s="93">
        <f t="shared" si="89"/>
        <v>1.06</v>
      </c>
      <c r="Q165" s="94"/>
      <c r="R165" s="3">
        <f t="shared" si="90"/>
        <v>1.101</v>
      </c>
      <c r="S165" s="3">
        <f t="shared" si="91"/>
        <v>1.085</v>
      </c>
      <c r="T165" s="3">
        <f t="shared" si="92"/>
        <v>1.0938124999999999</v>
      </c>
      <c r="U165" s="4">
        <f t="shared" si="93"/>
        <v>4.862214416524434E-3</v>
      </c>
      <c r="V165" s="5">
        <f t="shared" si="94"/>
        <v>2.7422347496686807</v>
      </c>
      <c r="W165" s="76">
        <f t="shared" si="50"/>
        <v>-0.15468750000000572</v>
      </c>
      <c r="X165" s="76" t="str">
        <f t="shared" si="51"/>
        <v>Level B</v>
      </c>
      <c r="Y165" s="5">
        <f t="shared" si="95"/>
        <v>3.1664241875080736</v>
      </c>
      <c r="Z165" s="5">
        <f t="shared" si="96"/>
        <v>2.3180453118292932</v>
      </c>
      <c r="AA165" s="5">
        <f t="shared" si="97"/>
        <v>2.3180453118292932</v>
      </c>
      <c r="AB165" s="6">
        <f t="shared" si="98"/>
        <v>0.99999999999822631</v>
      </c>
      <c r="AC165" s="29" t="str">
        <f t="shared" si="99"/>
        <v/>
      </c>
      <c r="AD165" s="29" t="str">
        <f t="shared" si="100"/>
        <v/>
      </c>
      <c r="AE165" s="29">
        <f t="shared" si="101"/>
        <v>6.1875000000002345E-3</v>
      </c>
      <c r="AF165" s="29" t="str">
        <f t="shared" si="59"/>
        <v/>
      </c>
      <c r="AG165" s="100"/>
      <c r="AH165" s="101"/>
      <c r="AI165" s="102"/>
      <c r="AJ165" s="102"/>
      <c r="AK165" s="102"/>
      <c r="AL165" s="102"/>
      <c r="AM165" s="102"/>
      <c r="AN165" s="102">
        <v>1.087</v>
      </c>
      <c r="AO165" s="102">
        <v>1.0920000000000001</v>
      </c>
      <c r="AP165" s="102">
        <v>1.1000000000000001</v>
      </c>
      <c r="AQ165" s="102">
        <v>1.091</v>
      </c>
      <c r="AR165" s="102">
        <v>1.093</v>
      </c>
      <c r="AS165" s="103">
        <v>1.101</v>
      </c>
      <c r="AT165" s="103">
        <v>1.101</v>
      </c>
      <c r="AU165" s="103">
        <v>1.0960000000000001</v>
      </c>
      <c r="AV165" s="103">
        <v>1.093</v>
      </c>
      <c r="AW165" s="103">
        <v>1.091</v>
      </c>
      <c r="AX165" s="103">
        <v>1.091</v>
      </c>
      <c r="AY165" s="103">
        <v>1.0960000000000001</v>
      </c>
      <c r="AZ165" s="103">
        <v>1.091</v>
      </c>
      <c r="BA165" s="103">
        <v>1.097</v>
      </c>
      <c r="BB165" s="103">
        <v>1.1000000000000001</v>
      </c>
      <c r="BC165" s="103">
        <v>1.0920000000000001</v>
      </c>
      <c r="BD165" s="103">
        <v>1.0940000000000001</v>
      </c>
      <c r="BE165" s="103">
        <v>1.0920000000000001</v>
      </c>
      <c r="BF165" s="103">
        <v>1.0960000000000001</v>
      </c>
      <c r="BG165" s="103">
        <v>1.0880000000000001</v>
      </c>
      <c r="BH165" s="103">
        <v>1.095</v>
      </c>
      <c r="BI165" s="103">
        <v>1.101</v>
      </c>
      <c r="BJ165" s="103">
        <v>1.085</v>
      </c>
      <c r="BK165" s="103">
        <v>1.095</v>
      </c>
      <c r="BL165" s="103">
        <v>1.085</v>
      </c>
      <c r="BM165" s="103">
        <v>1.101</v>
      </c>
      <c r="BN165" s="103">
        <v>1.0940000000000001</v>
      </c>
      <c r="BO165" s="95">
        <v>1.0880000000000001</v>
      </c>
      <c r="BP165" s="95">
        <v>1.0900000000000001</v>
      </c>
      <c r="BQ165" s="95">
        <v>1.097</v>
      </c>
      <c r="BR165" s="95">
        <v>1.0880000000000001</v>
      </c>
      <c r="BS165" s="95">
        <v>1.101</v>
      </c>
      <c r="BT165" s="97"/>
      <c r="BU165" s="97"/>
      <c r="BV165" s="96"/>
      <c r="BW165" s="96"/>
      <c r="BX165" s="96"/>
      <c r="BY165" s="98"/>
      <c r="BZ165" s="99"/>
      <c r="CA165" s="99"/>
      <c r="CB165" s="99"/>
      <c r="CC165" s="99"/>
      <c r="CD165" s="100"/>
      <c r="CE165" s="101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3"/>
      <c r="CQ165" s="103"/>
      <c r="CR165" s="103"/>
      <c r="CS165" s="103"/>
      <c r="CT165" s="103"/>
      <c r="CU165" s="103"/>
      <c r="CV165" s="103"/>
      <c r="CW165" s="103"/>
      <c r="CX165" s="103"/>
      <c r="CY165" s="103"/>
      <c r="CZ165" s="103"/>
      <c r="DA165" s="103"/>
      <c r="DB165" s="103"/>
      <c r="DC165" s="103"/>
      <c r="DD165" s="103"/>
      <c r="DE165" s="103"/>
      <c r="DF165" s="103"/>
      <c r="DG165" s="103"/>
      <c r="DH165" s="103"/>
      <c r="DI165" s="103"/>
      <c r="DJ165" s="103"/>
      <c r="DK165" s="103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</row>
    <row r="166" spans="1:139">
      <c r="A166" s="83" t="s">
        <v>160</v>
      </c>
      <c r="B166" s="66" t="s">
        <v>242</v>
      </c>
      <c r="C166" s="79" t="s">
        <v>181</v>
      </c>
      <c r="D166" s="67">
        <v>1</v>
      </c>
      <c r="E166" s="123" t="s">
        <v>70</v>
      </c>
      <c r="F166" s="84" t="s">
        <v>128</v>
      </c>
      <c r="G166" s="85" t="s">
        <v>127</v>
      </c>
      <c r="H166" s="86">
        <v>1.33</v>
      </c>
      <c r="I166" s="124" t="s">
        <v>43</v>
      </c>
      <c r="J166" s="88">
        <v>1.1000000000000001</v>
      </c>
      <c r="K166" s="89">
        <v>0.04</v>
      </c>
      <c r="L166" s="89">
        <v>-0.04</v>
      </c>
      <c r="M166" s="90" t="s">
        <v>29</v>
      </c>
      <c r="N166" s="91" t="s">
        <v>67</v>
      </c>
      <c r="O166" s="92">
        <f t="shared" si="88"/>
        <v>1.1400000000000001</v>
      </c>
      <c r="P166" s="93">
        <f t="shared" si="89"/>
        <v>1.06</v>
      </c>
      <c r="Q166" s="94"/>
      <c r="R166" s="3">
        <f t="shared" si="90"/>
        <v>1.109</v>
      </c>
      <c r="S166" s="3">
        <f t="shared" si="91"/>
        <v>1.085</v>
      </c>
      <c r="T166" s="3">
        <f t="shared" si="92"/>
        <v>1.0948124999999997</v>
      </c>
      <c r="U166" s="4">
        <f t="shared" si="93"/>
        <v>4.5609669320045166E-3</v>
      </c>
      <c r="V166" s="5">
        <f t="shared" si="94"/>
        <v>2.9233567206490174</v>
      </c>
      <c r="W166" s="76">
        <f t="shared" ref="W166:W229" si="102">IF(OR($AN166="",ISNUMBER($AN166)=FALSE),"",IF(AND($I166="Tolerance",$J166&lt;&gt;""),($T166-$J166)/(($O166-$P166)/2),IF(AND($I166="GD&amp;T",$K166&lt;&gt;""),$T166/$K166,"")))</f>
        <v>-0.1296875000000085</v>
      </c>
      <c r="X166" s="76" t="str">
        <f t="shared" ref="X166:X229" si="103">IF($W166="","",IF(ABS($W166)&lt;=0.125, "Level A",IF(AND(ABS($W166)&gt;0.125,ABS($W166)&lt;=0.25), "Level B",IF(AND(ABS($W166)&gt;0.25,ABS($W166)&lt;=0.5), "Level C", IF(ABS($W166)&gt;0.5, "Level D")))))</f>
        <v>Level B</v>
      </c>
      <c r="Y166" s="5">
        <f t="shared" si="95"/>
        <v>3.3024795453582145</v>
      </c>
      <c r="Z166" s="5">
        <f t="shared" si="96"/>
        <v>2.5442338959398252</v>
      </c>
      <c r="AA166" s="5">
        <f t="shared" si="97"/>
        <v>2.5442338959398252</v>
      </c>
      <c r="AB166" s="6">
        <f t="shared" si="98"/>
        <v>0.99999999999998845</v>
      </c>
      <c r="AC166" s="29" t="str">
        <f t="shared" si="99"/>
        <v/>
      </c>
      <c r="AD166" s="29" t="str">
        <f t="shared" si="100"/>
        <v/>
      </c>
      <c r="AE166" s="29">
        <f t="shared" si="101"/>
        <v>5.1875000000003446E-3</v>
      </c>
      <c r="AF166" s="29" t="str">
        <f t="shared" ref="AF166:AF229" si="104">IF(OR($V166&gt;$AF$9,$U166=""),"",$AF$9*6*$U166)</f>
        <v/>
      </c>
      <c r="AG166" s="100"/>
      <c r="AH166" s="101"/>
      <c r="AI166" s="102"/>
      <c r="AJ166" s="102"/>
      <c r="AK166" s="102"/>
      <c r="AL166" s="102"/>
      <c r="AM166" s="102"/>
      <c r="AN166" s="102">
        <v>1.089</v>
      </c>
      <c r="AO166" s="102">
        <v>1.091</v>
      </c>
      <c r="AP166" s="102">
        <v>1.0980000000000001</v>
      </c>
      <c r="AQ166" s="102">
        <v>1.0920000000000001</v>
      </c>
      <c r="AR166" s="102">
        <v>1.0920000000000001</v>
      </c>
      <c r="AS166" s="103">
        <v>1.1020000000000001</v>
      </c>
      <c r="AT166" s="103">
        <v>1.097</v>
      </c>
      <c r="AU166" s="103">
        <v>1.097</v>
      </c>
      <c r="AV166" s="103">
        <v>1.0940000000000001</v>
      </c>
      <c r="AW166" s="103">
        <v>1.095</v>
      </c>
      <c r="AX166" s="103">
        <v>1.093</v>
      </c>
      <c r="AY166" s="103">
        <v>1.0980000000000001</v>
      </c>
      <c r="AZ166" s="103">
        <v>1.0920000000000001</v>
      </c>
      <c r="BA166" s="103">
        <v>1.097</v>
      </c>
      <c r="BB166" s="103">
        <v>1.101</v>
      </c>
      <c r="BC166" s="103">
        <v>1.0920000000000001</v>
      </c>
      <c r="BD166" s="103">
        <v>1.0980000000000001</v>
      </c>
      <c r="BE166" s="103">
        <v>1.0940000000000001</v>
      </c>
      <c r="BF166" s="103">
        <v>1.095</v>
      </c>
      <c r="BG166" s="103">
        <v>1.0900000000000001</v>
      </c>
      <c r="BH166" s="103">
        <v>1.0960000000000001</v>
      </c>
      <c r="BI166" s="103">
        <v>1.101</v>
      </c>
      <c r="BJ166" s="103">
        <v>1.091</v>
      </c>
      <c r="BK166" s="103">
        <v>1.095</v>
      </c>
      <c r="BL166" s="103">
        <v>1.085</v>
      </c>
      <c r="BM166" s="103">
        <v>1.109</v>
      </c>
      <c r="BN166" s="103">
        <v>1.091</v>
      </c>
      <c r="BO166" s="95">
        <v>1.0900000000000001</v>
      </c>
      <c r="BP166" s="95">
        <v>1.0920000000000001</v>
      </c>
      <c r="BQ166" s="95">
        <v>1.097</v>
      </c>
      <c r="BR166" s="95">
        <v>1.095</v>
      </c>
      <c r="BS166" s="95">
        <v>1.095</v>
      </c>
      <c r="BT166" s="97"/>
      <c r="BU166" s="97"/>
      <c r="BV166" s="96"/>
      <c r="BW166" s="96"/>
      <c r="BX166" s="96"/>
      <c r="BY166" s="98"/>
      <c r="BZ166" s="99"/>
      <c r="CA166" s="99"/>
      <c r="CB166" s="99"/>
      <c r="CC166" s="99"/>
      <c r="CD166" s="100"/>
      <c r="CE166" s="101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3"/>
      <c r="CQ166" s="103"/>
      <c r="CR166" s="103"/>
      <c r="CS166" s="103"/>
      <c r="CT166" s="103"/>
      <c r="CU166" s="103"/>
      <c r="CV166" s="103"/>
      <c r="CW166" s="103"/>
      <c r="CX166" s="103"/>
      <c r="CY166" s="103"/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103"/>
      <c r="DJ166" s="103"/>
      <c r="DK166" s="103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</row>
    <row r="167" spans="1:139">
      <c r="A167" s="83" t="s">
        <v>161</v>
      </c>
      <c r="B167" s="66" t="s">
        <v>242</v>
      </c>
      <c r="C167" s="79" t="s">
        <v>181</v>
      </c>
      <c r="D167" s="67">
        <v>1</v>
      </c>
      <c r="E167" s="123" t="s">
        <v>70</v>
      </c>
      <c r="F167" s="84" t="s">
        <v>126</v>
      </c>
      <c r="G167" s="85" t="s">
        <v>127</v>
      </c>
      <c r="H167" s="86">
        <v>1.33</v>
      </c>
      <c r="I167" s="124" t="s">
        <v>43</v>
      </c>
      <c r="J167" s="88">
        <v>1.1000000000000001</v>
      </c>
      <c r="K167" s="89">
        <v>0.04</v>
      </c>
      <c r="L167" s="89">
        <v>-0.04</v>
      </c>
      <c r="M167" s="90" t="s">
        <v>29</v>
      </c>
      <c r="N167" s="91" t="s">
        <v>67</v>
      </c>
      <c r="O167" s="92">
        <f t="shared" si="88"/>
        <v>1.1400000000000001</v>
      </c>
      <c r="P167" s="93">
        <f t="shared" si="89"/>
        <v>1.06</v>
      </c>
      <c r="Q167" s="94"/>
      <c r="R167" s="3">
        <f t="shared" si="90"/>
        <v>1.115</v>
      </c>
      <c r="S167" s="3">
        <f t="shared" si="91"/>
        <v>1.0880000000000001</v>
      </c>
      <c r="T167" s="3">
        <f t="shared" si="92"/>
        <v>1.0980312500000005</v>
      </c>
      <c r="U167" s="4">
        <f t="shared" si="93"/>
        <v>6.5079820716687021E-3</v>
      </c>
      <c r="V167" s="5">
        <f t="shared" si="94"/>
        <v>2.04876614386778</v>
      </c>
      <c r="W167" s="76">
        <f t="shared" si="102"/>
        <v>-4.9218749999990721E-2</v>
      </c>
      <c r="X167" s="76" t="str">
        <f t="shared" si="103"/>
        <v>Level A</v>
      </c>
      <c r="Y167" s="5">
        <f t="shared" si="95"/>
        <v>2.1496038525112553</v>
      </c>
      <c r="Z167" s="5">
        <f t="shared" si="96"/>
        <v>1.9479284352243085</v>
      </c>
      <c r="AA167" s="5">
        <f t="shared" si="97"/>
        <v>1.9479284352243085</v>
      </c>
      <c r="AB167" s="6">
        <f t="shared" si="98"/>
        <v>0.99999999739224532</v>
      </c>
      <c r="AC167" s="29" t="str">
        <f t="shared" si="99"/>
        <v/>
      </c>
      <c r="AD167" s="29" t="str">
        <f t="shared" si="100"/>
        <v/>
      </c>
      <c r="AE167" s="29">
        <f t="shared" si="101"/>
        <v>1.9687499999996305E-3</v>
      </c>
      <c r="AF167" s="29" t="str">
        <f t="shared" si="104"/>
        <v/>
      </c>
      <c r="AG167" s="100"/>
      <c r="AH167" s="101"/>
      <c r="AI167" s="102"/>
      <c r="AJ167" s="102"/>
      <c r="AK167" s="102"/>
      <c r="AL167" s="102"/>
      <c r="AM167" s="102"/>
      <c r="AN167" s="102">
        <v>1.0980000000000001</v>
      </c>
      <c r="AO167" s="102">
        <v>1.099</v>
      </c>
      <c r="AP167" s="102">
        <v>1.107</v>
      </c>
      <c r="AQ167" s="102">
        <v>1.0960000000000001</v>
      </c>
      <c r="AR167" s="102">
        <v>1.099</v>
      </c>
      <c r="AS167" s="103">
        <v>1.0980000000000001</v>
      </c>
      <c r="AT167" s="103">
        <v>1.1060000000000001</v>
      </c>
      <c r="AU167" s="103">
        <v>1.115</v>
      </c>
      <c r="AV167" s="103">
        <v>1.089</v>
      </c>
      <c r="AW167" s="103">
        <v>1.0880000000000001</v>
      </c>
      <c r="AX167" s="103">
        <v>1.0980000000000001</v>
      </c>
      <c r="AY167" s="103">
        <v>1.089</v>
      </c>
      <c r="AZ167" s="103">
        <v>1.1000000000000001</v>
      </c>
      <c r="BA167" s="103">
        <v>1.1020000000000001</v>
      </c>
      <c r="BB167" s="103">
        <v>1.0920000000000001</v>
      </c>
      <c r="BC167" s="103">
        <v>1.097</v>
      </c>
      <c r="BD167" s="103">
        <v>1.1020000000000001</v>
      </c>
      <c r="BE167" s="103">
        <v>1.0940000000000001</v>
      </c>
      <c r="BF167" s="103">
        <v>1.103</v>
      </c>
      <c r="BG167" s="103">
        <v>1.093</v>
      </c>
      <c r="BH167" s="103">
        <v>1.101</v>
      </c>
      <c r="BI167" s="103">
        <v>1.1020000000000001</v>
      </c>
      <c r="BJ167" s="103">
        <v>1.0920000000000001</v>
      </c>
      <c r="BK167" s="103">
        <v>1.099</v>
      </c>
      <c r="BL167" s="103">
        <v>1.0960000000000001</v>
      </c>
      <c r="BM167" s="103">
        <v>1.093</v>
      </c>
      <c r="BN167" s="103">
        <v>1.103</v>
      </c>
      <c r="BO167" s="95">
        <v>1.091</v>
      </c>
      <c r="BP167" s="95">
        <v>1.103</v>
      </c>
      <c r="BQ167" s="95">
        <v>1.111</v>
      </c>
      <c r="BR167" s="95">
        <v>1.091</v>
      </c>
      <c r="BS167" s="95">
        <v>1.0900000000000001</v>
      </c>
      <c r="BT167" s="97"/>
      <c r="BU167" s="97"/>
      <c r="BV167" s="96"/>
      <c r="BW167" s="96"/>
      <c r="BX167" s="96"/>
      <c r="BY167" s="98"/>
      <c r="BZ167" s="99"/>
      <c r="CA167" s="99"/>
      <c r="CB167" s="99"/>
      <c r="CC167" s="99"/>
      <c r="CD167" s="100"/>
      <c r="CE167" s="101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3"/>
      <c r="CQ167" s="103"/>
      <c r="CR167" s="103"/>
      <c r="CS167" s="103"/>
      <c r="CT167" s="103"/>
      <c r="CU167" s="103"/>
      <c r="CV167" s="103"/>
      <c r="CW167" s="103"/>
      <c r="CX167" s="103"/>
      <c r="CY167" s="103"/>
      <c r="CZ167" s="103"/>
      <c r="DA167" s="103"/>
      <c r="DB167" s="103"/>
      <c r="DC167" s="103"/>
      <c r="DD167" s="103"/>
      <c r="DE167" s="103"/>
      <c r="DF167" s="103"/>
      <c r="DG167" s="103"/>
      <c r="DH167" s="103"/>
      <c r="DI167" s="103"/>
      <c r="DJ167" s="103"/>
      <c r="DK167" s="103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</row>
    <row r="168" spans="1:139">
      <c r="A168" s="83" t="s">
        <v>161</v>
      </c>
      <c r="B168" s="66" t="s">
        <v>242</v>
      </c>
      <c r="C168" s="79" t="s">
        <v>181</v>
      </c>
      <c r="D168" s="67">
        <v>1</v>
      </c>
      <c r="E168" s="123" t="s">
        <v>70</v>
      </c>
      <c r="F168" s="84" t="s">
        <v>128</v>
      </c>
      <c r="G168" s="85" t="s">
        <v>127</v>
      </c>
      <c r="H168" s="86">
        <v>1.33</v>
      </c>
      <c r="I168" s="124" t="s">
        <v>43</v>
      </c>
      <c r="J168" s="88">
        <v>1.1000000000000001</v>
      </c>
      <c r="K168" s="89">
        <v>0.04</v>
      </c>
      <c r="L168" s="89">
        <v>-0.04</v>
      </c>
      <c r="M168" s="90" t="s">
        <v>29</v>
      </c>
      <c r="N168" s="91" t="s">
        <v>67</v>
      </c>
      <c r="O168" s="92">
        <f t="shared" si="88"/>
        <v>1.1400000000000001</v>
      </c>
      <c r="P168" s="93">
        <f t="shared" si="89"/>
        <v>1.06</v>
      </c>
      <c r="Q168" s="94"/>
      <c r="R168" s="3">
        <f t="shared" si="90"/>
        <v>1.115</v>
      </c>
      <c r="S168" s="3">
        <f t="shared" si="91"/>
        <v>1.0900000000000001</v>
      </c>
      <c r="T168" s="3">
        <f t="shared" si="92"/>
        <v>1.1013124999999997</v>
      </c>
      <c r="U168" s="4">
        <f t="shared" si="93"/>
        <v>5.8554496259963403E-3</v>
      </c>
      <c r="V168" s="5">
        <f t="shared" si="94"/>
        <v>2.2770810415886014</v>
      </c>
      <c r="W168" s="76">
        <f t="shared" si="102"/>
        <v>3.2812499999990113E-2</v>
      </c>
      <c r="X168" s="76" t="str">
        <f t="shared" si="103"/>
        <v>Level A</v>
      </c>
      <c r="Y168" s="5">
        <f t="shared" si="95"/>
        <v>2.2023643199115002</v>
      </c>
      <c r="Z168" s="5">
        <f t="shared" si="96"/>
        <v>2.351797763265707</v>
      </c>
      <c r="AA168" s="5">
        <f t="shared" si="97"/>
        <v>2.2023643199115002</v>
      </c>
      <c r="AB168" s="6">
        <f t="shared" si="98"/>
        <v>0.99999999997954259</v>
      </c>
      <c r="AC168" s="29" t="str">
        <f t="shared" si="99"/>
        <v/>
      </c>
      <c r="AD168" s="29" t="str">
        <f t="shared" si="100"/>
        <v/>
      </c>
      <c r="AE168" s="29">
        <f t="shared" si="101"/>
        <v>-1.3124999999996056E-3</v>
      </c>
      <c r="AF168" s="29" t="str">
        <f t="shared" si="104"/>
        <v/>
      </c>
      <c r="AG168" s="100"/>
      <c r="AH168" s="101"/>
      <c r="AI168" s="102"/>
      <c r="AJ168" s="102"/>
      <c r="AK168" s="102"/>
      <c r="AL168" s="102"/>
      <c r="AM168" s="102"/>
      <c r="AN168" s="102">
        <v>1.103</v>
      </c>
      <c r="AO168" s="102">
        <v>1.095</v>
      </c>
      <c r="AP168" s="102">
        <v>1.115</v>
      </c>
      <c r="AQ168" s="102">
        <v>1.097</v>
      </c>
      <c r="AR168" s="102">
        <v>1.1020000000000001</v>
      </c>
      <c r="AS168" s="103">
        <v>1.097</v>
      </c>
      <c r="AT168" s="103">
        <v>1.1020000000000001</v>
      </c>
      <c r="AU168" s="103">
        <v>1.111</v>
      </c>
      <c r="AV168" s="103">
        <v>1.097</v>
      </c>
      <c r="AW168" s="103">
        <v>1.093</v>
      </c>
      <c r="AX168" s="103">
        <v>1.109</v>
      </c>
      <c r="AY168" s="103">
        <v>1.091</v>
      </c>
      <c r="AZ168" s="103">
        <v>1.105</v>
      </c>
      <c r="BA168" s="103">
        <v>1.0980000000000001</v>
      </c>
      <c r="BB168" s="103">
        <v>1.103</v>
      </c>
      <c r="BC168" s="103">
        <v>1.107</v>
      </c>
      <c r="BD168" s="103">
        <v>1.107</v>
      </c>
      <c r="BE168" s="103">
        <v>1.1040000000000001</v>
      </c>
      <c r="BF168" s="103">
        <v>1.1040000000000001</v>
      </c>
      <c r="BG168" s="103">
        <v>1.099</v>
      </c>
      <c r="BH168" s="103">
        <v>1.101</v>
      </c>
      <c r="BI168" s="103">
        <v>1.095</v>
      </c>
      <c r="BJ168" s="103">
        <v>1.0980000000000001</v>
      </c>
      <c r="BK168" s="103">
        <v>1.099</v>
      </c>
      <c r="BL168" s="103">
        <v>1.099</v>
      </c>
      <c r="BM168" s="103">
        <v>1.101</v>
      </c>
      <c r="BN168" s="103">
        <v>1.1100000000000001</v>
      </c>
      <c r="BO168" s="95">
        <v>1.0900000000000001</v>
      </c>
      <c r="BP168" s="95">
        <v>1.1020000000000001</v>
      </c>
      <c r="BQ168" s="95">
        <v>1.109</v>
      </c>
      <c r="BR168" s="95">
        <v>1.0980000000000001</v>
      </c>
      <c r="BS168" s="95">
        <v>1.101</v>
      </c>
      <c r="BT168" s="97"/>
      <c r="BU168" s="97"/>
      <c r="BV168" s="96"/>
      <c r="BW168" s="96"/>
      <c r="BX168" s="96"/>
      <c r="BY168" s="98"/>
      <c r="BZ168" s="99"/>
      <c r="CA168" s="99"/>
      <c r="CB168" s="99"/>
      <c r="CC168" s="99"/>
      <c r="CD168" s="100"/>
      <c r="CE168" s="101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3"/>
      <c r="CQ168" s="103"/>
      <c r="CR168" s="103"/>
      <c r="CS168" s="103"/>
      <c r="CT168" s="103"/>
      <c r="CU168" s="103"/>
      <c r="CV168" s="103"/>
      <c r="CW168" s="103"/>
      <c r="CX168" s="103"/>
      <c r="CY168" s="103"/>
      <c r="CZ168" s="103"/>
      <c r="DA168" s="103"/>
      <c r="DB168" s="103"/>
      <c r="DC168" s="103"/>
      <c r="DD168" s="103"/>
      <c r="DE168" s="103"/>
      <c r="DF168" s="103"/>
      <c r="DG168" s="103"/>
      <c r="DH168" s="103"/>
      <c r="DI168" s="103"/>
      <c r="DJ168" s="103"/>
      <c r="DK168" s="103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</row>
    <row r="169" spans="1:139">
      <c r="A169" s="83" t="s">
        <v>224</v>
      </c>
      <c r="B169" s="66" t="s">
        <v>242</v>
      </c>
      <c r="C169" s="79" t="s">
        <v>181</v>
      </c>
      <c r="D169" s="67">
        <v>1</v>
      </c>
      <c r="E169" s="123" t="s">
        <v>70</v>
      </c>
      <c r="F169" s="84" t="s">
        <v>126</v>
      </c>
      <c r="G169" s="85" t="s">
        <v>127</v>
      </c>
      <c r="H169" s="86">
        <v>1.33</v>
      </c>
      <c r="I169" s="124" t="s">
        <v>43</v>
      </c>
      <c r="J169" s="88">
        <v>0.7</v>
      </c>
      <c r="K169" s="89">
        <v>0.04</v>
      </c>
      <c r="L169" s="89">
        <v>-0.04</v>
      </c>
      <c r="M169" s="90" t="s">
        <v>29</v>
      </c>
      <c r="N169" s="91" t="s">
        <v>67</v>
      </c>
      <c r="O169" s="92">
        <f t="shared" si="88"/>
        <v>0.74</v>
      </c>
      <c r="P169" s="93">
        <f t="shared" si="89"/>
        <v>0.65999999999999992</v>
      </c>
      <c r="Q169" s="94"/>
      <c r="R169" s="3">
        <f t="shared" si="90"/>
        <v>0.71799999999999997</v>
      </c>
      <c r="S169" s="3">
        <f t="shared" si="91"/>
        <v>0.68600000000000005</v>
      </c>
      <c r="T169" s="3">
        <f t="shared" si="92"/>
        <v>0.69659374999999979</v>
      </c>
      <c r="U169" s="4">
        <f t="shared" si="93"/>
        <v>9.0299122097686549E-3</v>
      </c>
      <c r="V169" s="5">
        <f t="shared" si="94"/>
        <v>1.4765739714400758</v>
      </c>
      <c r="W169" s="76">
        <f t="shared" si="102"/>
        <v>-8.5156250000004083E-2</v>
      </c>
      <c r="X169" s="76" t="str">
        <f t="shared" si="103"/>
        <v>Level A</v>
      </c>
      <c r="Y169" s="5">
        <f t="shared" si="95"/>
        <v>1.6023134736955271</v>
      </c>
      <c r="Z169" s="5">
        <f t="shared" si="96"/>
        <v>1.350834469184627</v>
      </c>
      <c r="AA169" s="5">
        <f t="shared" si="97"/>
        <v>1.350834469184627</v>
      </c>
      <c r="AB169" s="6">
        <f t="shared" si="98"/>
        <v>0.99997389746893894</v>
      </c>
      <c r="AC169" s="29" t="str">
        <f t="shared" si="99"/>
        <v/>
      </c>
      <c r="AD169" s="29" t="str">
        <f t="shared" si="100"/>
        <v/>
      </c>
      <c r="AE169" s="29">
        <f t="shared" si="101"/>
        <v>3.4062500000001661E-3</v>
      </c>
      <c r="AF169" s="29">
        <f t="shared" si="104"/>
        <v>8.1269209887917887E-2</v>
      </c>
      <c r="AG169" s="100"/>
      <c r="AH169" s="101"/>
      <c r="AI169" s="102"/>
      <c r="AJ169" s="102"/>
      <c r="AK169" s="102"/>
      <c r="AL169" s="102"/>
      <c r="AM169" s="102"/>
      <c r="AN169" s="102">
        <v>0.69199999999999995</v>
      </c>
      <c r="AO169" s="102">
        <v>0.69499999999999995</v>
      </c>
      <c r="AP169" s="102">
        <v>0.68899999999999995</v>
      </c>
      <c r="AQ169" s="102">
        <v>0.69199999999999995</v>
      </c>
      <c r="AR169" s="102">
        <v>0.70599999999999996</v>
      </c>
      <c r="AS169" s="103">
        <v>0.69299999999999995</v>
      </c>
      <c r="AT169" s="103">
        <v>0.68799999999999994</v>
      </c>
      <c r="AU169" s="103">
        <v>0.69</v>
      </c>
      <c r="AV169" s="103">
        <v>0.70599999999999996</v>
      </c>
      <c r="AW169" s="103">
        <v>0.69899999999999995</v>
      </c>
      <c r="AX169" s="103">
        <v>0.68899999999999995</v>
      </c>
      <c r="AY169" s="103">
        <v>0.68600000000000005</v>
      </c>
      <c r="AZ169" s="103">
        <v>0.69</v>
      </c>
      <c r="BA169" s="103">
        <v>0.68700000000000006</v>
      </c>
      <c r="BB169" s="103">
        <v>0.69399999999999995</v>
      </c>
      <c r="BC169" s="103">
        <v>0.69499999999999995</v>
      </c>
      <c r="BD169" s="103">
        <v>0.69199999999999995</v>
      </c>
      <c r="BE169" s="103">
        <v>0.69299999999999995</v>
      </c>
      <c r="BF169" s="103">
        <v>0.70599999999999996</v>
      </c>
      <c r="BG169" s="103">
        <v>0.70499999999999996</v>
      </c>
      <c r="BH169" s="103">
        <v>0.70499999999999996</v>
      </c>
      <c r="BI169" s="103">
        <v>0.71799999999999997</v>
      </c>
      <c r="BJ169" s="103">
        <v>0.69499999999999995</v>
      </c>
      <c r="BK169" s="103">
        <v>0.70599999999999996</v>
      </c>
      <c r="BL169" s="103">
        <v>0.69199999999999995</v>
      </c>
      <c r="BM169" s="103">
        <v>0.69499999999999995</v>
      </c>
      <c r="BN169" s="103">
        <v>0.68899999999999995</v>
      </c>
      <c r="BO169" s="95">
        <v>0.71499999999999997</v>
      </c>
      <c r="BP169" s="95">
        <v>0.71699999999999997</v>
      </c>
      <c r="BQ169" s="95">
        <v>0.69599999999999995</v>
      </c>
      <c r="BR169" s="95">
        <v>0.68799999999999994</v>
      </c>
      <c r="BS169" s="95">
        <v>0.68799999999999994</v>
      </c>
      <c r="BT169" s="97"/>
      <c r="BU169" s="97"/>
      <c r="BV169" s="96"/>
      <c r="BW169" s="96"/>
      <c r="BX169" s="96"/>
      <c r="BY169" s="98"/>
      <c r="BZ169" s="99"/>
      <c r="CA169" s="99"/>
      <c r="CB169" s="99"/>
      <c r="CC169" s="99"/>
      <c r="CD169" s="100"/>
      <c r="CE169" s="101"/>
      <c r="CF169" s="102"/>
      <c r="CG169" s="102"/>
      <c r="CH169" s="102"/>
      <c r="CI169" s="102"/>
      <c r="CJ169" s="102"/>
      <c r="CK169" s="102"/>
      <c r="CL169" s="102"/>
      <c r="CM169" s="102"/>
      <c r="CN169" s="102"/>
      <c r="CO169" s="102"/>
      <c r="CP169" s="103"/>
      <c r="CQ169" s="103"/>
      <c r="CR169" s="103"/>
      <c r="CS169" s="103"/>
      <c r="CT169" s="103"/>
      <c r="CU169" s="103"/>
      <c r="CV169" s="103"/>
      <c r="CW169" s="103"/>
      <c r="CX169" s="103"/>
      <c r="CY169" s="103"/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103"/>
      <c r="DJ169" s="103"/>
      <c r="DK169" s="103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</row>
    <row r="170" spans="1:139">
      <c r="A170" s="83" t="s">
        <v>224</v>
      </c>
      <c r="B170" s="66" t="s">
        <v>242</v>
      </c>
      <c r="C170" s="79" t="s">
        <v>181</v>
      </c>
      <c r="D170" s="67">
        <v>1</v>
      </c>
      <c r="E170" s="123" t="s">
        <v>70</v>
      </c>
      <c r="F170" s="84" t="s">
        <v>128</v>
      </c>
      <c r="G170" s="85" t="s">
        <v>127</v>
      </c>
      <c r="H170" s="86">
        <v>1.33</v>
      </c>
      <c r="I170" s="124" t="s">
        <v>43</v>
      </c>
      <c r="J170" s="88">
        <v>0.7</v>
      </c>
      <c r="K170" s="89">
        <v>0.04</v>
      </c>
      <c r="L170" s="89">
        <v>-0.04</v>
      </c>
      <c r="M170" s="90" t="s">
        <v>29</v>
      </c>
      <c r="N170" s="91" t="s">
        <v>67</v>
      </c>
      <c r="O170" s="92">
        <f t="shared" si="88"/>
        <v>0.74</v>
      </c>
      <c r="P170" s="93">
        <f t="shared" si="89"/>
        <v>0.65999999999999992</v>
      </c>
      <c r="Q170" s="94"/>
      <c r="R170" s="3">
        <f t="shared" si="90"/>
        <v>0.71799999999999997</v>
      </c>
      <c r="S170" s="3">
        <f t="shared" si="91"/>
        <v>0.68700000000000006</v>
      </c>
      <c r="T170" s="3">
        <f t="shared" si="92"/>
        <v>0.6979375000000001</v>
      </c>
      <c r="U170" s="4">
        <f t="shared" si="93"/>
        <v>9.4934187730237631E-3</v>
      </c>
      <c r="V170" s="5">
        <f t="shared" si="94"/>
        <v>1.4044817417325954</v>
      </c>
      <c r="W170" s="76">
        <f t="shared" si="102"/>
        <v>-5.1562499999996354E-2</v>
      </c>
      <c r="X170" s="76" t="str">
        <f t="shared" si="103"/>
        <v>Level A</v>
      </c>
      <c r="Y170" s="5">
        <f t="shared" si="95"/>
        <v>1.4769003315406786</v>
      </c>
      <c r="Z170" s="5">
        <f t="shared" si="96"/>
        <v>1.3320631519245147</v>
      </c>
      <c r="AA170" s="5">
        <f t="shared" si="97"/>
        <v>1.3320631519245147</v>
      </c>
      <c r="AB170" s="6">
        <f t="shared" si="98"/>
        <v>0.99996311852445841</v>
      </c>
      <c r="AC170" s="29" t="str">
        <f t="shared" si="99"/>
        <v/>
      </c>
      <c r="AD170" s="29" t="str">
        <f t="shared" si="100"/>
        <v/>
      </c>
      <c r="AE170" s="29">
        <f t="shared" si="101"/>
        <v>2.0624999999998561E-3</v>
      </c>
      <c r="AF170" s="29">
        <f t="shared" si="104"/>
        <v>8.5440768957213864E-2</v>
      </c>
      <c r="AG170" s="100"/>
      <c r="AH170" s="101"/>
      <c r="AI170" s="102"/>
      <c r="AJ170" s="102"/>
      <c r="AK170" s="102"/>
      <c r="AL170" s="102"/>
      <c r="AM170" s="102"/>
      <c r="AN170" s="102">
        <v>0.69599999999999995</v>
      </c>
      <c r="AO170" s="102">
        <v>0.69699999999999995</v>
      </c>
      <c r="AP170" s="102">
        <v>0.69199999999999995</v>
      </c>
      <c r="AQ170" s="102">
        <v>0.69299999999999995</v>
      </c>
      <c r="AR170" s="102">
        <v>0.70699999999999996</v>
      </c>
      <c r="AS170" s="103">
        <v>0.68899999999999995</v>
      </c>
      <c r="AT170" s="103">
        <v>0.69</v>
      </c>
      <c r="AU170" s="103">
        <v>0.69799999999999995</v>
      </c>
      <c r="AV170" s="103">
        <v>0.71299999999999997</v>
      </c>
      <c r="AW170" s="103">
        <v>0.69699999999999995</v>
      </c>
      <c r="AX170" s="103">
        <v>0.69399999999999995</v>
      </c>
      <c r="AY170" s="103">
        <v>0.69099999999999995</v>
      </c>
      <c r="AZ170" s="103">
        <v>0.68899999999999995</v>
      </c>
      <c r="BA170" s="103">
        <v>0.69599999999999995</v>
      </c>
      <c r="BB170" s="103">
        <v>0.68899999999999995</v>
      </c>
      <c r="BC170" s="103">
        <v>0.69699999999999995</v>
      </c>
      <c r="BD170" s="103">
        <v>0.68799999999999994</v>
      </c>
      <c r="BE170" s="103">
        <v>0.70599999999999996</v>
      </c>
      <c r="BF170" s="103">
        <v>0.70899999999999996</v>
      </c>
      <c r="BG170" s="103">
        <v>0.70899999999999996</v>
      </c>
      <c r="BH170" s="103">
        <v>0.69799999999999995</v>
      </c>
      <c r="BI170" s="103">
        <v>0.71799999999999997</v>
      </c>
      <c r="BJ170" s="103">
        <v>0.68700000000000006</v>
      </c>
      <c r="BK170" s="103">
        <v>0.71299999999999997</v>
      </c>
      <c r="BL170" s="103">
        <v>0.69</v>
      </c>
      <c r="BM170" s="103">
        <v>0.68700000000000006</v>
      </c>
      <c r="BN170" s="103">
        <v>0.69</v>
      </c>
      <c r="BO170" s="95">
        <v>0.71299999999999997</v>
      </c>
      <c r="BP170" s="95">
        <v>0.71699999999999997</v>
      </c>
      <c r="BQ170" s="95">
        <v>0.69399999999999995</v>
      </c>
      <c r="BR170" s="95">
        <v>0.69399999999999995</v>
      </c>
      <c r="BS170" s="95">
        <v>0.69299999999999995</v>
      </c>
      <c r="BT170" s="97"/>
      <c r="BU170" s="97"/>
      <c r="BV170" s="96"/>
      <c r="BW170" s="96"/>
      <c r="BX170" s="96"/>
      <c r="BY170" s="98"/>
      <c r="BZ170" s="99"/>
      <c r="CA170" s="99"/>
      <c r="CB170" s="99"/>
      <c r="CC170" s="99"/>
      <c r="CD170" s="100"/>
      <c r="CE170" s="101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3"/>
      <c r="CQ170" s="103"/>
      <c r="CR170" s="103"/>
      <c r="CS170" s="103"/>
      <c r="CT170" s="103"/>
      <c r="CU170" s="103"/>
      <c r="CV170" s="103"/>
      <c r="CW170" s="103"/>
      <c r="CX170" s="103"/>
      <c r="CY170" s="103"/>
      <c r="CZ170" s="103"/>
      <c r="DA170" s="103"/>
      <c r="DB170" s="103"/>
      <c r="DC170" s="103"/>
      <c r="DD170" s="103"/>
      <c r="DE170" s="103"/>
      <c r="DF170" s="103"/>
      <c r="DG170" s="103"/>
      <c r="DH170" s="103"/>
      <c r="DI170" s="103"/>
      <c r="DJ170" s="103"/>
      <c r="DK170" s="103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</row>
    <row r="171" spans="1:139">
      <c r="A171" s="83" t="s">
        <v>224</v>
      </c>
      <c r="B171" s="66" t="s">
        <v>242</v>
      </c>
      <c r="C171" s="79" t="s">
        <v>181</v>
      </c>
      <c r="D171" s="67">
        <v>1</v>
      </c>
      <c r="E171" s="123" t="s">
        <v>70</v>
      </c>
      <c r="F171" s="84" t="s">
        <v>244</v>
      </c>
      <c r="G171" s="85" t="s">
        <v>127</v>
      </c>
      <c r="H171" s="86">
        <v>1.33</v>
      </c>
      <c r="I171" s="124" t="s">
        <v>43</v>
      </c>
      <c r="J171" s="88">
        <v>0.7</v>
      </c>
      <c r="K171" s="89">
        <v>0.04</v>
      </c>
      <c r="L171" s="89">
        <v>-0.04</v>
      </c>
      <c r="M171" s="90" t="s">
        <v>29</v>
      </c>
      <c r="N171" s="91" t="s">
        <v>67</v>
      </c>
      <c r="O171" s="92">
        <f t="shared" si="88"/>
        <v>0.74</v>
      </c>
      <c r="P171" s="93">
        <f t="shared" si="89"/>
        <v>0.65999999999999992</v>
      </c>
      <c r="Q171" s="94"/>
      <c r="R171" s="3">
        <f t="shared" si="90"/>
        <v>0.71699999999999997</v>
      </c>
      <c r="S171" s="3">
        <f t="shared" si="91"/>
        <v>0.68500000000000005</v>
      </c>
      <c r="T171" s="3">
        <f t="shared" si="92"/>
        <v>0.69674999999999987</v>
      </c>
      <c r="U171" s="4">
        <f t="shared" si="93"/>
        <v>9.0196917192150762E-3</v>
      </c>
      <c r="V171" s="5">
        <f t="shared" si="94"/>
        <v>1.4782471228954204</v>
      </c>
      <c r="W171" s="76">
        <f t="shared" si="102"/>
        <v>-8.1250000000002084E-2</v>
      </c>
      <c r="X171" s="76" t="str">
        <f t="shared" si="103"/>
        <v>Level A</v>
      </c>
      <c r="Y171" s="5">
        <f t="shared" si="95"/>
        <v>1.5983547016306776</v>
      </c>
      <c r="Z171" s="5">
        <f t="shared" si="96"/>
        <v>1.3581395441601656</v>
      </c>
      <c r="AA171" s="5">
        <f t="shared" si="97"/>
        <v>1.3581395441601656</v>
      </c>
      <c r="AB171" s="6">
        <f t="shared" si="98"/>
        <v>0.99997612216710285</v>
      </c>
      <c r="AC171" s="29" t="str">
        <f t="shared" si="99"/>
        <v/>
      </c>
      <c r="AD171" s="29" t="str">
        <f t="shared" si="100"/>
        <v/>
      </c>
      <c r="AE171" s="29">
        <f t="shared" si="101"/>
        <v>3.2500000000000862E-3</v>
      </c>
      <c r="AF171" s="29">
        <f t="shared" si="104"/>
        <v>8.1177225472935682E-2</v>
      </c>
      <c r="AG171" s="100"/>
      <c r="AH171" s="101"/>
      <c r="AI171" s="102"/>
      <c r="AJ171" s="102"/>
      <c r="AK171" s="102"/>
      <c r="AL171" s="102"/>
      <c r="AM171" s="102"/>
      <c r="AN171" s="102">
        <v>0.70299999999999996</v>
      </c>
      <c r="AO171" s="102">
        <v>0.69099999999999995</v>
      </c>
      <c r="AP171" s="102">
        <v>0.69499999999999995</v>
      </c>
      <c r="AQ171" s="102">
        <v>0.68600000000000005</v>
      </c>
      <c r="AR171" s="102">
        <v>0.70299999999999996</v>
      </c>
      <c r="AS171" s="103">
        <v>0.69599999999999995</v>
      </c>
      <c r="AT171" s="103">
        <v>0.69399999999999995</v>
      </c>
      <c r="AU171" s="103">
        <v>0.68500000000000005</v>
      </c>
      <c r="AV171" s="103">
        <v>0.70699999999999996</v>
      </c>
      <c r="AW171" s="103">
        <v>0.69</v>
      </c>
      <c r="AX171" s="103">
        <v>0.69199999999999995</v>
      </c>
      <c r="AY171" s="103">
        <v>0.68600000000000005</v>
      </c>
      <c r="AZ171" s="103">
        <v>0.69599999999999995</v>
      </c>
      <c r="BA171" s="103">
        <v>0.69199999999999995</v>
      </c>
      <c r="BB171" s="103">
        <v>0.69</v>
      </c>
      <c r="BC171" s="103">
        <v>0.68700000000000006</v>
      </c>
      <c r="BD171" s="103">
        <v>0.69399999999999995</v>
      </c>
      <c r="BE171" s="103">
        <v>0.69499999999999995</v>
      </c>
      <c r="BF171" s="103">
        <v>0.71599999999999997</v>
      </c>
      <c r="BG171" s="103">
        <v>0.7</v>
      </c>
      <c r="BH171" s="103">
        <v>0.70299999999999996</v>
      </c>
      <c r="BI171" s="103">
        <v>0.70799999999999996</v>
      </c>
      <c r="BJ171" s="103">
        <v>0.69499999999999995</v>
      </c>
      <c r="BK171" s="103">
        <v>0.70599999999999996</v>
      </c>
      <c r="BL171" s="103">
        <v>0.68500000000000005</v>
      </c>
      <c r="BM171" s="103">
        <v>0.68700000000000006</v>
      </c>
      <c r="BN171" s="103">
        <v>0.68500000000000005</v>
      </c>
      <c r="BO171" s="95">
        <v>0.71699999999999997</v>
      </c>
      <c r="BP171" s="95">
        <v>0.71</v>
      </c>
      <c r="BQ171" s="95">
        <v>0.69899999999999995</v>
      </c>
      <c r="BR171" s="95">
        <v>0.70599999999999996</v>
      </c>
      <c r="BS171" s="95">
        <v>0.69699999999999995</v>
      </c>
      <c r="BT171" s="97"/>
      <c r="BU171" s="97"/>
      <c r="BV171" s="96"/>
      <c r="BW171" s="96"/>
      <c r="BX171" s="96"/>
      <c r="BY171" s="98"/>
      <c r="BZ171" s="99"/>
      <c r="CA171" s="99"/>
      <c r="CB171" s="99"/>
      <c r="CC171" s="99"/>
      <c r="CD171" s="100"/>
      <c r="CE171" s="101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3"/>
      <c r="CQ171" s="103"/>
      <c r="CR171" s="103"/>
      <c r="CS171" s="103"/>
      <c r="CT171" s="103"/>
      <c r="CU171" s="103"/>
      <c r="CV171" s="103"/>
      <c r="CW171" s="103"/>
      <c r="CX171" s="103"/>
      <c r="CY171" s="103"/>
      <c r="CZ171" s="103"/>
      <c r="DA171" s="103"/>
      <c r="DB171" s="103"/>
      <c r="DC171" s="103"/>
      <c r="DD171" s="103"/>
      <c r="DE171" s="103"/>
      <c r="DF171" s="103"/>
      <c r="DG171" s="103"/>
      <c r="DH171" s="103"/>
      <c r="DI171" s="103"/>
      <c r="DJ171" s="103"/>
      <c r="DK171" s="103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</row>
    <row r="172" spans="1:139">
      <c r="A172" s="83" t="s">
        <v>225</v>
      </c>
      <c r="B172" s="66" t="s">
        <v>242</v>
      </c>
      <c r="C172" s="79" t="s">
        <v>181</v>
      </c>
      <c r="D172" s="67">
        <v>1</v>
      </c>
      <c r="E172" s="123" t="s">
        <v>70</v>
      </c>
      <c r="F172" s="84" t="s">
        <v>126</v>
      </c>
      <c r="G172" s="85" t="s">
        <v>127</v>
      </c>
      <c r="H172" s="86">
        <v>1.33</v>
      </c>
      <c r="I172" s="124" t="s">
        <v>43</v>
      </c>
      <c r="J172" s="88">
        <v>0.7</v>
      </c>
      <c r="K172" s="89">
        <v>0.04</v>
      </c>
      <c r="L172" s="89">
        <v>-0.04</v>
      </c>
      <c r="M172" s="90" t="s">
        <v>29</v>
      </c>
      <c r="N172" s="91" t="s">
        <v>67</v>
      </c>
      <c r="O172" s="92">
        <f t="shared" si="88"/>
        <v>0.74</v>
      </c>
      <c r="P172" s="93">
        <f t="shared" si="89"/>
        <v>0.65999999999999992</v>
      </c>
      <c r="Q172" s="94"/>
      <c r="R172" s="3">
        <f t="shared" si="90"/>
        <v>0.69299999999999995</v>
      </c>
      <c r="S172" s="3">
        <f t="shared" si="91"/>
        <v>0.67500000000000004</v>
      </c>
      <c r="T172" s="3">
        <f t="shared" si="92"/>
        <v>0.6853125000000001</v>
      </c>
      <c r="U172" s="4">
        <f t="shared" si="93"/>
        <v>5.619307155088191E-3</v>
      </c>
      <c r="V172" s="5">
        <f t="shared" si="94"/>
        <v>2.3727717608851862</v>
      </c>
      <c r="W172" s="76">
        <f t="shared" si="102"/>
        <v>-0.367187499999996</v>
      </c>
      <c r="X172" s="76" t="str">
        <f t="shared" si="103"/>
        <v>Level C</v>
      </c>
      <c r="Y172" s="5">
        <f t="shared" si="95"/>
        <v>3.2440238918352087</v>
      </c>
      <c r="Z172" s="5">
        <f t="shared" si="96"/>
        <v>1.5015196299351676</v>
      </c>
      <c r="AA172" s="5">
        <f t="shared" si="97"/>
        <v>1.5015196299351676</v>
      </c>
      <c r="AB172" s="6">
        <f t="shared" si="98"/>
        <v>0.99999667445238138</v>
      </c>
      <c r="AC172" s="29" t="str">
        <f t="shared" si="99"/>
        <v/>
      </c>
      <c r="AD172" s="29" t="str">
        <f t="shared" si="100"/>
        <v/>
      </c>
      <c r="AE172" s="29">
        <f t="shared" si="101"/>
        <v>1.4687499999999853E-2</v>
      </c>
      <c r="AF172" s="29" t="str">
        <f t="shared" si="104"/>
        <v/>
      </c>
      <c r="AG172" s="100"/>
      <c r="AH172" s="101"/>
      <c r="AI172" s="102"/>
      <c r="AJ172" s="102"/>
      <c r="AK172" s="102"/>
      <c r="AL172" s="102"/>
      <c r="AM172" s="102"/>
      <c r="AN172" s="102">
        <v>0.69</v>
      </c>
      <c r="AO172" s="102">
        <v>0.67600000000000005</v>
      </c>
      <c r="AP172" s="102">
        <v>0.69299999999999995</v>
      </c>
      <c r="AQ172" s="102">
        <v>0.69299999999999995</v>
      </c>
      <c r="AR172" s="102">
        <v>0.67500000000000004</v>
      </c>
      <c r="AS172" s="103">
        <v>0.67700000000000005</v>
      </c>
      <c r="AT172" s="103">
        <v>0.68799999999999994</v>
      </c>
      <c r="AU172" s="103">
        <v>0.67700000000000005</v>
      </c>
      <c r="AV172" s="103">
        <v>0.68799999999999994</v>
      </c>
      <c r="AW172" s="103">
        <v>0.68899999999999995</v>
      </c>
      <c r="AX172" s="103">
        <v>0.68500000000000005</v>
      </c>
      <c r="AY172" s="103">
        <v>0.68300000000000005</v>
      </c>
      <c r="AZ172" s="103">
        <v>0.68799999999999994</v>
      </c>
      <c r="BA172" s="103">
        <v>0.68500000000000005</v>
      </c>
      <c r="BB172" s="103">
        <v>0.68600000000000005</v>
      </c>
      <c r="BC172" s="103">
        <v>0.68400000000000005</v>
      </c>
      <c r="BD172" s="103">
        <v>0.67700000000000005</v>
      </c>
      <c r="BE172" s="103">
        <v>0.68100000000000005</v>
      </c>
      <c r="BF172" s="103">
        <v>0.68500000000000005</v>
      </c>
      <c r="BG172" s="103">
        <v>0.69099999999999995</v>
      </c>
      <c r="BH172" s="103">
        <v>0.69099999999999995</v>
      </c>
      <c r="BI172" s="103">
        <v>0.68799999999999994</v>
      </c>
      <c r="BJ172" s="103">
        <v>0.68600000000000005</v>
      </c>
      <c r="BK172" s="103">
        <v>0.67800000000000005</v>
      </c>
      <c r="BL172" s="103">
        <v>0.69299999999999995</v>
      </c>
      <c r="BM172" s="103">
        <v>0.68600000000000005</v>
      </c>
      <c r="BN172" s="103">
        <v>0.68899999999999995</v>
      </c>
      <c r="BO172" s="95">
        <v>0.69199999999999995</v>
      </c>
      <c r="BP172" s="95">
        <v>0.67900000000000005</v>
      </c>
      <c r="BQ172" s="95">
        <v>0.69099999999999995</v>
      </c>
      <c r="BR172" s="95">
        <v>0.67800000000000005</v>
      </c>
      <c r="BS172" s="95">
        <v>0.68799999999999994</v>
      </c>
      <c r="BT172" s="97"/>
      <c r="BU172" s="97"/>
      <c r="BV172" s="96"/>
      <c r="BW172" s="96"/>
      <c r="BX172" s="96"/>
      <c r="BY172" s="98"/>
      <c r="BZ172" s="99"/>
      <c r="CA172" s="99"/>
      <c r="CB172" s="99"/>
      <c r="CC172" s="99"/>
      <c r="CD172" s="100"/>
      <c r="CE172" s="101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3"/>
      <c r="CQ172" s="103"/>
      <c r="CR172" s="103"/>
      <c r="CS172" s="103"/>
      <c r="CT172" s="103"/>
      <c r="CU172" s="103"/>
      <c r="CV172" s="103"/>
      <c r="CW172" s="103"/>
      <c r="CX172" s="103"/>
      <c r="CY172" s="103"/>
      <c r="CZ172" s="103"/>
      <c r="DA172" s="103"/>
      <c r="DB172" s="103"/>
      <c r="DC172" s="103"/>
      <c r="DD172" s="103"/>
      <c r="DE172" s="103"/>
      <c r="DF172" s="103"/>
      <c r="DG172" s="103"/>
      <c r="DH172" s="103"/>
      <c r="DI172" s="103"/>
      <c r="DJ172" s="103"/>
      <c r="DK172" s="103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</row>
    <row r="173" spans="1:139">
      <c r="A173" s="83" t="s">
        <v>225</v>
      </c>
      <c r="B173" s="66" t="s">
        <v>242</v>
      </c>
      <c r="C173" s="79" t="s">
        <v>181</v>
      </c>
      <c r="D173" s="67">
        <v>1</v>
      </c>
      <c r="E173" s="123" t="s">
        <v>70</v>
      </c>
      <c r="F173" s="84" t="s">
        <v>128</v>
      </c>
      <c r="G173" s="85" t="s">
        <v>127</v>
      </c>
      <c r="H173" s="86">
        <v>1.33</v>
      </c>
      <c r="I173" s="124" t="s">
        <v>43</v>
      </c>
      <c r="J173" s="88">
        <v>0.7</v>
      </c>
      <c r="K173" s="89">
        <v>0.04</v>
      </c>
      <c r="L173" s="89">
        <v>-0.04</v>
      </c>
      <c r="M173" s="90" t="s">
        <v>29</v>
      </c>
      <c r="N173" s="91" t="s">
        <v>67</v>
      </c>
      <c r="O173" s="92">
        <f t="shared" si="88"/>
        <v>0.74</v>
      </c>
      <c r="P173" s="93">
        <f t="shared" si="89"/>
        <v>0.65999999999999992</v>
      </c>
      <c r="Q173" s="94"/>
      <c r="R173" s="3">
        <f t="shared" si="90"/>
        <v>0.68300000000000005</v>
      </c>
      <c r="S173" s="3">
        <f t="shared" si="91"/>
        <v>0.67</v>
      </c>
      <c r="T173" s="3">
        <f t="shared" si="92"/>
        <v>0.67653125000000014</v>
      </c>
      <c r="U173" s="4">
        <f t="shared" si="93"/>
        <v>3.9674837642207014E-3</v>
      </c>
      <c r="V173" s="5">
        <f t="shared" si="94"/>
        <v>3.3606522737597855</v>
      </c>
      <c r="W173" s="76">
        <f t="shared" si="102"/>
        <v>-0.58671874999999485</v>
      </c>
      <c r="X173" s="76" t="str">
        <f t="shared" si="103"/>
        <v>Level D</v>
      </c>
      <c r="Y173" s="5">
        <f t="shared" si="95"/>
        <v>5.3324099750047722</v>
      </c>
      <c r="Z173" s="5">
        <f t="shared" si="96"/>
        <v>1.3888945725148047</v>
      </c>
      <c r="AA173" s="5">
        <f t="shared" si="97"/>
        <v>1.3888945725148047</v>
      </c>
      <c r="AB173" s="6">
        <f t="shared" si="98"/>
        <v>0.99998454685849536</v>
      </c>
      <c r="AC173" s="29" t="str">
        <f t="shared" si="99"/>
        <v/>
      </c>
      <c r="AD173" s="29" t="str">
        <f t="shared" si="100"/>
        <v/>
      </c>
      <c r="AE173" s="29">
        <f t="shared" si="101"/>
        <v>2.3468749999999816E-2</v>
      </c>
      <c r="AF173" s="29" t="str">
        <f t="shared" si="104"/>
        <v/>
      </c>
      <c r="AG173" s="100"/>
      <c r="AH173" s="101"/>
      <c r="AI173" s="102"/>
      <c r="AJ173" s="102"/>
      <c r="AK173" s="102"/>
      <c r="AL173" s="102"/>
      <c r="AM173" s="102"/>
      <c r="AN173" s="102">
        <v>0.67700000000000005</v>
      </c>
      <c r="AO173" s="102">
        <v>0.68</v>
      </c>
      <c r="AP173" s="102">
        <v>0.68300000000000005</v>
      </c>
      <c r="AQ173" s="102">
        <v>0.68</v>
      </c>
      <c r="AR173" s="102">
        <v>0.67400000000000004</v>
      </c>
      <c r="AS173" s="103">
        <v>0.67500000000000004</v>
      </c>
      <c r="AT173" s="103">
        <v>0.67800000000000005</v>
      </c>
      <c r="AU173" s="103">
        <v>0.67</v>
      </c>
      <c r="AV173" s="103">
        <v>0.67800000000000005</v>
      </c>
      <c r="AW173" s="103">
        <v>0.67500000000000004</v>
      </c>
      <c r="AX173" s="103">
        <v>0.67100000000000004</v>
      </c>
      <c r="AY173" s="103">
        <v>0.67500000000000004</v>
      </c>
      <c r="AZ173" s="103">
        <v>0.67700000000000005</v>
      </c>
      <c r="BA173" s="103">
        <v>0.67200000000000004</v>
      </c>
      <c r="BB173" s="103">
        <v>0.68200000000000005</v>
      </c>
      <c r="BC173" s="103">
        <v>0.67900000000000005</v>
      </c>
      <c r="BD173" s="103">
        <v>0.67200000000000004</v>
      </c>
      <c r="BE173" s="103">
        <v>0.67900000000000005</v>
      </c>
      <c r="BF173" s="103">
        <v>0.67700000000000005</v>
      </c>
      <c r="BG173" s="103">
        <v>0.68300000000000005</v>
      </c>
      <c r="BH173" s="103">
        <v>0.67600000000000005</v>
      </c>
      <c r="BI173" s="103">
        <v>0.67200000000000004</v>
      </c>
      <c r="BJ173" s="103">
        <v>0.67100000000000004</v>
      </c>
      <c r="BK173" s="103">
        <v>0.67</v>
      </c>
      <c r="BL173" s="103">
        <v>0.68</v>
      </c>
      <c r="BM173" s="103">
        <v>0.67100000000000004</v>
      </c>
      <c r="BN173" s="103">
        <v>0.68100000000000005</v>
      </c>
      <c r="BO173" s="95">
        <v>0.67700000000000005</v>
      </c>
      <c r="BP173" s="95">
        <v>0.68300000000000005</v>
      </c>
      <c r="BQ173" s="95">
        <v>0.67800000000000005</v>
      </c>
      <c r="BR173" s="95">
        <v>0.67500000000000004</v>
      </c>
      <c r="BS173" s="95">
        <v>0.67800000000000005</v>
      </c>
      <c r="BT173" s="97"/>
      <c r="BU173" s="97"/>
      <c r="BV173" s="96"/>
      <c r="BW173" s="96"/>
      <c r="BX173" s="96"/>
      <c r="BY173" s="98"/>
      <c r="BZ173" s="99"/>
      <c r="CA173" s="99"/>
      <c r="CB173" s="99"/>
      <c r="CC173" s="99"/>
      <c r="CD173" s="100"/>
      <c r="CE173" s="101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3"/>
      <c r="CQ173" s="103"/>
      <c r="CR173" s="103"/>
      <c r="CS173" s="103"/>
      <c r="CT173" s="103"/>
      <c r="CU173" s="103"/>
      <c r="CV173" s="103"/>
      <c r="CW173" s="103"/>
      <c r="CX173" s="103"/>
      <c r="CY173" s="103"/>
      <c r="CZ173" s="103"/>
      <c r="DA173" s="103"/>
      <c r="DB173" s="103"/>
      <c r="DC173" s="103"/>
      <c r="DD173" s="103"/>
      <c r="DE173" s="103"/>
      <c r="DF173" s="103"/>
      <c r="DG173" s="103"/>
      <c r="DH173" s="103"/>
      <c r="DI173" s="103"/>
      <c r="DJ173" s="103"/>
      <c r="DK173" s="103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</row>
    <row r="174" spans="1:139">
      <c r="A174" s="83" t="s">
        <v>225</v>
      </c>
      <c r="B174" s="66" t="s">
        <v>242</v>
      </c>
      <c r="C174" s="79" t="s">
        <v>181</v>
      </c>
      <c r="D174" s="67">
        <v>1</v>
      </c>
      <c r="E174" s="123" t="s">
        <v>70</v>
      </c>
      <c r="F174" s="84" t="s">
        <v>244</v>
      </c>
      <c r="G174" s="85" t="s">
        <v>127</v>
      </c>
      <c r="H174" s="86">
        <v>1.33</v>
      </c>
      <c r="I174" s="124" t="s">
        <v>43</v>
      </c>
      <c r="J174" s="88">
        <v>0.7</v>
      </c>
      <c r="K174" s="89">
        <v>0.04</v>
      </c>
      <c r="L174" s="89">
        <v>-0.04</v>
      </c>
      <c r="M174" s="90" t="s">
        <v>29</v>
      </c>
      <c r="N174" s="91" t="s">
        <v>67</v>
      </c>
      <c r="O174" s="92">
        <f t="shared" si="88"/>
        <v>0.74</v>
      </c>
      <c r="P174" s="93">
        <f t="shared" si="89"/>
        <v>0.65999999999999992</v>
      </c>
      <c r="Q174" s="94"/>
      <c r="R174" s="3">
        <f t="shared" si="90"/>
        <v>0.69199999999999995</v>
      </c>
      <c r="S174" s="3">
        <f t="shared" si="91"/>
        <v>0.67700000000000005</v>
      </c>
      <c r="T174" s="3">
        <f t="shared" si="92"/>
        <v>0.68343749999999992</v>
      </c>
      <c r="U174" s="4">
        <f t="shared" si="93"/>
        <v>4.347320272120158E-3</v>
      </c>
      <c r="V174" s="5">
        <f t="shared" si="94"/>
        <v>3.0670234762415514</v>
      </c>
      <c r="W174" s="76">
        <f t="shared" si="102"/>
        <v>-0.4140625000000005</v>
      </c>
      <c r="X174" s="76" t="str">
        <f t="shared" si="103"/>
        <v>Level C</v>
      </c>
      <c r="Y174" s="5">
        <f t="shared" si="95"/>
        <v>4.3369628843728236</v>
      </c>
      <c r="Z174" s="5">
        <f t="shared" si="96"/>
        <v>1.797084068110284</v>
      </c>
      <c r="AA174" s="5">
        <f t="shared" si="97"/>
        <v>1.797084068110284</v>
      </c>
      <c r="AB174" s="6">
        <f t="shared" si="98"/>
        <v>0.99999996501580357</v>
      </c>
      <c r="AC174" s="29" t="str">
        <f t="shared" si="99"/>
        <v/>
      </c>
      <c r="AD174" s="29" t="str">
        <f t="shared" si="100"/>
        <v/>
      </c>
      <c r="AE174" s="29">
        <f t="shared" si="101"/>
        <v>1.6562500000000036E-2</v>
      </c>
      <c r="AF174" s="29" t="str">
        <f t="shared" si="104"/>
        <v/>
      </c>
      <c r="AG174" s="100"/>
      <c r="AH174" s="101"/>
      <c r="AI174" s="102"/>
      <c r="AJ174" s="102"/>
      <c r="AK174" s="102"/>
      <c r="AL174" s="102"/>
      <c r="AM174" s="102"/>
      <c r="AN174" s="102">
        <v>0.68300000000000005</v>
      </c>
      <c r="AO174" s="102">
        <v>0.69</v>
      </c>
      <c r="AP174" s="102">
        <v>0.68500000000000005</v>
      </c>
      <c r="AQ174" s="102">
        <v>0.69199999999999995</v>
      </c>
      <c r="AR174" s="102">
        <v>0.68300000000000005</v>
      </c>
      <c r="AS174" s="103">
        <v>0.67700000000000005</v>
      </c>
      <c r="AT174" s="103">
        <v>0.68799999999999994</v>
      </c>
      <c r="AU174" s="103">
        <v>0.68200000000000005</v>
      </c>
      <c r="AV174" s="103">
        <v>0.67700000000000005</v>
      </c>
      <c r="AW174" s="103">
        <v>0.68700000000000006</v>
      </c>
      <c r="AX174" s="103">
        <v>0.68300000000000005</v>
      </c>
      <c r="AY174" s="103">
        <v>0.67900000000000005</v>
      </c>
      <c r="AZ174" s="103">
        <v>0.68</v>
      </c>
      <c r="BA174" s="103">
        <v>0.68200000000000005</v>
      </c>
      <c r="BB174" s="103">
        <v>0.68799999999999994</v>
      </c>
      <c r="BC174" s="103">
        <v>0.68</v>
      </c>
      <c r="BD174" s="103">
        <v>0.68400000000000005</v>
      </c>
      <c r="BE174" s="103">
        <v>0.67800000000000005</v>
      </c>
      <c r="BF174" s="103">
        <v>0.68400000000000005</v>
      </c>
      <c r="BG174" s="103">
        <v>0.68700000000000006</v>
      </c>
      <c r="BH174" s="103">
        <v>0.67700000000000005</v>
      </c>
      <c r="BI174" s="103">
        <v>0.69</v>
      </c>
      <c r="BJ174" s="103">
        <v>0.68600000000000005</v>
      </c>
      <c r="BK174" s="103">
        <v>0.68600000000000005</v>
      </c>
      <c r="BL174" s="103">
        <v>0.67700000000000005</v>
      </c>
      <c r="BM174" s="103">
        <v>0.68300000000000005</v>
      </c>
      <c r="BN174" s="103">
        <v>0.68700000000000006</v>
      </c>
      <c r="BO174" s="95">
        <v>0.68700000000000006</v>
      </c>
      <c r="BP174" s="95">
        <v>0.67700000000000005</v>
      </c>
      <c r="BQ174" s="95">
        <v>0.68300000000000005</v>
      </c>
      <c r="BR174" s="95">
        <v>0.68799999999999994</v>
      </c>
      <c r="BS174" s="95">
        <v>0.68</v>
      </c>
      <c r="BT174" s="97"/>
      <c r="BU174" s="97"/>
      <c r="BV174" s="96"/>
      <c r="BW174" s="96"/>
      <c r="BX174" s="96"/>
      <c r="BY174" s="98"/>
      <c r="BZ174" s="99"/>
      <c r="CA174" s="99"/>
      <c r="CB174" s="99"/>
      <c r="CC174" s="99"/>
      <c r="CD174" s="100"/>
      <c r="CE174" s="101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3"/>
      <c r="CQ174" s="103"/>
      <c r="CR174" s="103"/>
      <c r="CS174" s="103"/>
      <c r="CT174" s="103"/>
      <c r="CU174" s="103"/>
      <c r="CV174" s="103"/>
      <c r="CW174" s="103"/>
      <c r="CX174" s="103"/>
      <c r="CY174" s="103"/>
      <c r="CZ174" s="103"/>
      <c r="DA174" s="103"/>
      <c r="DB174" s="103"/>
      <c r="DC174" s="103"/>
      <c r="DD174" s="103"/>
      <c r="DE174" s="103"/>
      <c r="DF174" s="103"/>
      <c r="DG174" s="103"/>
      <c r="DH174" s="103"/>
      <c r="DI174" s="103"/>
      <c r="DJ174" s="103"/>
      <c r="DK174" s="103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</row>
    <row r="175" spans="1:139">
      <c r="A175" s="83" t="s">
        <v>226</v>
      </c>
      <c r="B175" s="66" t="s">
        <v>242</v>
      </c>
      <c r="C175" s="79" t="s">
        <v>181</v>
      </c>
      <c r="D175" s="67">
        <v>1</v>
      </c>
      <c r="E175" s="123" t="s">
        <v>70</v>
      </c>
      <c r="F175" s="84" t="s">
        <v>126</v>
      </c>
      <c r="G175" s="85" t="s">
        <v>127</v>
      </c>
      <c r="H175" s="86">
        <v>1.33</v>
      </c>
      <c r="I175" s="124" t="s">
        <v>43</v>
      </c>
      <c r="J175" s="88">
        <v>0.8</v>
      </c>
      <c r="K175" s="89">
        <v>0.04</v>
      </c>
      <c r="L175" s="89">
        <v>-0.04</v>
      </c>
      <c r="M175" s="90" t="s">
        <v>29</v>
      </c>
      <c r="N175" s="91" t="s">
        <v>67</v>
      </c>
      <c r="O175" s="92">
        <f t="shared" si="88"/>
        <v>0.84000000000000008</v>
      </c>
      <c r="P175" s="93">
        <f t="shared" si="89"/>
        <v>0.76</v>
      </c>
      <c r="Q175" s="94"/>
      <c r="R175" s="3">
        <f t="shared" si="90"/>
        <v>0.80300000000000005</v>
      </c>
      <c r="S175" s="3">
        <f t="shared" si="91"/>
        <v>0.78</v>
      </c>
      <c r="T175" s="3">
        <f t="shared" si="92"/>
        <v>0.79184375000000018</v>
      </c>
      <c r="U175" s="4">
        <f t="shared" si="93"/>
        <v>6.3657823936945123E-3</v>
      </c>
      <c r="V175" s="5">
        <f t="shared" si="94"/>
        <v>2.0945317493950748</v>
      </c>
      <c r="W175" s="76">
        <f t="shared" si="102"/>
        <v>-0.20390624999999643</v>
      </c>
      <c r="X175" s="76" t="str">
        <f t="shared" si="103"/>
        <v>Level B</v>
      </c>
      <c r="Y175" s="5">
        <f t="shared" si="95"/>
        <v>2.5216198639201588</v>
      </c>
      <c r="Z175" s="5">
        <f t="shared" si="96"/>
        <v>1.6674436348699941</v>
      </c>
      <c r="AA175" s="5">
        <f t="shared" si="97"/>
        <v>1.6674436348699941</v>
      </c>
      <c r="AB175" s="6">
        <f t="shared" si="98"/>
        <v>0.99999971679369137</v>
      </c>
      <c r="AC175" s="29" t="str">
        <f t="shared" si="99"/>
        <v/>
      </c>
      <c r="AD175" s="29" t="str">
        <f t="shared" si="100"/>
        <v/>
      </c>
      <c r="AE175" s="29">
        <f t="shared" si="101"/>
        <v>8.156249999999865E-3</v>
      </c>
      <c r="AF175" s="29" t="str">
        <f t="shared" si="104"/>
        <v/>
      </c>
      <c r="AG175" s="100"/>
      <c r="AH175" s="101"/>
      <c r="AI175" s="102"/>
      <c r="AJ175" s="102"/>
      <c r="AK175" s="102"/>
      <c r="AL175" s="102"/>
      <c r="AM175" s="102"/>
      <c r="AN175" s="102">
        <v>0.79500000000000004</v>
      </c>
      <c r="AO175" s="102">
        <v>0.79600000000000004</v>
      </c>
      <c r="AP175" s="102">
        <v>0.80200000000000005</v>
      </c>
      <c r="AQ175" s="102">
        <v>0.79700000000000004</v>
      </c>
      <c r="AR175" s="102">
        <v>0.79200000000000004</v>
      </c>
      <c r="AS175" s="103">
        <v>0.8</v>
      </c>
      <c r="AT175" s="103">
        <v>0.79400000000000004</v>
      </c>
      <c r="AU175" s="103">
        <v>0.79800000000000004</v>
      </c>
      <c r="AV175" s="103">
        <v>0.78500000000000003</v>
      </c>
      <c r="AW175" s="103">
        <v>0.80300000000000005</v>
      </c>
      <c r="AX175" s="103">
        <v>0.79800000000000004</v>
      </c>
      <c r="AY175" s="103">
        <v>0.79100000000000004</v>
      </c>
      <c r="AZ175" s="103">
        <v>0.78200000000000003</v>
      </c>
      <c r="BA175" s="103">
        <v>0.79800000000000004</v>
      </c>
      <c r="BB175" s="103">
        <v>0.79100000000000004</v>
      </c>
      <c r="BC175" s="103">
        <v>0.78900000000000003</v>
      </c>
      <c r="BD175" s="103">
        <v>0.79300000000000004</v>
      </c>
      <c r="BE175" s="103">
        <v>0.78700000000000003</v>
      </c>
      <c r="BF175" s="103">
        <v>0.79600000000000004</v>
      </c>
      <c r="BG175" s="103">
        <v>0.79900000000000004</v>
      </c>
      <c r="BH175" s="103">
        <v>0.78300000000000003</v>
      </c>
      <c r="BI175" s="103">
        <v>0.78200000000000003</v>
      </c>
      <c r="BJ175" s="103">
        <v>0.78900000000000003</v>
      </c>
      <c r="BK175" s="103">
        <v>0.79500000000000004</v>
      </c>
      <c r="BL175" s="103">
        <v>0.78</v>
      </c>
      <c r="BM175" s="103">
        <v>0.78500000000000003</v>
      </c>
      <c r="BN175" s="103">
        <v>0.78500000000000003</v>
      </c>
      <c r="BO175" s="95">
        <v>0.78800000000000003</v>
      </c>
      <c r="BP175" s="95">
        <v>0.78600000000000003</v>
      </c>
      <c r="BQ175" s="95">
        <v>0.78700000000000003</v>
      </c>
      <c r="BR175" s="95">
        <v>0.79600000000000004</v>
      </c>
      <c r="BS175" s="95">
        <v>0.79700000000000004</v>
      </c>
      <c r="BT175" s="97"/>
      <c r="BU175" s="97"/>
      <c r="BV175" s="96"/>
      <c r="BW175" s="96"/>
      <c r="BX175" s="96"/>
      <c r="BY175" s="98"/>
      <c r="BZ175" s="99"/>
      <c r="CA175" s="99"/>
      <c r="CB175" s="99"/>
      <c r="CC175" s="99"/>
      <c r="CD175" s="100"/>
      <c r="CE175" s="101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3"/>
      <c r="CQ175" s="103"/>
      <c r="CR175" s="103"/>
      <c r="CS175" s="103"/>
      <c r="CT175" s="103"/>
      <c r="CU175" s="103"/>
      <c r="CV175" s="103"/>
      <c r="CW175" s="103"/>
      <c r="CX175" s="103"/>
      <c r="CY175" s="103"/>
      <c r="CZ175" s="103"/>
      <c r="DA175" s="103"/>
      <c r="DB175" s="103"/>
      <c r="DC175" s="103"/>
      <c r="DD175" s="103"/>
      <c r="DE175" s="103"/>
      <c r="DF175" s="103"/>
      <c r="DG175" s="103"/>
      <c r="DH175" s="103"/>
      <c r="DI175" s="103"/>
      <c r="DJ175" s="103"/>
      <c r="DK175" s="103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</row>
    <row r="176" spans="1:139">
      <c r="A176" s="83" t="s">
        <v>226</v>
      </c>
      <c r="B176" s="66" t="s">
        <v>242</v>
      </c>
      <c r="C176" s="79" t="s">
        <v>181</v>
      </c>
      <c r="D176" s="67">
        <v>1</v>
      </c>
      <c r="E176" s="123" t="s">
        <v>70</v>
      </c>
      <c r="F176" s="84" t="s">
        <v>128</v>
      </c>
      <c r="G176" s="85" t="s">
        <v>127</v>
      </c>
      <c r="H176" s="86">
        <v>1.33</v>
      </c>
      <c r="I176" s="124" t="s">
        <v>43</v>
      </c>
      <c r="J176" s="88">
        <v>0.8</v>
      </c>
      <c r="K176" s="89">
        <v>0.04</v>
      </c>
      <c r="L176" s="89">
        <v>-0.04</v>
      </c>
      <c r="M176" s="90" t="s">
        <v>29</v>
      </c>
      <c r="N176" s="91" t="s">
        <v>67</v>
      </c>
      <c r="O176" s="92">
        <f t="shared" si="88"/>
        <v>0.84000000000000008</v>
      </c>
      <c r="P176" s="93">
        <f t="shared" si="89"/>
        <v>0.76</v>
      </c>
      <c r="Q176" s="94"/>
      <c r="R176" s="3">
        <f t="shared" si="90"/>
        <v>0.80100000000000005</v>
      </c>
      <c r="S176" s="3">
        <f t="shared" si="91"/>
        <v>0.77500000000000002</v>
      </c>
      <c r="T176" s="3">
        <f t="shared" si="92"/>
        <v>0.78771874999999991</v>
      </c>
      <c r="U176" s="4">
        <f t="shared" si="93"/>
        <v>6.0494434561397742E-3</v>
      </c>
      <c r="V176" s="5">
        <f t="shared" si="94"/>
        <v>2.2040595023333767</v>
      </c>
      <c r="W176" s="76">
        <f t="shared" si="102"/>
        <v>-0.30703125000000303</v>
      </c>
      <c r="X176" s="76" t="str">
        <f t="shared" si="103"/>
        <v>Level C</v>
      </c>
      <c r="Y176" s="5">
        <f t="shared" si="95"/>
        <v>2.8807746464091806</v>
      </c>
      <c r="Z176" s="5">
        <f t="shared" si="96"/>
        <v>1.5273443582575768</v>
      </c>
      <c r="AA176" s="5">
        <f t="shared" si="97"/>
        <v>1.5273443582575768</v>
      </c>
      <c r="AB176" s="6">
        <f t="shared" si="98"/>
        <v>0.99999769761479795</v>
      </c>
      <c r="AC176" s="29" t="str">
        <f t="shared" si="99"/>
        <v/>
      </c>
      <c r="AD176" s="29" t="str">
        <f t="shared" si="100"/>
        <v/>
      </c>
      <c r="AE176" s="29">
        <f t="shared" si="101"/>
        <v>1.2281250000000132E-2</v>
      </c>
      <c r="AF176" s="29" t="str">
        <f t="shared" si="104"/>
        <v/>
      </c>
      <c r="AG176" s="100"/>
      <c r="AH176" s="101"/>
      <c r="AI176" s="102"/>
      <c r="AJ176" s="102"/>
      <c r="AK176" s="102"/>
      <c r="AL176" s="102"/>
      <c r="AM176" s="102"/>
      <c r="AN176" s="102">
        <v>0.79</v>
      </c>
      <c r="AO176" s="102">
        <v>0.79</v>
      </c>
      <c r="AP176" s="102">
        <v>0.79600000000000004</v>
      </c>
      <c r="AQ176" s="102">
        <v>0.79100000000000004</v>
      </c>
      <c r="AR176" s="102">
        <v>0.78500000000000003</v>
      </c>
      <c r="AS176" s="103">
        <v>0.80100000000000005</v>
      </c>
      <c r="AT176" s="103">
        <v>0.78800000000000003</v>
      </c>
      <c r="AU176" s="103">
        <v>0.79300000000000004</v>
      </c>
      <c r="AV176" s="103">
        <v>0.78900000000000003</v>
      </c>
      <c r="AW176" s="103">
        <v>0.79500000000000004</v>
      </c>
      <c r="AX176" s="103">
        <v>0.79400000000000004</v>
      </c>
      <c r="AY176" s="103">
        <v>0.78500000000000003</v>
      </c>
      <c r="AZ176" s="103">
        <v>0.77700000000000002</v>
      </c>
      <c r="BA176" s="103">
        <v>0.79300000000000004</v>
      </c>
      <c r="BB176" s="103">
        <v>0.78200000000000003</v>
      </c>
      <c r="BC176" s="103">
        <v>0.78300000000000003</v>
      </c>
      <c r="BD176" s="103">
        <v>0.78600000000000003</v>
      </c>
      <c r="BE176" s="103">
        <v>0.78100000000000003</v>
      </c>
      <c r="BF176" s="103">
        <v>0.79100000000000004</v>
      </c>
      <c r="BG176" s="103">
        <v>0.79400000000000004</v>
      </c>
      <c r="BH176" s="103">
        <v>0.77500000000000002</v>
      </c>
      <c r="BI176" s="103">
        <v>0.78200000000000003</v>
      </c>
      <c r="BJ176" s="103">
        <v>0.78500000000000003</v>
      </c>
      <c r="BK176" s="103">
        <v>0.78600000000000003</v>
      </c>
      <c r="BL176" s="103">
        <v>0.78200000000000003</v>
      </c>
      <c r="BM176" s="103">
        <v>0.78</v>
      </c>
      <c r="BN176" s="103">
        <v>0.78400000000000003</v>
      </c>
      <c r="BO176" s="95">
        <v>0.79</v>
      </c>
      <c r="BP176" s="95">
        <v>0.78700000000000003</v>
      </c>
      <c r="BQ176" s="95">
        <v>0.78300000000000003</v>
      </c>
      <c r="BR176" s="95">
        <v>0.79300000000000004</v>
      </c>
      <c r="BS176" s="95">
        <v>0.79600000000000004</v>
      </c>
      <c r="BT176" s="97"/>
      <c r="BU176" s="97"/>
      <c r="BV176" s="96"/>
      <c r="BW176" s="96"/>
      <c r="BX176" s="96"/>
      <c r="BY176" s="98"/>
      <c r="BZ176" s="99"/>
      <c r="CA176" s="99"/>
      <c r="CB176" s="99"/>
      <c r="CC176" s="99"/>
      <c r="CD176" s="100"/>
      <c r="CE176" s="101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3"/>
      <c r="CQ176" s="103"/>
      <c r="CR176" s="103"/>
      <c r="CS176" s="103"/>
      <c r="CT176" s="103"/>
      <c r="CU176" s="103"/>
      <c r="CV176" s="103"/>
      <c r="CW176" s="103"/>
      <c r="CX176" s="103"/>
      <c r="CY176" s="103"/>
      <c r="CZ176" s="103"/>
      <c r="DA176" s="103"/>
      <c r="DB176" s="103"/>
      <c r="DC176" s="103"/>
      <c r="DD176" s="103"/>
      <c r="DE176" s="103"/>
      <c r="DF176" s="103"/>
      <c r="DG176" s="103"/>
      <c r="DH176" s="103"/>
      <c r="DI176" s="103"/>
      <c r="DJ176" s="103"/>
      <c r="DK176" s="103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</row>
    <row r="177" spans="1:139">
      <c r="A177" s="83" t="s">
        <v>226</v>
      </c>
      <c r="B177" s="66" t="s">
        <v>242</v>
      </c>
      <c r="C177" s="79" t="s">
        <v>181</v>
      </c>
      <c r="D177" s="67">
        <v>1</v>
      </c>
      <c r="E177" s="123" t="s">
        <v>70</v>
      </c>
      <c r="F177" s="84" t="s">
        <v>244</v>
      </c>
      <c r="G177" s="85" t="s">
        <v>127</v>
      </c>
      <c r="H177" s="86">
        <v>1.33</v>
      </c>
      <c r="I177" s="124" t="s">
        <v>43</v>
      </c>
      <c r="J177" s="88">
        <v>0.8</v>
      </c>
      <c r="K177" s="89">
        <v>0.04</v>
      </c>
      <c r="L177" s="89">
        <v>-0.04</v>
      </c>
      <c r="M177" s="90" t="s">
        <v>29</v>
      </c>
      <c r="N177" s="91" t="s">
        <v>67</v>
      </c>
      <c r="O177" s="92">
        <f t="shared" si="88"/>
        <v>0.84000000000000008</v>
      </c>
      <c r="P177" s="93">
        <f t="shared" si="89"/>
        <v>0.76</v>
      </c>
      <c r="Q177" s="94"/>
      <c r="R177" s="3">
        <f t="shared" si="90"/>
        <v>0.8</v>
      </c>
      <c r="S177" s="3">
        <f t="shared" si="91"/>
        <v>0.77300000000000002</v>
      </c>
      <c r="T177" s="3">
        <f t="shared" si="92"/>
        <v>0.78868749999999999</v>
      </c>
      <c r="U177" s="4">
        <f t="shared" si="93"/>
        <v>6.6547945364662251E-3</v>
      </c>
      <c r="V177" s="5">
        <f t="shared" si="94"/>
        <v>2.0035679930117709</v>
      </c>
      <c r="W177" s="76">
        <f t="shared" si="102"/>
        <v>-0.28281250000000119</v>
      </c>
      <c r="X177" s="76" t="str">
        <f t="shared" si="103"/>
        <v>Level C</v>
      </c>
      <c r="Y177" s="5">
        <f t="shared" si="95"/>
        <v>2.5702020660354172</v>
      </c>
      <c r="Z177" s="5">
        <f t="shared" si="96"/>
        <v>1.4369339199881284</v>
      </c>
      <c r="AA177" s="5">
        <f t="shared" si="97"/>
        <v>1.4369339199881284</v>
      </c>
      <c r="AB177" s="6">
        <f t="shared" si="98"/>
        <v>0.9999918668157437</v>
      </c>
      <c r="AC177" s="29" t="str">
        <f t="shared" si="99"/>
        <v/>
      </c>
      <c r="AD177" s="29" t="str">
        <f t="shared" si="100"/>
        <v/>
      </c>
      <c r="AE177" s="29">
        <f t="shared" si="101"/>
        <v>1.1312500000000059E-2</v>
      </c>
      <c r="AF177" s="29" t="str">
        <f t="shared" si="104"/>
        <v/>
      </c>
      <c r="AG177" s="100"/>
      <c r="AH177" s="101"/>
      <c r="AI177" s="102"/>
      <c r="AJ177" s="102"/>
      <c r="AK177" s="102"/>
      <c r="AL177" s="102"/>
      <c r="AM177" s="102"/>
      <c r="AN177" s="102">
        <v>0.79300000000000004</v>
      </c>
      <c r="AO177" s="102">
        <v>0.78400000000000003</v>
      </c>
      <c r="AP177" s="102">
        <v>0.8</v>
      </c>
      <c r="AQ177" s="102">
        <v>0.78700000000000003</v>
      </c>
      <c r="AR177" s="102">
        <v>0.78300000000000003</v>
      </c>
      <c r="AS177" s="103">
        <v>0.79700000000000004</v>
      </c>
      <c r="AT177" s="103">
        <v>0.79100000000000004</v>
      </c>
      <c r="AU177" s="103">
        <v>0.79</v>
      </c>
      <c r="AV177" s="103">
        <v>0.79100000000000004</v>
      </c>
      <c r="AW177" s="103">
        <v>0.79800000000000004</v>
      </c>
      <c r="AX177" s="103">
        <v>0.79500000000000004</v>
      </c>
      <c r="AY177" s="103">
        <v>0.79200000000000004</v>
      </c>
      <c r="AZ177" s="103">
        <v>0.77300000000000002</v>
      </c>
      <c r="BA177" s="103">
        <v>0.79300000000000004</v>
      </c>
      <c r="BB177" s="103">
        <v>0.78700000000000003</v>
      </c>
      <c r="BC177" s="103">
        <v>0.78400000000000003</v>
      </c>
      <c r="BD177" s="103">
        <v>0.78700000000000003</v>
      </c>
      <c r="BE177" s="103">
        <v>0.78600000000000003</v>
      </c>
      <c r="BF177" s="103">
        <v>0.79300000000000004</v>
      </c>
      <c r="BG177" s="103">
        <v>0.79</v>
      </c>
      <c r="BH177" s="103">
        <v>0.77600000000000002</v>
      </c>
      <c r="BI177" s="103">
        <v>0.78800000000000003</v>
      </c>
      <c r="BJ177" s="103">
        <v>0.78200000000000003</v>
      </c>
      <c r="BK177" s="103">
        <v>0.79700000000000004</v>
      </c>
      <c r="BL177" s="103">
        <v>0.77800000000000002</v>
      </c>
      <c r="BM177" s="103">
        <v>0.78100000000000003</v>
      </c>
      <c r="BN177" s="103">
        <v>0.78400000000000003</v>
      </c>
      <c r="BO177" s="95">
        <v>0.78900000000000003</v>
      </c>
      <c r="BP177" s="95">
        <v>0.79200000000000004</v>
      </c>
      <c r="BQ177" s="95">
        <v>0.78400000000000003</v>
      </c>
      <c r="BR177" s="95">
        <v>0.79800000000000004</v>
      </c>
      <c r="BS177" s="95">
        <v>0.79500000000000004</v>
      </c>
      <c r="BT177" s="97"/>
      <c r="BU177" s="97"/>
      <c r="BV177" s="96"/>
      <c r="BW177" s="96"/>
      <c r="BX177" s="96"/>
      <c r="BY177" s="98"/>
      <c r="BZ177" s="99"/>
      <c r="CA177" s="99"/>
      <c r="CB177" s="99"/>
      <c r="CC177" s="99"/>
      <c r="CD177" s="100"/>
      <c r="CE177" s="101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3"/>
      <c r="CQ177" s="103"/>
      <c r="CR177" s="103"/>
      <c r="CS177" s="103"/>
      <c r="CT177" s="103"/>
      <c r="CU177" s="103"/>
      <c r="CV177" s="103"/>
      <c r="CW177" s="103"/>
      <c r="CX177" s="103"/>
      <c r="CY177" s="103"/>
      <c r="CZ177" s="103"/>
      <c r="DA177" s="103"/>
      <c r="DB177" s="103"/>
      <c r="DC177" s="103"/>
      <c r="DD177" s="103"/>
      <c r="DE177" s="103"/>
      <c r="DF177" s="103"/>
      <c r="DG177" s="103"/>
      <c r="DH177" s="103"/>
      <c r="DI177" s="103"/>
      <c r="DJ177" s="103"/>
      <c r="DK177" s="103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</row>
    <row r="178" spans="1:139">
      <c r="A178" s="83" t="s">
        <v>227</v>
      </c>
      <c r="B178" s="66" t="s">
        <v>242</v>
      </c>
      <c r="C178" s="79" t="s">
        <v>181</v>
      </c>
      <c r="D178" s="67">
        <v>1</v>
      </c>
      <c r="E178" s="123" t="s">
        <v>70</v>
      </c>
      <c r="F178" s="84" t="s">
        <v>126</v>
      </c>
      <c r="G178" s="85" t="s">
        <v>127</v>
      </c>
      <c r="H178" s="86">
        <v>1.33</v>
      </c>
      <c r="I178" s="124" t="s">
        <v>43</v>
      </c>
      <c r="J178" s="88">
        <v>0.8</v>
      </c>
      <c r="K178" s="89">
        <v>0.04</v>
      </c>
      <c r="L178" s="89">
        <v>-0.04</v>
      </c>
      <c r="M178" s="90" t="s">
        <v>29</v>
      </c>
      <c r="N178" s="91" t="s">
        <v>67</v>
      </c>
      <c r="O178" s="92">
        <f t="shared" si="88"/>
        <v>0.84000000000000008</v>
      </c>
      <c r="P178" s="93">
        <f t="shared" si="89"/>
        <v>0.76</v>
      </c>
      <c r="Q178" s="94"/>
      <c r="R178" s="3">
        <f t="shared" si="90"/>
        <v>0.80600000000000005</v>
      </c>
      <c r="S178" s="3">
        <f t="shared" si="91"/>
        <v>0.77600000000000002</v>
      </c>
      <c r="T178" s="3">
        <f t="shared" si="92"/>
        <v>0.7927812500000001</v>
      </c>
      <c r="U178" s="4">
        <f t="shared" si="93"/>
        <v>7.1740319117611848E-3</v>
      </c>
      <c r="V178" s="5">
        <f t="shared" si="94"/>
        <v>1.858555063223865</v>
      </c>
      <c r="W178" s="76">
        <f t="shared" si="102"/>
        <v>-0.18046874999999835</v>
      </c>
      <c r="X178" s="76" t="str">
        <f t="shared" si="103"/>
        <v>Level B</v>
      </c>
      <c r="Y178" s="5">
        <f t="shared" si="95"/>
        <v>2.1939661722900459</v>
      </c>
      <c r="Z178" s="5">
        <f t="shared" si="96"/>
        <v>1.5231439541576874</v>
      </c>
      <c r="AA178" s="5">
        <f t="shared" si="97"/>
        <v>1.5231439541576874</v>
      </c>
      <c r="AB178" s="6">
        <f t="shared" si="98"/>
        <v>0.99999755473614371</v>
      </c>
      <c r="AC178" s="29" t="str">
        <f t="shared" si="99"/>
        <v/>
      </c>
      <c r="AD178" s="29" t="str">
        <f t="shared" si="100"/>
        <v/>
      </c>
      <c r="AE178" s="29">
        <f t="shared" si="101"/>
        <v>7.2187499999999405E-3</v>
      </c>
      <c r="AF178" s="29" t="str">
        <f t="shared" si="104"/>
        <v/>
      </c>
      <c r="AG178" s="100"/>
      <c r="AH178" s="101"/>
      <c r="AI178" s="102"/>
      <c r="AJ178" s="102"/>
      <c r="AK178" s="102"/>
      <c r="AL178" s="102"/>
      <c r="AM178" s="102"/>
      <c r="AN178" s="102">
        <v>0.79700000000000004</v>
      </c>
      <c r="AO178" s="102">
        <v>0.80500000000000005</v>
      </c>
      <c r="AP178" s="102">
        <v>0.80600000000000005</v>
      </c>
      <c r="AQ178" s="102">
        <v>0.79400000000000004</v>
      </c>
      <c r="AR178" s="102">
        <v>0.78900000000000003</v>
      </c>
      <c r="AS178" s="103">
        <v>0.79800000000000004</v>
      </c>
      <c r="AT178" s="103">
        <v>0.79600000000000004</v>
      </c>
      <c r="AU178" s="103">
        <v>0.80100000000000005</v>
      </c>
      <c r="AV178" s="103">
        <v>0.78500000000000003</v>
      </c>
      <c r="AW178" s="103">
        <v>0.79500000000000004</v>
      </c>
      <c r="AX178" s="103">
        <v>0.78800000000000003</v>
      </c>
      <c r="AY178" s="103">
        <v>0.79400000000000004</v>
      </c>
      <c r="AZ178" s="103">
        <v>0.77600000000000002</v>
      </c>
      <c r="BA178" s="103">
        <v>0.79</v>
      </c>
      <c r="BB178" s="103">
        <v>0.79800000000000004</v>
      </c>
      <c r="BC178" s="103">
        <v>0.79700000000000004</v>
      </c>
      <c r="BD178" s="103">
        <v>0.79800000000000004</v>
      </c>
      <c r="BE178" s="103">
        <v>0.78900000000000003</v>
      </c>
      <c r="BF178" s="103">
        <v>0.79800000000000004</v>
      </c>
      <c r="BG178" s="103">
        <v>0.78800000000000003</v>
      </c>
      <c r="BH178" s="103">
        <v>0.78900000000000003</v>
      </c>
      <c r="BI178" s="103">
        <v>0.79200000000000004</v>
      </c>
      <c r="BJ178" s="103">
        <v>0.80100000000000005</v>
      </c>
      <c r="BK178" s="103">
        <v>0.79100000000000004</v>
      </c>
      <c r="BL178" s="103">
        <v>0.77900000000000003</v>
      </c>
      <c r="BM178" s="103">
        <v>0.79</v>
      </c>
      <c r="BN178" s="103">
        <v>0.8</v>
      </c>
      <c r="BO178" s="95">
        <v>0.77700000000000002</v>
      </c>
      <c r="BP178" s="95">
        <v>0.79600000000000004</v>
      </c>
      <c r="BQ178" s="95">
        <v>0.78900000000000003</v>
      </c>
      <c r="BR178" s="95">
        <v>0.79</v>
      </c>
      <c r="BS178" s="95">
        <v>0.79300000000000004</v>
      </c>
      <c r="BT178" s="97"/>
      <c r="BU178" s="97"/>
      <c r="BV178" s="96"/>
      <c r="BW178" s="96"/>
      <c r="BX178" s="96"/>
      <c r="BY178" s="98"/>
      <c r="BZ178" s="99"/>
      <c r="CA178" s="99"/>
      <c r="CB178" s="99"/>
      <c r="CC178" s="99"/>
      <c r="CD178" s="100"/>
      <c r="CE178" s="101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3"/>
      <c r="CQ178" s="103"/>
      <c r="CR178" s="103"/>
      <c r="CS178" s="103"/>
      <c r="CT178" s="103"/>
      <c r="CU178" s="103"/>
      <c r="CV178" s="103"/>
      <c r="CW178" s="103"/>
      <c r="CX178" s="103"/>
      <c r="CY178" s="103"/>
      <c r="CZ178" s="103"/>
      <c r="DA178" s="103"/>
      <c r="DB178" s="103"/>
      <c r="DC178" s="103"/>
      <c r="DD178" s="103"/>
      <c r="DE178" s="103"/>
      <c r="DF178" s="103"/>
      <c r="DG178" s="103"/>
      <c r="DH178" s="103"/>
      <c r="DI178" s="103"/>
      <c r="DJ178" s="103"/>
      <c r="DK178" s="103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</row>
    <row r="179" spans="1:139">
      <c r="A179" s="83" t="s">
        <v>227</v>
      </c>
      <c r="B179" s="66" t="s">
        <v>242</v>
      </c>
      <c r="C179" s="79" t="s">
        <v>181</v>
      </c>
      <c r="D179" s="67">
        <v>1</v>
      </c>
      <c r="E179" s="123" t="s">
        <v>70</v>
      </c>
      <c r="F179" s="84" t="s">
        <v>128</v>
      </c>
      <c r="G179" s="85" t="s">
        <v>127</v>
      </c>
      <c r="H179" s="86">
        <v>1.33</v>
      </c>
      <c r="I179" s="124" t="s">
        <v>43</v>
      </c>
      <c r="J179" s="88">
        <v>0.8</v>
      </c>
      <c r="K179" s="89">
        <v>0.04</v>
      </c>
      <c r="L179" s="89">
        <v>-0.04</v>
      </c>
      <c r="M179" s="90" t="s">
        <v>29</v>
      </c>
      <c r="N179" s="91" t="s">
        <v>67</v>
      </c>
      <c r="O179" s="92">
        <f t="shared" si="88"/>
        <v>0.84000000000000008</v>
      </c>
      <c r="P179" s="93">
        <f t="shared" si="89"/>
        <v>0.76</v>
      </c>
      <c r="Q179" s="94"/>
      <c r="R179" s="3">
        <f t="shared" si="90"/>
        <v>0.80300000000000005</v>
      </c>
      <c r="S179" s="3">
        <f t="shared" si="91"/>
        <v>0.77400000000000002</v>
      </c>
      <c r="T179" s="3">
        <f t="shared" si="92"/>
        <v>0.78778125000000021</v>
      </c>
      <c r="U179" s="4">
        <f t="shared" si="93"/>
        <v>6.5782357424974559E-3</v>
      </c>
      <c r="V179" s="5">
        <f t="shared" si="94"/>
        <v>2.0268859091193461</v>
      </c>
      <c r="W179" s="76">
        <f t="shared" si="102"/>
        <v>-0.30546874999999557</v>
      </c>
      <c r="X179" s="76" t="str">
        <f t="shared" si="103"/>
        <v>Level C</v>
      </c>
      <c r="Y179" s="5">
        <f t="shared" si="95"/>
        <v>2.6460362141706395</v>
      </c>
      <c r="Z179" s="5">
        <f t="shared" si="96"/>
        <v>1.407735604068056</v>
      </c>
      <c r="AA179" s="5">
        <f t="shared" si="97"/>
        <v>1.407735604068056</v>
      </c>
      <c r="AB179" s="6">
        <f t="shared" si="98"/>
        <v>0.99998795746891256</v>
      </c>
      <c r="AC179" s="29" t="str">
        <f t="shared" si="99"/>
        <v/>
      </c>
      <c r="AD179" s="29" t="str">
        <f t="shared" si="100"/>
        <v/>
      </c>
      <c r="AE179" s="29">
        <f t="shared" si="101"/>
        <v>1.2218749999999834E-2</v>
      </c>
      <c r="AF179" s="29" t="str">
        <f t="shared" si="104"/>
        <v/>
      </c>
      <c r="AG179" s="100"/>
      <c r="AH179" s="101"/>
      <c r="AI179" s="102"/>
      <c r="AJ179" s="102"/>
      <c r="AK179" s="102"/>
      <c r="AL179" s="102"/>
      <c r="AM179" s="102"/>
      <c r="AN179" s="102">
        <v>0.78400000000000003</v>
      </c>
      <c r="AO179" s="102">
        <v>0.79700000000000004</v>
      </c>
      <c r="AP179" s="102">
        <v>0.78900000000000003</v>
      </c>
      <c r="AQ179" s="102">
        <v>0.78400000000000003</v>
      </c>
      <c r="AR179" s="102">
        <v>0.78700000000000003</v>
      </c>
      <c r="AS179" s="103">
        <v>0.79500000000000004</v>
      </c>
      <c r="AT179" s="103">
        <v>0.79300000000000004</v>
      </c>
      <c r="AU179" s="103">
        <v>0.80300000000000005</v>
      </c>
      <c r="AV179" s="103">
        <v>0.77500000000000002</v>
      </c>
      <c r="AW179" s="103">
        <v>0.79100000000000004</v>
      </c>
      <c r="AX179" s="103">
        <v>0.78200000000000003</v>
      </c>
      <c r="AY179" s="103">
        <v>0.79200000000000004</v>
      </c>
      <c r="AZ179" s="103">
        <v>0.78100000000000003</v>
      </c>
      <c r="BA179" s="103">
        <v>0.78500000000000003</v>
      </c>
      <c r="BB179" s="103">
        <v>0.79</v>
      </c>
      <c r="BC179" s="103">
        <v>0.79400000000000004</v>
      </c>
      <c r="BD179" s="103">
        <v>0.79</v>
      </c>
      <c r="BE179" s="103">
        <v>0.78200000000000003</v>
      </c>
      <c r="BF179" s="103">
        <v>0.79600000000000004</v>
      </c>
      <c r="BG179" s="103">
        <v>0.78800000000000003</v>
      </c>
      <c r="BH179" s="103">
        <v>0.78900000000000003</v>
      </c>
      <c r="BI179" s="103">
        <v>0.78500000000000003</v>
      </c>
      <c r="BJ179" s="103">
        <v>0.79500000000000004</v>
      </c>
      <c r="BK179" s="103">
        <v>0.78400000000000003</v>
      </c>
      <c r="BL179" s="103">
        <v>0.77700000000000002</v>
      </c>
      <c r="BM179" s="103">
        <v>0.78600000000000003</v>
      </c>
      <c r="BN179" s="103">
        <v>0.79500000000000004</v>
      </c>
      <c r="BO179" s="95">
        <v>0.77400000000000002</v>
      </c>
      <c r="BP179" s="95">
        <v>0.78600000000000003</v>
      </c>
      <c r="BQ179" s="95">
        <v>0.78400000000000003</v>
      </c>
      <c r="BR179" s="95">
        <v>0.79200000000000004</v>
      </c>
      <c r="BS179" s="95">
        <v>0.78400000000000003</v>
      </c>
      <c r="BT179" s="97"/>
      <c r="BU179" s="97"/>
      <c r="BV179" s="96"/>
      <c r="BW179" s="96"/>
      <c r="BX179" s="96"/>
      <c r="BY179" s="98"/>
      <c r="BZ179" s="99"/>
      <c r="CA179" s="99"/>
      <c r="CB179" s="99"/>
      <c r="CC179" s="99"/>
      <c r="CD179" s="100"/>
      <c r="CE179" s="101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3"/>
      <c r="CQ179" s="103"/>
      <c r="CR179" s="103"/>
      <c r="CS179" s="103"/>
      <c r="CT179" s="103"/>
      <c r="CU179" s="103"/>
      <c r="CV179" s="103"/>
      <c r="CW179" s="103"/>
      <c r="CX179" s="103"/>
      <c r="CY179" s="103"/>
      <c r="CZ179" s="103"/>
      <c r="DA179" s="103"/>
      <c r="DB179" s="103"/>
      <c r="DC179" s="103"/>
      <c r="DD179" s="103"/>
      <c r="DE179" s="103"/>
      <c r="DF179" s="103"/>
      <c r="DG179" s="103"/>
      <c r="DH179" s="103"/>
      <c r="DI179" s="103"/>
      <c r="DJ179" s="103"/>
      <c r="DK179" s="103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</row>
    <row r="180" spans="1:139">
      <c r="A180" s="83" t="s">
        <v>227</v>
      </c>
      <c r="B180" s="66" t="s">
        <v>242</v>
      </c>
      <c r="C180" s="79" t="s">
        <v>181</v>
      </c>
      <c r="D180" s="67">
        <v>1</v>
      </c>
      <c r="E180" s="123" t="s">
        <v>70</v>
      </c>
      <c r="F180" s="84" t="s">
        <v>244</v>
      </c>
      <c r="G180" s="85" t="s">
        <v>127</v>
      </c>
      <c r="H180" s="86">
        <v>1.33</v>
      </c>
      <c r="I180" s="124" t="s">
        <v>43</v>
      </c>
      <c r="J180" s="88">
        <v>0.8</v>
      </c>
      <c r="K180" s="89">
        <v>0.04</v>
      </c>
      <c r="L180" s="89">
        <v>-0.04</v>
      </c>
      <c r="M180" s="90" t="s">
        <v>29</v>
      </c>
      <c r="N180" s="91" t="s">
        <v>67</v>
      </c>
      <c r="O180" s="92">
        <f t="shared" si="88"/>
        <v>0.84000000000000008</v>
      </c>
      <c r="P180" s="93">
        <f t="shared" si="89"/>
        <v>0.76</v>
      </c>
      <c r="Q180" s="94"/>
      <c r="R180" s="3">
        <f t="shared" si="90"/>
        <v>0.80900000000000005</v>
      </c>
      <c r="S180" s="3">
        <f t="shared" si="91"/>
        <v>0.77500000000000002</v>
      </c>
      <c r="T180" s="3">
        <f t="shared" si="92"/>
        <v>0.79346875000000006</v>
      </c>
      <c r="U180" s="4">
        <f t="shared" si="93"/>
        <v>7.8205039644555288E-3</v>
      </c>
      <c r="V180" s="5">
        <f t="shared" si="94"/>
        <v>1.7049199634619217</v>
      </c>
      <c r="W180" s="76">
        <f t="shared" si="102"/>
        <v>-0.16328124999999957</v>
      </c>
      <c r="X180" s="76" t="str">
        <f t="shared" si="103"/>
        <v>Level B</v>
      </c>
      <c r="Y180" s="5">
        <f t="shared" si="95"/>
        <v>1.9833014262459396</v>
      </c>
      <c r="Z180" s="5">
        <f t="shared" si="96"/>
        <v>1.4265385006779068</v>
      </c>
      <c r="AA180" s="5">
        <f t="shared" si="97"/>
        <v>1.4265385006779068</v>
      </c>
      <c r="AB180" s="6">
        <f t="shared" si="98"/>
        <v>0.99999063783543285</v>
      </c>
      <c r="AC180" s="29" t="str">
        <f t="shared" si="99"/>
        <v/>
      </c>
      <c r="AD180" s="29" t="str">
        <f t="shared" si="100"/>
        <v/>
      </c>
      <c r="AE180" s="29">
        <f t="shared" si="101"/>
        <v>6.5312499999999885E-3</v>
      </c>
      <c r="AF180" s="29" t="str">
        <f t="shared" si="104"/>
        <v/>
      </c>
      <c r="AG180" s="100"/>
      <c r="AH180" s="101"/>
      <c r="AI180" s="102"/>
      <c r="AJ180" s="102"/>
      <c r="AK180" s="102"/>
      <c r="AL180" s="102"/>
      <c r="AM180" s="102"/>
      <c r="AN180" s="102">
        <v>0.79500000000000004</v>
      </c>
      <c r="AO180" s="102">
        <v>0.80500000000000005</v>
      </c>
      <c r="AP180" s="102">
        <v>0.80900000000000005</v>
      </c>
      <c r="AQ180" s="102">
        <v>0.79</v>
      </c>
      <c r="AR180" s="102">
        <v>0.79</v>
      </c>
      <c r="AS180" s="103">
        <v>0.8</v>
      </c>
      <c r="AT180" s="103">
        <v>0.79300000000000004</v>
      </c>
      <c r="AU180" s="103">
        <v>0.79300000000000004</v>
      </c>
      <c r="AV180" s="103">
        <v>0.79100000000000004</v>
      </c>
      <c r="AW180" s="103">
        <v>0.79500000000000004</v>
      </c>
      <c r="AX180" s="103">
        <v>0.79700000000000004</v>
      </c>
      <c r="AY180" s="103">
        <v>0.78800000000000003</v>
      </c>
      <c r="AZ180" s="103">
        <v>0.77900000000000003</v>
      </c>
      <c r="BA180" s="103">
        <v>0.79300000000000004</v>
      </c>
      <c r="BB180" s="103">
        <v>0.8</v>
      </c>
      <c r="BC180" s="103">
        <v>0.80700000000000005</v>
      </c>
      <c r="BD180" s="103">
        <v>0.79600000000000004</v>
      </c>
      <c r="BE180" s="103">
        <v>0.79900000000000004</v>
      </c>
      <c r="BF180" s="103">
        <v>0.78500000000000003</v>
      </c>
      <c r="BG180" s="103">
        <v>0.79100000000000004</v>
      </c>
      <c r="BH180" s="103">
        <v>0.78600000000000003</v>
      </c>
      <c r="BI180" s="103">
        <v>0.79600000000000004</v>
      </c>
      <c r="BJ180" s="103">
        <v>0.80500000000000005</v>
      </c>
      <c r="BK180" s="103">
        <v>0.79200000000000004</v>
      </c>
      <c r="BL180" s="103">
        <v>0.78200000000000003</v>
      </c>
      <c r="BM180" s="103">
        <v>0.79</v>
      </c>
      <c r="BN180" s="103">
        <v>0.79400000000000004</v>
      </c>
      <c r="BO180" s="95">
        <v>0.77500000000000002</v>
      </c>
      <c r="BP180" s="95">
        <v>0.80400000000000005</v>
      </c>
      <c r="BQ180" s="95">
        <v>0.79200000000000004</v>
      </c>
      <c r="BR180" s="95">
        <v>0.78600000000000003</v>
      </c>
      <c r="BS180" s="95">
        <v>0.79300000000000004</v>
      </c>
      <c r="BT180" s="97"/>
      <c r="BU180" s="97"/>
      <c r="BV180" s="96"/>
      <c r="BW180" s="96"/>
      <c r="BX180" s="96"/>
      <c r="BY180" s="98"/>
      <c r="BZ180" s="99"/>
      <c r="CA180" s="99"/>
      <c r="CB180" s="99"/>
      <c r="CC180" s="99"/>
      <c r="CD180" s="100"/>
      <c r="CE180" s="101"/>
      <c r="CF180" s="102"/>
      <c r="CG180" s="102"/>
      <c r="CH180" s="102"/>
      <c r="CI180" s="102"/>
      <c r="CJ180" s="102"/>
      <c r="CK180" s="102"/>
      <c r="CL180" s="102"/>
      <c r="CM180" s="102"/>
      <c r="CN180" s="102"/>
      <c r="CO180" s="102"/>
      <c r="CP180" s="103"/>
      <c r="CQ180" s="103"/>
      <c r="CR180" s="103"/>
      <c r="CS180" s="103"/>
      <c r="CT180" s="103"/>
      <c r="CU180" s="103"/>
      <c r="CV180" s="103"/>
      <c r="CW180" s="103"/>
      <c r="CX180" s="103"/>
      <c r="CY180" s="103"/>
      <c r="CZ180" s="103"/>
      <c r="DA180" s="103"/>
      <c r="DB180" s="103"/>
      <c r="DC180" s="103"/>
      <c r="DD180" s="103"/>
      <c r="DE180" s="103"/>
      <c r="DF180" s="103"/>
      <c r="DG180" s="103"/>
      <c r="DH180" s="103"/>
      <c r="DI180" s="103"/>
      <c r="DJ180" s="103"/>
      <c r="DK180" s="103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</row>
    <row r="181" spans="1:139">
      <c r="A181" s="83" t="s">
        <v>228</v>
      </c>
      <c r="B181" s="66" t="s">
        <v>242</v>
      </c>
      <c r="C181" s="79" t="s">
        <v>181</v>
      </c>
      <c r="D181" s="67">
        <v>1</v>
      </c>
      <c r="E181" s="123" t="s">
        <v>70</v>
      </c>
      <c r="F181" s="84" t="s">
        <v>126</v>
      </c>
      <c r="G181" s="85" t="s">
        <v>127</v>
      </c>
      <c r="H181" s="86">
        <v>1.33</v>
      </c>
      <c r="I181" s="124" t="s">
        <v>43</v>
      </c>
      <c r="J181" s="88">
        <v>0.8</v>
      </c>
      <c r="K181" s="89">
        <v>0.04</v>
      </c>
      <c r="L181" s="89">
        <v>-0.04</v>
      </c>
      <c r="M181" s="90" t="s">
        <v>29</v>
      </c>
      <c r="N181" s="91" t="s">
        <v>67</v>
      </c>
      <c r="O181" s="92">
        <f t="shared" si="88"/>
        <v>0.84000000000000008</v>
      </c>
      <c r="P181" s="93">
        <f t="shared" si="89"/>
        <v>0.76</v>
      </c>
      <c r="Q181" s="94"/>
      <c r="R181" s="3">
        <f t="shared" si="90"/>
        <v>0.80500000000000005</v>
      </c>
      <c r="S181" s="3">
        <f t="shared" si="91"/>
        <v>0.78800000000000003</v>
      </c>
      <c r="T181" s="3">
        <f t="shared" si="92"/>
        <v>0.79459375000000032</v>
      </c>
      <c r="U181" s="4">
        <f t="shared" si="93"/>
        <v>4.1725630322458334E-3</v>
      </c>
      <c r="V181" s="5">
        <f t="shared" si="94"/>
        <v>3.1954779904563413</v>
      </c>
      <c r="W181" s="76">
        <f t="shared" si="102"/>
        <v>-0.13515624999999298</v>
      </c>
      <c r="X181" s="76" t="str">
        <f t="shared" si="103"/>
        <v>Level B</v>
      </c>
      <c r="Y181" s="5">
        <f t="shared" si="95"/>
        <v>3.6273668126039369</v>
      </c>
      <c r="Z181" s="5">
        <f t="shared" si="96"/>
        <v>2.7635891683087515</v>
      </c>
      <c r="AA181" s="5">
        <f t="shared" si="97"/>
        <v>2.7635891683087515</v>
      </c>
      <c r="AB181" s="6">
        <f t="shared" si="98"/>
        <v>1</v>
      </c>
      <c r="AC181" s="29" t="str">
        <f t="shared" si="99"/>
        <v/>
      </c>
      <c r="AD181" s="29" t="str">
        <f t="shared" si="100"/>
        <v/>
      </c>
      <c r="AE181" s="29">
        <f t="shared" si="101"/>
        <v>5.4062499999997238E-3</v>
      </c>
      <c r="AF181" s="29" t="str">
        <f t="shared" si="104"/>
        <v/>
      </c>
      <c r="AG181" s="100"/>
      <c r="AH181" s="101"/>
      <c r="AI181" s="102"/>
      <c r="AJ181" s="102"/>
      <c r="AK181" s="102"/>
      <c r="AL181" s="102"/>
      <c r="AM181" s="102"/>
      <c r="AN181" s="102">
        <v>0.79700000000000004</v>
      </c>
      <c r="AO181" s="102">
        <v>0.79200000000000004</v>
      </c>
      <c r="AP181" s="102">
        <v>0.79700000000000004</v>
      </c>
      <c r="AQ181" s="102">
        <v>0.79100000000000004</v>
      </c>
      <c r="AR181" s="102">
        <v>0.79</v>
      </c>
      <c r="AS181" s="103">
        <v>0.79</v>
      </c>
      <c r="AT181" s="103">
        <v>0.80500000000000005</v>
      </c>
      <c r="AU181" s="103">
        <v>0.79100000000000004</v>
      </c>
      <c r="AV181" s="103">
        <v>0.8</v>
      </c>
      <c r="AW181" s="103">
        <v>0.79600000000000004</v>
      </c>
      <c r="AX181" s="103">
        <v>0.79800000000000004</v>
      </c>
      <c r="AY181" s="103">
        <v>0.79900000000000004</v>
      </c>
      <c r="AZ181" s="103">
        <v>0.78900000000000003</v>
      </c>
      <c r="BA181" s="103">
        <v>0.79200000000000004</v>
      </c>
      <c r="BB181" s="103">
        <v>0.79800000000000004</v>
      </c>
      <c r="BC181" s="103">
        <v>0.79</v>
      </c>
      <c r="BD181" s="103">
        <v>0.79100000000000004</v>
      </c>
      <c r="BE181" s="103">
        <v>0.8</v>
      </c>
      <c r="BF181" s="103">
        <v>0.78900000000000003</v>
      </c>
      <c r="BG181" s="103">
        <v>0.78800000000000003</v>
      </c>
      <c r="BH181" s="103">
        <v>0.80100000000000005</v>
      </c>
      <c r="BI181" s="103">
        <v>0.79700000000000004</v>
      </c>
      <c r="BJ181" s="103">
        <v>0.79900000000000004</v>
      </c>
      <c r="BK181" s="103">
        <v>0.79500000000000004</v>
      </c>
      <c r="BL181" s="103">
        <v>0.79300000000000004</v>
      </c>
      <c r="BM181" s="103">
        <v>0.79800000000000004</v>
      </c>
      <c r="BN181" s="103">
        <v>0.79400000000000004</v>
      </c>
      <c r="BO181" s="95">
        <v>0.79200000000000004</v>
      </c>
      <c r="BP181" s="95">
        <v>0.79200000000000004</v>
      </c>
      <c r="BQ181" s="95">
        <v>0.79400000000000004</v>
      </c>
      <c r="BR181" s="95">
        <v>0.79500000000000004</v>
      </c>
      <c r="BS181" s="95">
        <v>0.79400000000000004</v>
      </c>
      <c r="BT181" s="97"/>
      <c r="BU181" s="97"/>
      <c r="BV181" s="96"/>
      <c r="BW181" s="96"/>
      <c r="BX181" s="96"/>
      <c r="BY181" s="98"/>
      <c r="BZ181" s="99"/>
      <c r="CA181" s="99"/>
      <c r="CB181" s="99"/>
      <c r="CC181" s="99"/>
      <c r="CD181" s="100"/>
      <c r="CE181" s="101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3"/>
      <c r="CQ181" s="103"/>
      <c r="CR181" s="103"/>
      <c r="CS181" s="103"/>
      <c r="CT181" s="103"/>
      <c r="CU181" s="103"/>
      <c r="CV181" s="103"/>
      <c r="CW181" s="103"/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</row>
    <row r="182" spans="1:139">
      <c r="A182" s="83" t="s">
        <v>228</v>
      </c>
      <c r="B182" s="66" t="s">
        <v>242</v>
      </c>
      <c r="C182" s="79" t="s">
        <v>181</v>
      </c>
      <c r="D182" s="67">
        <v>1</v>
      </c>
      <c r="E182" s="123" t="s">
        <v>70</v>
      </c>
      <c r="F182" s="84" t="s">
        <v>128</v>
      </c>
      <c r="G182" s="85" t="s">
        <v>127</v>
      </c>
      <c r="H182" s="86">
        <v>1.33</v>
      </c>
      <c r="I182" s="124" t="s">
        <v>43</v>
      </c>
      <c r="J182" s="88">
        <v>0.8</v>
      </c>
      <c r="K182" s="89">
        <v>0.04</v>
      </c>
      <c r="L182" s="89">
        <v>-0.04</v>
      </c>
      <c r="M182" s="90" t="s">
        <v>29</v>
      </c>
      <c r="N182" s="91" t="s">
        <v>67</v>
      </c>
      <c r="O182" s="92">
        <f t="shared" si="88"/>
        <v>0.84000000000000008</v>
      </c>
      <c r="P182" s="93">
        <f t="shared" si="89"/>
        <v>0.76</v>
      </c>
      <c r="Q182" s="94"/>
      <c r="R182" s="3">
        <f t="shared" si="90"/>
        <v>0.80300000000000005</v>
      </c>
      <c r="S182" s="3">
        <f t="shared" si="91"/>
        <v>0.79</v>
      </c>
      <c r="T182" s="3">
        <f t="shared" si="92"/>
        <v>0.7949375000000003</v>
      </c>
      <c r="U182" s="4">
        <f t="shared" si="93"/>
        <v>3.7151607441453633E-3</v>
      </c>
      <c r="V182" s="5">
        <f t="shared" si="94"/>
        <v>3.5888980993204744</v>
      </c>
      <c r="W182" s="76">
        <f t="shared" si="102"/>
        <v>-0.12656249999999358</v>
      </c>
      <c r="X182" s="76" t="str">
        <f t="shared" si="103"/>
        <v>Level B</v>
      </c>
      <c r="Y182" s="5">
        <f t="shared" si="95"/>
        <v>4.0431180150157022</v>
      </c>
      <c r="Z182" s="5">
        <f t="shared" si="96"/>
        <v>3.1346781836252529</v>
      </c>
      <c r="AA182" s="5">
        <f t="shared" si="97"/>
        <v>3.1346781836252529</v>
      </c>
      <c r="AB182" s="6">
        <f t="shared" si="98"/>
        <v>1</v>
      </c>
      <c r="AC182" s="29" t="str">
        <f t="shared" si="99"/>
        <v/>
      </c>
      <c r="AD182" s="29" t="str">
        <f t="shared" si="100"/>
        <v/>
      </c>
      <c r="AE182" s="29">
        <f t="shared" si="101"/>
        <v>5.0624999999997478E-3</v>
      </c>
      <c r="AF182" s="29" t="str">
        <f t="shared" si="104"/>
        <v/>
      </c>
      <c r="AG182" s="100"/>
      <c r="AH182" s="101"/>
      <c r="AI182" s="102"/>
      <c r="AJ182" s="102"/>
      <c r="AK182" s="102"/>
      <c r="AL182" s="102"/>
      <c r="AM182" s="102"/>
      <c r="AN182" s="102">
        <v>0.79400000000000004</v>
      </c>
      <c r="AO182" s="102">
        <v>0.79200000000000004</v>
      </c>
      <c r="AP182" s="102">
        <v>0.79600000000000004</v>
      </c>
      <c r="AQ182" s="102">
        <v>0.79600000000000004</v>
      </c>
      <c r="AR182" s="102">
        <v>0.79</v>
      </c>
      <c r="AS182" s="103">
        <v>0.79100000000000004</v>
      </c>
      <c r="AT182" s="103">
        <v>0.80200000000000005</v>
      </c>
      <c r="AU182" s="103">
        <v>0.79</v>
      </c>
      <c r="AV182" s="103">
        <v>0.80200000000000005</v>
      </c>
      <c r="AW182" s="103">
        <v>0.79300000000000004</v>
      </c>
      <c r="AX182" s="103">
        <v>0.79700000000000004</v>
      </c>
      <c r="AY182" s="103">
        <v>0.80100000000000005</v>
      </c>
      <c r="AZ182" s="103">
        <v>0.79300000000000004</v>
      </c>
      <c r="BA182" s="103">
        <v>0.79300000000000004</v>
      </c>
      <c r="BB182" s="103">
        <v>0.79800000000000004</v>
      </c>
      <c r="BC182" s="103">
        <v>0.79</v>
      </c>
      <c r="BD182" s="103">
        <v>0.79300000000000004</v>
      </c>
      <c r="BE182" s="103">
        <v>0.79600000000000004</v>
      </c>
      <c r="BF182" s="103">
        <v>0.79</v>
      </c>
      <c r="BG182" s="103">
        <v>0.79100000000000004</v>
      </c>
      <c r="BH182" s="103">
        <v>0.80300000000000005</v>
      </c>
      <c r="BI182" s="103">
        <v>0.79900000000000004</v>
      </c>
      <c r="BJ182" s="103">
        <v>0.8</v>
      </c>
      <c r="BK182" s="103">
        <v>0.79500000000000004</v>
      </c>
      <c r="BL182" s="103">
        <v>0.79500000000000004</v>
      </c>
      <c r="BM182" s="103">
        <v>0.79500000000000004</v>
      </c>
      <c r="BN182" s="103">
        <v>0.79500000000000004</v>
      </c>
      <c r="BO182" s="95">
        <v>0.79300000000000004</v>
      </c>
      <c r="BP182" s="95">
        <v>0.79400000000000004</v>
      </c>
      <c r="BQ182" s="95">
        <v>0.79200000000000004</v>
      </c>
      <c r="BR182" s="95">
        <v>0.79400000000000004</v>
      </c>
      <c r="BS182" s="95">
        <v>0.79500000000000004</v>
      </c>
      <c r="BT182" s="97"/>
      <c r="BU182" s="97"/>
      <c r="BV182" s="96"/>
      <c r="BW182" s="96"/>
      <c r="BX182" s="96"/>
      <c r="BY182" s="98"/>
      <c r="BZ182" s="99"/>
      <c r="CA182" s="99"/>
      <c r="CB182" s="99"/>
      <c r="CC182" s="99"/>
      <c r="CD182" s="100"/>
      <c r="CE182" s="101"/>
      <c r="CF182" s="102"/>
      <c r="CG182" s="102"/>
      <c r="CH182" s="102"/>
      <c r="CI182" s="102"/>
      <c r="CJ182" s="102"/>
      <c r="CK182" s="102"/>
      <c r="CL182" s="102"/>
      <c r="CM182" s="102"/>
      <c r="CN182" s="102"/>
      <c r="CO182" s="102"/>
      <c r="CP182" s="103"/>
      <c r="CQ182" s="103"/>
      <c r="CR182" s="103"/>
      <c r="CS182" s="103"/>
      <c r="CT182" s="103"/>
      <c r="CU182" s="103"/>
      <c r="CV182" s="103"/>
      <c r="CW182" s="103"/>
      <c r="CX182" s="103"/>
      <c r="CY182" s="103"/>
      <c r="CZ182" s="103"/>
      <c r="DA182" s="103"/>
      <c r="DB182" s="103"/>
      <c r="DC182" s="103"/>
      <c r="DD182" s="103"/>
      <c r="DE182" s="103"/>
      <c r="DF182" s="103"/>
      <c r="DG182" s="103"/>
      <c r="DH182" s="103"/>
      <c r="DI182" s="103"/>
      <c r="DJ182" s="103"/>
      <c r="DK182" s="103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</row>
    <row r="183" spans="1:139">
      <c r="A183" s="83" t="s">
        <v>229</v>
      </c>
      <c r="B183" s="66" t="s">
        <v>242</v>
      </c>
      <c r="C183" s="79" t="s">
        <v>181</v>
      </c>
      <c r="D183" s="67">
        <v>1</v>
      </c>
      <c r="E183" s="123" t="s">
        <v>70</v>
      </c>
      <c r="F183" s="84">
        <v>3</v>
      </c>
      <c r="G183" s="85" t="s">
        <v>127</v>
      </c>
      <c r="H183" s="86">
        <v>1.33</v>
      </c>
      <c r="I183" s="124" t="s">
        <v>43</v>
      </c>
      <c r="J183" s="88">
        <v>0.8</v>
      </c>
      <c r="K183" s="89">
        <v>0.04</v>
      </c>
      <c r="L183" s="89">
        <v>-0.04</v>
      </c>
      <c r="M183" s="90" t="s">
        <v>29</v>
      </c>
      <c r="N183" s="91" t="s">
        <v>67</v>
      </c>
      <c r="O183" s="92">
        <f t="shared" si="88"/>
        <v>0.84000000000000008</v>
      </c>
      <c r="P183" s="93">
        <f t="shared" si="89"/>
        <v>0.76</v>
      </c>
      <c r="Q183" s="94"/>
      <c r="R183" s="3">
        <f t="shared" si="90"/>
        <v>0.80100000000000005</v>
      </c>
      <c r="S183" s="3">
        <f t="shared" si="91"/>
        <v>0.78500000000000003</v>
      </c>
      <c r="T183" s="3">
        <f t="shared" si="92"/>
        <v>0.79359374999999999</v>
      </c>
      <c r="U183" s="4">
        <f t="shared" si="93"/>
        <v>3.4813732459216978E-3</v>
      </c>
      <c r="V183" s="5">
        <f t="shared" si="94"/>
        <v>3.8299063017597579</v>
      </c>
      <c r="W183" s="76">
        <f t="shared" si="102"/>
        <v>-0.1601562500000013</v>
      </c>
      <c r="X183" s="76" t="str">
        <f t="shared" si="103"/>
        <v>Level B</v>
      </c>
      <c r="Y183" s="5">
        <f t="shared" si="95"/>
        <v>4.4432897329009782</v>
      </c>
      <c r="Z183" s="5">
        <f t="shared" si="96"/>
        <v>3.2165228706185442</v>
      </c>
      <c r="AA183" s="5">
        <f t="shared" si="97"/>
        <v>3.2165228706185442</v>
      </c>
      <c r="AB183" s="6">
        <f t="shared" si="98"/>
        <v>1</v>
      </c>
      <c r="AC183" s="29" t="str">
        <f t="shared" si="99"/>
        <v/>
      </c>
      <c r="AD183" s="29" t="str">
        <f t="shared" si="100"/>
        <v/>
      </c>
      <c r="AE183" s="29">
        <f t="shared" si="101"/>
        <v>6.4062500000000577E-3</v>
      </c>
      <c r="AF183" s="29" t="str">
        <f t="shared" si="104"/>
        <v/>
      </c>
      <c r="AG183" s="100"/>
      <c r="AH183" s="101"/>
      <c r="AI183" s="102"/>
      <c r="AJ183" s="102"/>
      <c r="AK183" s="102"/>
      <c r="AL183" s="102"/>
      <c r="AM183" s="102"/>
      <c r="AN183" s="102">
        <v>0.79400000000000004</v>
      </c>
      <c r="AO183" s="102">
        <v>0.79</v>
      </c>
      <c r="AP183" s="102">
        <v>0.79600000000000004</v>
      </c>
      <c r="AQ183" s="102">
        <v>0.79700000000000004</v>
      </c>
      <c r="AR183" s="102">
        <v>0.78900000000000003</v>
      </c>
      <c r="AS183" s="103">
        <v>0.79</v>
      </c>
      <c r="AT183" s="103">
        <v>0.79100000000000004</v>
      </c>
      <c r="AU183" s="103">
        <v>0.79200000000000004</v>
      </c>
      <c r="AV183" s="103">
        <v>0.79400000000000004</v>
      </c>
      <c r="AW183" s="103">
        <v>0.79300000000000004</v>
      </c>
      <c r="AX183" s="103">
        <v>0.79600000000000004</v>
      </c>
      <c r="AY183" s="103">
        <v>0.79200000000000004</v>
      </c>
      <c r="AZ183" s="103">
        <v>0.78800000000000003</v>
      </c>
      <c r="BA183" s="103">
        <v>0.79900000000000004</v>
      </c>
      <c r="BB183" s="103">
        <v>0.79700000000000004</v>
      </c>
      <c r="BC183" s="103">
        <v>0.78500000000000003</v>
      </c>
      <c r="BD183" s="103">
        <v>0.78900000000000003</v>
      </c>
      <c r="BE183" s="103">
        <v>0.79</v>
      </c>
      <c r="BF183" s="103">
        <v>0.79300000000000004</v>
      </c>
      <c r="BG183" s="103">
        <v>0.79300000000000004</v>
      </c>
      <c r="BH183" s="103">
        <v>0.79500000000000004</v>
      </c>
      <c r="BI183" s="103">
        <v>0.79500000000000004</v>
      </c>
      <c r="BJ183" s="103">
        <v>0.79600000000000004</v>
      </c>
      <c r="BK183" s="103">
        <v>0.79600000000000004</v>
      </c>
      <c r="BL183" s="103">
        <v>0.79100000000000004</v>
      </c>
      <c r="BM183" s="103">
        <v>0.80100000000000005</v>
      </c>
      <c r="BN183" s="103">
        <v>0.79600000000000004</v>
      </c>
      <c r="BO183" s="95">
        <v>0.79700000000000004</v>
      </c>
      <c r="BP183" s="95">
        <v>0.79700000000000004</v>
      </c>
      <c r="BQ183" s="95">
        <v>0.79400000000000004</v>
      </c>
      <c r="BR183" s="95">
        <v>0.79600000000000004</v>
      </c>
      <c r="BS183" s="95">
        <v>0.79300000000000004</v>
      </c>
      <c r="BT183" s="97"/>
      <c r="BU183" s="97"/>
      <c r="BV183" s="96"/>
      <c r="BW183" s="96"/>
      <c r="BX183" s="96"/>
      <c r="BY183" s="98"/>
      <c r="BZ183" s="99"/>
      <c r="CA183" s="99"/>
      <c r="CB183" s="99"/>
      <c r="CC183" s="99"/>
      <c r="CD183" s="100"/>
      <c r="CE183" s="101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3"/>
      <c r="CQ183" s="103"/>
      <c r="CR183" s="103"/>
      <c r="CS183" s="103"/>
      <c r="CT183" s="103"/>
      <c r="CU183" s="103"/>
      <c r="CV183" s="103"/>
      <c r="CW183" s="103"/>
      <c r="CX183" s="103"/>
      <c r="CY183" s="103"/>
      <c r="CZ183" s="103"/>
      <c r="DA183" s="103"/>
      <c r="DB183" s="103"/>
      <c r="DC183" s="103"/>
      <c r="DD183" s="103"/>
      <c r="DE183" s="103"/>
      <c r="DF183" s="103"/>
      <c r="DG183" s="103"/>
      <c r="DH183" s="103"/>
      <c r="DI183" s="103"/>
      <c r="DJ183" s="103"/>
      <c r="DK183" s="103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</row>
    <row r="184" spans="1:139">
      <c r="A184" s="83" t="s">
        <v>230</v>
      </c>
      <c r="B184" s="66" t="s">
        <v>242</v>
      </c>
      <c r="C184" s="79" t="s">
        <v>181</v>
      </c>
      <c r="D184" s="67">
        <v>1</v>
      </c>
      <c r="E184" s="123" t="s">
        <v>70</v>
      </c>
      <c r="F184" s="84">
        <v>3</v>
      </c>
      <c r="G184" s="85" t="s">
        <v>127</v>
      </c>
      <c r="H184" s="86">
        <v>1.33</v>
      </c>
      <c r="I184" s="124" t="s">
        <v>43</v>
      </c>
      <c r="J184" s="88">
        <v>0.8</v>
      </c>
      <c r="K184" s="89">
        <v>0.04</v>
      </c>
      <c r="L184" s="89">
        <v>-0.04</v>
      </c>
      <c r="M184" s="90" t="s">
        <v>29</v>
      </c>
      <c r="N184" s="91" t="s">
        <v>67</v>
      </c>
      <c r="O184" s="92">
        <f t="shared" si="88"/>
        <v>0.84000000000000008</v>
      </c>
      <c r="P184" s="93">
        <f t="shared" si="89"/>
        <v>0.76</v>
      </c>
      <c r="Q184" s="94"/>
      <c r="R184" s="3">
        <f t="shared" si="90"/>
        <v>0.79100000000000004</v>
      </c>
      <c r="S184" s="3">
        <f t="shared" si="91"/>
        <v>0.78300000000000003</v>
      </c>
      <c r="T184" s="3">
        <f t="shared" si="92"/>
        <v>0.78775000000000017</v>
      </c>
      <c r="U184" s="4">
        <f t="shared" si="93"/>
        <v>1.8316218795585034E-3</v>
      </c>
      <c r="V184" s="5">
        <f t="shared" si="94"/>
        <v>7.2795228546555792</v>
      </c>
      <c r="W184" s="76">
        <f t="shared" si="102"/>
        <v>-0.30624999999999653</v>
      </c>
      <c r="X184" s="76" t="str">
        <f t="shared" si="103"/>
        <v>Level C</v>
      </c>
      <c r="Y184" s="5">
        <f t="shared" si="95"/>
        <v>9.5088767288938332</v>
      </c>
      <c r="Z184" s="5">
        <f t="shared" si="96"/>
        <v>5.0501689804173377</v>
      </c>
      <c r="AA184" s="5">
        <f t="shared" si="97"/>
        <v>5.0501689804173377</v>
      </c>
      <c r="AB184" s="6">
        <f t="shared" si="98"/>
        <v>1</v>
      </c>
      <c r="AC184" s="29" t="str">
        <f t="shared" si="99"/>
        <v/>
      </c>
      <c r="AD184" s="29" t="str">
        <f t="shared" si="100"/>
        <v/>
      </c>
      <c r="AE184" s="29">
        <f t="shared" si="101"/>
        <v>1.2249999999999872E-2</v>
      </c>
      <c r="AF184" s="29" t="str">
        <f t="shared" si="104"/>
        <v/>
      </c>
      <c r="AG184" s="100"/>
      <c r="AH184" s="101"/>
      <c r="AI184" s="102"/>
      <c r="AJ184" s="102"/>
      <c r="AK184" s="102"/>
      <c r="AL184" s="102"/>
      <c r="AM184" s="102"/>
      <c r="AN184" s="102">
        <v>0.78900000000000003</v>
      </c>
      <c r="AO184" s="102">
        <v>0.78600000000000003</v>
      </c>
      <c r="AP184" s="102">
        <v>0.79</v>
      </c>
      <c r="AQ184" s="102">
        <v>0.78800000000000003</v>
      </c>
      <c r="AR184" s="102">
        <v>0.78400000000000003</v>
      </c>
      <c r="AS184" s="103">
        <v>0.79</v>
      </c>
      <c r="AT184" s="103">
        <v>0.78700000000000003</v>
      </c>
      <c r="AU184" s="103">
        <v>0.78800000000000003</v>
      </c>
      <c r="AV184" s="103">
        <v>0.78800000000000003</v>
      </c>
      <c r="AW184" s="103">
        <v>0.78800000000000003</v>
      </c>
      <c r="AX184" s="103">
        <v>0.79</v>
      </c>
      <c r="AY184" s="103">
        <v>0.78700000000000003</v>
      </c>
      <c r="AZ184" s="103">
        <v>0.78800000000000003</v>
      </c>
      <c r="BA184" s="103">
        <v>0.78600000000000003</v>
      </c>
      <c r="BB184" s="103">
        <v>0.78900000000000003</v>
      </c>
      <c r="BC184" s="103">
        <v>0.79100000000000004</v>
      </c>
      <c r="BD184" s="103">
        <v>0.78600000000000003</v>
      </c>
      <c r="BE184" s="103">
        <v>0.78900000000000003</v>
      </c>
      <c r="BF184" s="103">
        <v>0.78300000000000003</v>
      </c>
      <c r="BG184" s="103">
        <v>0.78600000000000003</v>
      </c>
      <c r="BH184" s="103">
        <v>0.78600000000000003</v>
      </c>
      <c r="BI184" s="103">
        <v>0.78700000000000003</v>
      </c>
      <c r="BJ184" s="103">
        <v>0.79</v>
      </c>
      <c r="BK184" s="103">
        <v>0.78800000000000003</v>
      </c>
      <c r="BL184" s="103">
        <v>0.78800000000000003</v>
      </c>
      <c r="BM184" s="103">
        <v>0.78600000000000003</v>
      </c>
      <c r="BN184" s="103">
        <v>0.79</v>
      </c>
      <c r="BO184" s="95">
        <v>0.78900000000000003</v>
      </c>
      <c r="BP184" s="95">
        <v>0.78800000000000003</v>
      </c>
      <c r="BQ184" s="95">
        <v>0.78600000000000003</v>
      </c>
      <c r="BR184" s="95">
        <v>0.78900000000000003</v>
      </c>
      <c r="BS184" s="95">
        <v>0.78800000000000003</v>
      </c>
      <c r="BT184" s="97"/>
      <c r="BU184" s="97"/>
      <c r="BV184" s="96"/>
      <c r="BW184" s="96"/>
      <c r="BX184" s="96"/>
      <c r="BY184" s="98"/>
      <c r="BZ184" s="99"/>
      <c r="CA184" s="99"/>
      <c r="CB184" s="99"/>
      <c r="CC184" s="99"/>
      <c r="CD184" s="100"/>
      <c r="CE184" s="101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3"/>
      <c r="CQ184" s="103"/>
      <c r="CR184" s="103"/>
      <c r="CS184" s="103"/>
      <c r="CT184" s="103"/>
      <c r="CU184" s="103"/>
      <c r="CV184" s="103"/>
      <c r="CW184" s="103"/>
      <c r="CX184" s="103"/>
      <c r="CY184" s="103"/>
      <c r="CZ184" s="103"/>
      <c r="DA184" s="103"/>
      <c r="DB184" s="103"/>
      <c r="DC184" s="103"/>
      <c r="DD184" s="103"/>
      <c r="DE184" s="103"/>
      <c r="DF184" s="103"/>
      <c r="DG184" s="103"/>
      <c r="DH184" s="103"/>
      <c r="DI184" s="103"/>
      <c r="DJ184" s="103"/>
      <c r="DK184" s="103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</row>
    <row r="185" spans="1:139">
      <c r="A185" s="83" t="s">
        <v>231</v>
      </c>
      <c r="B185" s="66" t="s">
        <v>242</v>
      </c>
      <c r="C185" s="79" t="s">
        <v>181</v>
      </c>
      <c r="D185" s="67">
        <v>1</v>
      </c>
      <c r="E185" s="123" t="s">
        <v>70</v>
      </c>
      <c r="F185" s="84">
        <v>3</v>
      </c>
      <c r="G185" s="85" t="s">
        <v>127</v>
      </c>
      <c r="H185" s="86">
        <v>1.33</v>
      </c>
      <c r="I185" s="124" t="s">
        <v>43</v>
      </c>
      <c r="J185" s="88">
        <v>0.8</v>
      </c>
      <c r="K185" s="89">
        <v>0.04</v>
      </c>
      <c r="L185" s="89">
        <v>-0.04</v>
      </c>
      <c r="M185" s="90" t="s">
        <v>29</v>
      </c>
      <c r="N185" s="91" t="s">
        <v>67</v>
      </c>
      <c r="O185" s="92">
        <f t="shared" si="88"/>
        <v>0.84000000000000008</v>
      </c>
      <c r="P185" s="93">
        <f t="shared" si="89"/>
        <v>0.76</v>
      </c>
      <c r="Q185" s="94"/>
      <c r="R185" s="3">
        <f t="shared" si="90"/>
        <v>0.79500000000000004</v>
      </c>
      <c r="S185" s="3">
        <f t="shared" si="91"/>
        <v>0.78</v>
      </c>
      <c r="T185" s="3">
        <f t="shared" si="92"/>
        <v>0.78771875000000025</v>
      </c>
      <c r="U185" s="4">
        <f t="shared" si="93"/>
        <v>3.5762151104385569E-3</v>
      </c>
      <c r="V185" s="5">
        <f t="shared" si="94"/>
        <v>3.7283365014634828</v>
      </c>
      <c r="W185" s="76">
        <f t="shared" si="102"/>
        <v>-0.3070312499999947</v>
      </c>
      <c r="X185" s="76" t="str">
        <f t="shared" si="103"/>
        <v>Level C</v>
      </c>
      <c r="Y185" s="5">
        <f t="shared" si="95"/>
        <v>4.873052317928428</v>
      </c>
      <c r="Z185" s="5">
        <f t="shared" si="96"/>
        <v>2.5836206849985448</v>
      </c>
      <c r="AA185" s="5">
        <f t="shared" si="97"/>
        <v>2.5836206849985448</v>
      </c>
      <c r="AB185" s="6">
        <f t="shared" si="98"/>
        <v>0.99999999999999556</v>
      </c>
      <c r="AC185" s="29" t="str">
        <f t="shared" si="99"/>
        <v/>
      </c>
      <c r="AD185" s="29" t="str">
        <f t="shared" si="100"/>
        <v/>
      </c>
      <c r="AE185" s="29">
        <f t="shared" si="101"/>
        <v>1.2281249999999799E-2</v>
      </c>
      <c r="AF185" s="29" t="str">
        <f t="shared" si="104"/>
        <v/>
      </c>
      <c r="AG185" s="100"/>
      <c r="AH185" s="101"/>
      <c r="AI185" s="102"/>
      <c r="AJ185" s="102"/>
      <c r="AK185" s="102"/>
      <c r="AL185" s="102"/>
      <c r="AM185" s="102"/>
      <c r="AN185" s="102">
        <v>0.79300000000000004</v>
      </c>
      <c r="AO185" s="102">
        <v>0.79200000000000004</v>
      </c>
      <c r="AP185" s="102">
        <v>0.78900000000000003</v>
      </c>
      <c r="AQ185" s="102">
        <v>0.78200000000000003</v>
      </c>
      <c r="AR185" s="102">
        <v>0.78800000000000003</v>
      </c>
      <c r="AS185" s="103">
        <v>0.79500000000000004</v>
      </c>
      <c r="AT185" s="103">
        <v>0.78800000000000003</v>
      </c>
      <c r="AU185" s="103">
        <v>0.78400000000000003</v>
      </c>
      <c r="AV185" s="103">
        <v>0.78800000000000003</v>
      </c>
      <c r="AW185" s="103">
        <v>0.78700000000000003</v>
      </c>
      <c r="AX185" s="103">
        <v>0.78400000000000003</v>
      </c>
      <c r="AY185" s="103">
        <v>0.79</v>
      </c>
      <c r="AZ185" s="103">
        <v>0.79100000000000004</v>
      </c>
      <c r="BA185" s="103">
        <v>0.78500000000000003</v>
      </c>
      <c r="BB185" s="103">
        <v>0.79200000000000004</v>
      </c>
      <c r="BC185" s="103">
        <v>0.78700000000000003</v>
      </c>
      <c r="BD185" s="103">
        <v>0.78700000000000003</v>
      </c>
      <c r="BE185" s="103">
        <v>0.79</v>
      </c>
      <c r="BF185" s="103">
        <v>0.78800000000000003</v>
      </c>
      <c r="BG185" s="103">
        <v>0.78400000000000003</v>
      </c>
      <c r="BH185" s="103">
        <v>0.78500000000000003</v>
      </c>
      <c r="BI185" s="103">
        <v>0.78300000000000003</v>
      </c>
      <c r="BJ185" s="103">
        <v>0.78600000000000003</v>
      </c>
      <c r="BK185" s="103">
        <v>0.79300000000000004</v>
      </c>
      <c r="BL185" s="103">
        <v>0.79100000000000004</v>
      </c>
      <c r="BM185" s="103">
        <v>0.78400000000000003</v>
      </c>
      <c r="BN185" s="103">
        <v>0.78500000000000003</v>
      </c>
      <c r="BO185" s="95">
        <v>0.79100000000000004</v>
      </c>
      <c r="BP185" s="95">
        <v>0.78600000000000003</v>
      </c>
      <c r="BQ185" s="95">
        <v>0.78900000000000003</v>
      </c>
      <c r="BR185" s="95">
        <v>0.78</v>
      </c>
      <c r="BS185" s="95">
        <v>0.79</v>
      </c>
      <c r="BT185" s="97"/>
      <c r="BU185" s="97"/>
      <c r="BV185" s="96"/>
      <c r="BW185" s="96"/>
      <c r="BX185" s="96"/>
      <c r="BY185" s="98"/>
      <c r="BZ185" s="99"/>
      <c r="CA185" s="99"/>
      <c r="CB185" s="99"/>
      <c r="CC185" s="99"/>
      <c r="CD185" s="100"/>
      <c r="CE185" s="101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3"/>
      <c r="CQ185" s="103"/>
      <c r="CR185" s="103"/>
      <c r="CS185" s="103"/>
      <c r="CT185" s="103"/>
      <c r="CU185" s="103"/>
      <c r="CV185" s="103"/>
      <c r="CW185" s="103"/>
      <c r="CX185" s="103"/>
      <c r="CY185" s="103"/>
      <c r="CZ185" s="103"/>
      <c r="DA185" s="103"/>
      <c r="DB185" s="103"/>
      <c r="DC185" s="103"/>
      <c r="DD185" s="103"/>
      <c r="DE185" s="103"/>
      <c r="DF185" s="103"/>
      <c r="DG185" s="103"/>
      <c r="DH185" s="103"/>
      <c r="DI185" s="103"/>
      <c r="DJ185" s="103"/>
      <c r="DK185" s="103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</row>
    <row r="186" spans="1:139">
      <c r="A186" s="83" t="s">
        <v>232</v>
      </c>
      <c r="B186" s="66" t="s">
        <v>242</v>
      </c>
      <c r="C186" s="79" t="s">
        <v>181</v>
      </c>
      <c r="D186" s="67">
        <v>1</v>
      </c>
      <c r="E186" s="123" t="s">
        <v>70</v>
      </c>
      <c r="F186" s="84">
        <v>3</v>
      </c>
      <c r="G186" s="85" t="s">
        <v>127</v>
      </c>
      <c r="H186" s="86">
        <v>1.33</v>
      </c>
      <c r="I186" s="124" t="s">
        <v>43</v>
      </c>
      <c r="J186" s="88">
        <v>0.8</v>
      </c>
      <c r="K186" s="89">
        <v>0.04</v>
      </c>
      <c r="L186" s="89">
        <v>-0.04</v>
      </c>
      <c r="M186" s="90" t="s">
        <v>29</v>
      </c>
      <c r="N186" s="91" t="s">
        <v>67</v>
      </c>
      <c r="O186" s="92">
        <f t="shared" si="88"/>
        <v>0.84000000000000008</v>
      </c>
      <c r="P186" s="93">
        <f t="shared" si="89"/>
        <v>0.76</v>
      </c>
      <c r="Q186" s="94"/>
      <c r="R186" s="3">
        <f t="shared" si="90"/>
        <v>0.8</v>
      </c>
      <c r="S186" s="3">
        <f t="shared" si="91"/>
        <v>0.78900000000000003</v>
      </c>
      <c r="T186" s="3">
        <f t="shared" si="92"/>
        <v>0.79409375000000004</v>
      </c>
      <c r="U186" s="4">
        <f t="shared" si="93"/>
        <v>2.7162518648955218E-3</v>
      </c>
      <c r="V186" s="5">
        <f t="shared" si="94"/>
        <v>4.9087249623834825</v>
      </c>
      <c r="W186" s="76">
        <f t="shared" si="102"/>
        <v>-0.14765624999999991</v>
      </c>
      <c r="X186" s="76" t="str">
        <f t="shared" si="103"/>
        <v>Level B</v>
      </c>
      <c r="Y186" s="5">
        <f t="shared" si="95"/>
        <v>5.6335288826104231</v>
      </c>
      <c r="Z186" s="5">
        <f t="shared" si="96"/>
        <v>4.1839210421565509</v>
      </c>
      <c r="AA186" s="5">
        <f t="shared" si="97"/>
        <v>4.1839210421565509</v>
      </c>
      <c r="AB186" s="6">
        <f t="shared" si="98"/>
        <v>1</v>
      </c>
      <c r="AC186" s="29" t="str">
        <f t="shared" si="99"/>
        <v/>
      </c>
      <c r="AD186" s="29" t="str">
        <f t="shared" si="100"/>
        <v/>
      </c>
      <c r="AE186" s="29">
        <f t="shared" si="101"/>
        <v>5.9062500000000018E-3</v>
      </c>
      <c r="AF186" s="29" t="str">
        <f t="shared" si="104"/>
        <v/>
      </c>
      <c r="AG186" s="100"/>
      <c r="AH186" s="101"/>
      <c r="AI186" s="102"/>
      <c r="AJ186" s="102"/>
      <c r="AK186" s="102"/>
      <c r="AL186" s="102"/>
      <c r="AM186" s="102"/>
      <c r="AN186" s="102">
        <v>0.79700000000000004</v>
      </c>
      <c r="AO186" s="102">
        <v>0.79500000000000004</v>
      </c>
      <c r="AP186" s="102">
        <v>0.79700000000000004</v>
      </c>
      <c r="AQ186" s="102">
        <v>0.79600000000000004</v>
      </c>
      <c r="AR186" s="102">
        <v>0.79600000000000004</v>
      </c>
      <c r="AS186" s="103">
        <v>0.79600000000000004</v>
      </c>
      <c r="AT186" s="103">
        <v>0.79400000000000004</v>
      </c>
      <c r="AU186" s="103">
        <v>0.79600000000000004</v>
      </c>
      <c r="AV186" s="103">
        <v>0.79200000000000004</v>
      </c>
      <c r="AW186" s="103">
        <v>0.79100000000000004</v>
      </c>
      <c r="AX186" s="103">
        <v>0.8</v>
      </c>
      <c r="AY186" s="103">
        <v>0.79100000000000004</v>
      </c>
      <c r="AZ186" s="103">
        <v>0.79600000000000004</v>
      </c>
      <c r="BA186" s="103">
        <v>0.79700000000000004</v>
      </c>
      <c r="BB186" s="103">
        <v>0.79600000000000004</v>
      </c>
      <c r="BC186" s="103">
        <v>0.79500000000000004</v>
      </c>
      <c r="BD186" s="103">
        <v>0.79600000000000004</v>
      </c>
      <c r="BE186" s="103">
        <v>0.78900000000000003</v>
      </c>
      <c r="BF186" s="103">
        <v>0.79300000000000004</v>
      </c>
      <c r="BG186" s="103">
        <v>0.79300000000000004</v>
      </c>
      <c r="BH186" s="103">
        <v>0.79100000000000004</v>
      </c>
      <c r="BI186" s="103">
        <v>0.78900000000000003</v>
      </c>
      <c r="BJ186" s="103">
        <v>0.79500000000000004</v>
      </c>
      <c r="BK186" s="103">
        <v>0.79100000000000004</v>
      </c>
      <c r="BL186" s="103">
        <v>0.79400000000000004</v>
      </c>
      <c r="BM186" s="103">
        <v>0.79600000000000004</v>
      </c>
      <c r="BN186" s="103">
        <v>0.79300000000000004</v>
      </c>
      <c r="BO186" s="95">
        <v>0.79</v>
      </c>
      <c r="BP186" s="95">
        <v>0.79200000000000004</v>
      </c>
      <c r="BQ186" s="95">
        <v>0.79300000000000004</v>
      </c>
      <c r="BR186" s="95">
        <v>0.79300000000000004</v>
      </c>
      <c r="BS186" s="95">
        <v>0.79800000000000004</v>
      </c>
      <c r="BT186" s="97"/>
      <c r="BU186" s="97"/>
      <c r="BV186" s="96"/>
      <c r="BW186" s="96"/>
      <c r="BX186" s="96"/>
      <c r="BY186" s="98"/>
      <c r="BZ186" s="99"/>
      <c r="CA186" s="99"/>
      <c r="CB186" s="99"/>
      <c r="CC186" s="99"/>
      <c r="CD186" s="100"/>
      <c r="CE186" s="101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3"/>
      <c r="CQ186" s="103"/>
      <c r="CR186" s="103"/>
      <c r="CS186" s="103"/>
      <c r="CT186" s="103"/>
      <c r="CU186" s="103"/>
      <c r="CV186" s="103"/>
      <c r="CW186" s="103"/>
      <c r="CX186" s="103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</row>
    <row r="187" spans="1:139">
      <c r="A187" s="83" t="s">
        <v>233</v>
      </c>
      <c r="B187" s="66" t="s">
        <v>242</v>
      </c>
      <c r="C187" s="79" t="s">
        <v>181</v>
      </c>
      <c r="D187" s="67">
        <v>1</v>
      </c>
      <c r="E187" s="123" t="s">
        <v>70</v>
      </c>
      <c r="F187" s="84" t="s">
        <v>126</v>
      </c>
      <c r="G187" s="85" t="s">
        <v>127</v>
      </c>
      <c r="H187" s="86">
        <v>1.33</v>
      </c>
      <c r="I187" s="124" t="s">
        <v>43</v>
      </c>
      <c r="J187" s="88">
        <v>0.8</v>
      </c>
      <c r="K187" s="89">
        <v>0.04</v>
      </c>
      <c r="L187" s="89">
        <v>-0.04</v>
      </c>
      <c r="M187" s="90" t="s">
        <v>29</v>
      </c>
      <c r="N187" s="91" t="s">
        <v>67</v>
      </c>
      <c r="O187" s="92">
        <f t="shared" si="88"/>
        <v>0.84000000000000008</v>
      </c>
      <c r="P187" s="93">
        <f t="shared" si="89"/>
        <v>0.76</v>
      </c>
      <c r="Q187" s="94"/>
      <c r="R187" s="3">
        <f t="shared" si="90"/>
        <v>0.8</v>
      </c>
      <c r="S187" s="3">
        <f t="shared" si="91"/>
        <v>0.78500000000000003</v>
      </c>
      <c r="T187" s="3">
        <f t="shared" si="92"/>
        <v>0.79246875000000028</v>
      </c>
      <c r="U187" s="4">
        <f t="shared" si="93"/>
        <v>3.3791044337506903E-3</v>
      </c>
      <c r="V187" s="5">
        <f t="shared" si="94"/>
        <v>3.945818661346844</v>
      </c>
      <c r="W187" s="76">
        <f t="shared" si="102"/>
        <v>-0.18828124999999402</v>
      </c>
      <c r="X187" s="76" t="str">
        <f t="shared" si="103"/>
        <v>Level B</v>
      </c>
      <c r="Y187" s="5">
        <f t="shared" si="95"/>
        <v>4.6887423311785348</v>
      </c>
      <c r="Z187" s="5">
        <f t="shared" si="96"/>
        <v>3.2028949915151599</v>
      </c>
      <c r="AA187" s="5">
        <f t="shared" si="97"/>
        <v>3.2028949915151599</v>
      </c>
      <c r="AB187" s="6">
        <f t="shared" si="98"/>
        <v>1</v>
      </c>
      <c r="AC187" s="29" t="str">
        <f t="shared" si="99"/>
        <v/>
      </c>
      <c r="AD187" s="29" t="str">
        <f t="shared" si="100"/>
        <v/>
      </c>
      <c r="AE187" s="29">
        <f t="shared" si="101"/>
        <v>7.5312499999997673E-3</v>
      </c>
      <c r="AF187" s="29" t="str">
        <f t="shared" si="104"/>
        <v/>
      </c>
      <c r="AG187" s="100"/>
      <c r="AH187" s="101"/>
      <c r="AI187" s="102"/>
      <c r="AJ187" s="102"/>
      <c r="AK187" s="102"/>
      <c r="AL187" s="102"/>
      <c r="AM187" s="102"/>
      <c r="AN187" s="102">
        <v>0.79900000000000004</v>
      </c>
      <c r="AO187" s="102">
        <v>0.79</v>
      </c>
      <c r="AP187" s="102">
        <v>0.79300000000000004</v>
      </c>
      <c r="AQ187" s="102">
        <v>0.79200000000000004</v>
      </c>
      <c r="AR187" s="102">
        <v>0.79</v>
      </c>
      <c r="AS187" s="103">
        <v>0.78700000000000003</v>
      </c>
      <c r="AT187" s="103">
        <v>0.8</v>
      </c>
      <c r="AU187" s="103">
        <v>0.79600000000000004</v>
      </c>
      <c r="AV187" s="103">
        <v>0.79</v>
      </c>
      <c r="AW187" s="103">
        <v>0.79500000000000004</v>
      </c>
      <c r="AX187" s="103">
        <v>0.78500000000000003</v>
      </c>
      <c r="AY187" s="103">
        <v>0.78900000000000003</v>
      </c>
      <c r="AZ187" s="103">
        <v>0.79400000000000004</v>
      </c>
      <c r="BA187" s="103">
        <v>0.79</v>
      </c>
      <c r="BB187" s="103">
        <v>0.79200000000000004</v>
      </c>
      <c r="BC187" s="103">
        <v>0.79300000000000004</v>
      </c>
      <c r="BD187" s="103">
        <v>0.79100000000000004</v>
      </c>
      <c r="BE187" s="103">
        <v>0.78900000000000003</v>
      </c>
      <c r="BF187" s="103">
        <v>0.79400000000000004</v>
      </c>
      <c r="BG187" s="103">
        <v>0.79100000000000004</v>
      </c>
      <c r="BH187" s="103">
        <v>0.79200000000000004</v>
      </c>
      <c r="BI187" s="103">
        <v>0.79200000000000004</v>
      </c>
      <c r="BJ187" s="103">
        <v>0.79400000000000004</v>
      </c>
      <c r="BK187" s="103">
        <v>0.79300000000000004</v>
      </c>
      <c r="BL187" s="103">
        <v>0.79800000000000004</v>
      </c>
      <c r="BM187" s="103">
        <v>0.79400000000000004</v>
      </c>
      <c r="BN187" s="103">
        <v>0.79600000000000004</v>
      </c>
      <c r="BO187" s="95">
        <v>0.79100000000000004</v>
      </c>
      <c r="BP187" s="95">
        <v>0.79200000000000004</v>
      </c>
      <c r="BQ187" s="95">
        <v>0.79200000000000004</v>
      </c>
      <c r="BR187" s="95">
        <v>0.79700000000000004</v>
      </c>
      <c r="BS187" s="95">
        <v>0.78800000000000003</v>
      </c>
      <c r="BT187" s="97"/>
      <c r="BU187" s="97"/>
      <c r="BV187" s="96"/>
      <c r="BW187" s="96"/>
      <c r="BX187" s="96"/>
      <c r="BY187" s="98"/>
      <c r="BZ187" s="99"/>
      <c r="CA187" s="99"/>
      <c r="CB187" s="99"/>
      <c r="CC187" s="99"/>
      <c r="CD187" s="100"/>
      <c r="CE187" s="101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3"/>
      <c r="CQ187" s="103"/>
      <c r="CR187" s="103"/>
      <c r="CS187" s="103"/>
      <c r="CT187" s="103"/>
      <c r="CU187" s="103"/>
      <c r="CV187" s="103"/>
      <c r="CW187" s="103"/>
      <c r="CX187" s="103"/>
      <c r="CY187" s="103"/>
      <c r="CZ187" s="103"/>
      <c r="DA187" s="103"/>
      <c r="DB187" s="103"/>
      <c r="DC187" s="103"/>
      <c r="DD187" s="103"/>
      <c r="DE187" s="103"/>
      <c r="DF187" s="103"/>
      <c r="DG187" s="103"/>
      <c r="DH187" s="103"/>
      <c r="DI187" s="103"/>
      <c r="DJ187" s="103"/>
      <c r="DK187" s="103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</row>
    <row r="188" spans="1:139">
      <c r="A188" s="83" t="s">
        <v>233</v>
      </c>
      <c r="B188" s="66" t="s">
        <v>242</v>
      </c>
      <c r="C188" s="79" t="s">
        <v>181</v>
      </c>
      <c r="D188" s="67">
        <v>1</v>
      </c>
      <c r="E188" s="123" t="s">
        <v>70</v>
      </c>
      <c r="F188" s="84" t="s">
        <v>128</v>
      </c>
      <c r="G188" s="85" t="s">
        <v>127</v>
      </c>
      <c r="H188" s="86">
        <v>1.33</v>
      </c>
      <c r="I188" s="124" t="s">
        <v>43</v>
      </c>
      <c r="J188" s="88">
        <v>0.8</v>
      </c>
      <c r="K188" s="89">
        <v>0.04</v>
      </c>
      <c r="L188" s="89">
        <v>-0.04</v>
      </c>
      <c r="M188" s="90" t="s">
        <v>29</v>
      </c>
      <c r="N188" s="91" t="s">
        <v>67</v>
      </c>
      <c r="O188" s="92">
        <f t="shared" si="88"/>
        <v>0.84000000000000008</v>
      </c>
      <c r="P188" s="93">
        <f t="shared" si="89"/>
        <v>0.76</v>
      </c>
      <c r="Q188" s="94"/>
      <c r="R188" s="3">
        <f t="shared" si="90"/>
        <v>0.8</v>
      </c>
      <c r="S188" s="3">
        <f t="shared" si="91"/>
        <v>0.78300000000000003</v>
      </c>
      <c r="T188" s="3">
        <f t="shared" si="92"/>
        <v>0.79203124999999996</v>
      </c>
      <c r="U188" s="4">
        <f t="shared" si="93"/>
        <v>3.4871596261233199E-3</v>
      </c>
      <c r="V188" s="5">
        <f t="shared" si="94"/>
        <v>3.8235511886090565</v>
      </c>
      <c r="W188" s="76">
        <f t="shared" si="102"/>
        <v>-0.19921875000000183</v>
      </c>
      <c r="X188" s="76" t="str">
        <f t="shared" si="103"/>
        <v>Level B</v>
      </c>
      <c r="Y188" s="5">
        <f t="shared" si="95"/>
        <v>4.5852742769647783</v>
      </c>
      <c r="Z188" s="5">
        <f t="shared" si="96"/>
        <v>3.0618281002533418</v>
      </c>
      <c r="AA188" s="5">
        <f t="shared" si="97"/>
        <v>3.0618281002533418</v>
      </c>
      <c r="AB188" s="6">
        <f t="shared" si="98"/>
        <v>1</v>
      </c>
      <c r="AC188" s="29" t="str">
        <f t="shared" si="99"/>
        <v/>
      </c>
      <c r="AD188" s="29" t="str">
        <f t="shared" si="100"/>
        <v/>
      </c>
      <c r="AE188" s="29">
        <f t="shared" si="101"/>
        <v>7.9687500000000799E-3</v>
      </c>
      <c r="AF188" s="29" t="str">
        <f t="shared" si="104"/>
        <v/>
      </c>
      <c r="AG188" s="100"/>
      <c r="AH188" s="101"/>
      <c r="AI188" s="102"/>
      <c r="AJ188" s="102"/>
      <c r="AK188" s="102"/>
      <c r="AL188" s="102"/>
      <c r="AM188" s="102"/>
      <c r="AN188" s="102">
        <v>0.79700000000000004</v>
      </c>
      <c r="AO188" s="102">
        <v>0.78900000000000003</v>
      </c>
      <c r="AP188" s="102">
        <v>0.79300000000000004</v>
      </c>
      <c r="AQ188" s="102">
        <v>0.79400000000000004</v>
      </c>
      <c r="AR188" s="102">
        <v>0.78900000000000003</v>
      </c>
      <c r="AS188" s="103">
        <v>0.78600000000000003</v>
      </c>
      <c r="AT188" s="103">
        <v>0.8</v>
      </c>
      <c r="AU188" s="103">
        <v>0.79500000000000004</v>
      </c>
      <c r="AV188" s="103">
        <v>0.79100000000000004</v>
      </c>
      <c r="AW188" s="103">
        <v>0.79300000000000004</v>
      </c>
      <c r="AX188" s="103">
        <v>0.78300000000000003</v>
      </c>
      <c r="AY188" s="103">
        <v>0.79200000000000004</v>
      </c>
      <c r="AZ188" s="103">
        <v>0.79300000000000004</v>
      </c>
      <c r="BA188" s="103">
        <v>0.78600000000000003</v>
      </c>
      <c r="BB188" s="103">
        <v>0.79300000000000004</v>
      </c>
      <c r="BC188" s="103">
        <v>0.79200000000000004</v>
      </c>
      <c r="BD188" s="103">
        <v>0.79300000000000004</v>
      </c>
      <c r="BE188" s="103">
        <v>0.79200000000000004</v>
      </c>
      <c r="BF188" s="103">
        <v>0.79100000000000004</v>
      </c>
      <c r="BG188" s="103">
        <v>0.79</v>
      </c>
      <c r="BH188" s="103">
        <v>0.79</v>
      </c>
      <c r="BI188" s="103">
        <v>0.79200000000000004</v>
      </c>
      <c r="BJ188" s="103">
        <v>0.79300000000000004</v>
      </c>
      <c r="BK188" s="103">
        <v>0.79400000000000004</v>
      </c>
      <c r="BL188" s="103">
        <v>0.79300000000000004</v>
      </c>
      <c r="BM188" s="103">
        <v>0.78900000000000003</v>
      </c>
      <c r="BN188" s="103">
        <v>0.79600000000000004</v>
      </c>
      <c r="BO188" s="95">
        <v>0.79</v>
      </c>
      <c r="BP188" s="95">
        <v>0.79600000000000004</v>
      </c>
      <c r="BQ188" s="95">
        <v>0.79400000000000004</v>
      </c>
      <c r="BR188" s="95">
        <v>0.79700000000000004</v>
      </c>
      <c r="BS188" s="95">
        <v>0.78900000000000003</v>
      </c>
      <c r="BT188" s="97"/>
      <c r="BU188" s="97"/>
      <c r="BV188" s="96"/>
      <c r="BW188" s="96"/>
      <c r="BX188" s="96"/>
      <c r="BY188" s="98"/>
      <c r="BZ188" s="99"/>
      <c r="CA188" s="99"/>
      <c r="CB188" s="99"/>
      <c r="CC188" s="99"/>
      <c r="CD188" s="100"/>
      <c r="CE188" s="101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3"/>
      <c r="CQ188" s="103"/>
      <c r="CR188" s="103"/>
      <c r="CS188" s="103"/>
      <c r="CT188" s="103"/>
      <c r="CU188" s="103"/>
      <c r="CV188" s="103"/>
      <c r="CW188" s="103"/>
      <c r="CX188" s="103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</row>
    <row r="189" spans="1:139">
      <c r="A189" s="83" t="s">
        <v>234</v>
      </c>
      <c r="B189" s="66" t="s">
        <v>242</v>
      </c>
      <c r="C189" s="79" t="s">
        <v>181</v>
      </c>
      <c r="D189" s="67">
        <v>1</v>
      </c>
      <c r="E189" s="123" t="s">
        <v>70</v>
      </c>
      <c r="F189" s="84">
        <v>3</v>
      </c>
      <c r="G189" s="85" t="s">
        <v>127</v>
      </c>
      <c r="H189" s="86">
        <v>1.33</v>
      </c>
      <c r="I189" s="124" t="s">
        <v>43</v>
      </c>
      <c r="J189" s="88">
        <v>0.8</v>
      </c>
      <c r="K189" s="89">
        <v>0.04</v>
      </c>
      <c r="L189" s="89">
        <v>-0.04</v>
      </c>
      <c r="M189" s="90" t="s">
        <v>29</v>
      </c>
      <c r="N189" s="91" t="s">
        <v>67</v>
      </c>
      <c r="O189" s="92">
        <f t="shared" si="88"/>
        <v>0.84000000000000008</v>
      </c>
      <c r="P189" s="93">
        <f t="shared" si="89"/>
        <v>0.76</v>
      </c>
      <c r="Q189" s="94"/>
      <c r="R189" s="3">
        <f t="shared" si="90"/>
        <v>0.81100000000000005</v>
      </c>
      <c r="S189" s="3">
        <f t="shared" si="91"/>
        <v>0.79800000000000004</v>
      </c>
      <c r="T189" s="3">
        <f t="shared" si="92"/>
        <v>0.8043125000000001</v>
      </c>
      <c r="U189" s="4">
        <f t="shared" si="93"/>
        <v>3.6758804080374509E-3</v>
      </c>
      <c r="V189" s="5">
        <f t="shared" si="94"/>
        <v>3.6272489453627212</v>
      </c>
      <c r="W189" s="76">
        <f t="shared" si="102"/>
        <v>0.10781250000000121</v>
      </c>
      <c r="X189" s="76" t="str">
        <f t="shared" si="103"/>
        <v>Level A</v>
      </c>
      <c r="Y189" s="5">
        <f t="shared" si="95"/>
        <v>3.2361861684408013</v>
      </c>
      <c r="Z189" s="5">
        <f t="shared" si="96"/>
        <v>4.0183117222846478</v>
      </c>
      <c r="AA189" s="5">
        <f t="shared" si="97"/>
        <v>3.2361861684408013</v>
      </c>
      <c r="AB189" s="6">
        <f t="shared" si="98"/>
        <v>1</v>
      </c>
      <c r="AC189" s="29" t="str">
        <f t="shared" si="99"/>
        <v/>
      </c>
      <c r="AD189" s="29" t="str">
        <f t="shared" si="100"/>
        <v/>
      </c>
      <c r="AE189" s="29">
        <f t="shared" si="101"/>
        <v>-4.3125000000000524E-3</v>
      </c>
      <c r="AF189" s="29" t="str">
        <f t="shared" si="104"/>
        <v/>
      </c>
      <c r="AG189" s="100"/>
      <c r="AH189" s="101"/>
      <c r="AI189" s="102"/>
      <c r="AJ189" s="102"/>
      <c r="AK189" s="102"/>
      <c r="AL189" s="102"/>
      <c r="AM189" s="102"/>
      <c r="AN189" s="102">
        <v>0.80400000000000005</v>
      </c>
      <c r="AO189" s="102">
        <v>0.80400000000000005</v>
      </c>
      <c r="AP189" s="102">
        <v>0.80800000000000005</v>
      </c>
      <c r="AQ189" s="102">
        <v>0.80100000000000005</v>
      </c>
      <c r="AR189" s="102">
        <v>0.79900000000000004</v>
      </c>
      <c r="AS189" s="103">
        <v>0.80900000000000005</v>
      </c>
      <c r="AT189" s="103">
        <v>0.79900000000000004</v>
      </c>
      <c r="AU189" s="103">
        <v>0.80800000000000005</v>
      </c>
      <c r="AV189" s="103">
        <v>0.80600000000000005</v>
      </c>
      <c r="AW189" s="103">
        <v>0.80300000000000005</v>
      </c>
      <c r="AX189" s="103">
        <v>0.8</v>
      </c>
      <c r="AY189" s="103">
        <v>0.80800000000000005</v>
      </c>
      <c r="AZ189" s="103">
        <v>0.80100000000000005</v>
      </c>
      <c r="BA189" s="103">
        <v>0.80400000000000005</v>
      </c>
      <c r="BB189" s="103">
        <v>0.80800000000000005</v>
      </c>
      <c r="BC189" s="103">
        <v>0.79900000000000004</v>
      </c>
      <c r="BD189" s="103">
        <v>0.79800000000000004</v>
      </c>
      <c r="BE189" s="103">
        <v>0.80200000000000005</v>
      </c>
      <c r="BF189" s="103">
        <v>0.80300000000000005</v>
      </c>
      <c r="BG189" s="103">
        <v>0.80300000000000005</v>
      </c>
      <c r="BH189" s="103">
        <v>0.80300000000000005</v>
      </c>
      <c r="BI189" s="103">
        <v>0.80400000000000005</v>
      </c>
      <c r="BJ189" s="103">
        <v>0.81100000000000005</v>
      </c>
      <c r="BK189" s="103">
        <v>0.80800000000000005</v>
      </c>
      <c r="BL189" s="103">
        <v>0.80600000000000005</v>
      </c>
      <c r="BM189" s="103">
        <v>0.81</v>
      </c>
      <c r="BN189" s="103">
        <v>0.80600000000000005</v>
      </c>
      <c r="BO189" s="95">
        <v>0.80600000000000005</v>
      </c>
      <c r="BP189" s="95">
        <v>0.79800000000000004</v>
      </c>
      <c r="BQ189" s="95">
        <v>0.80500000000000005</v>
      </c>
      <c r="BR189" s="95">
        <v>0.80500000000000005</v>
      </c>
      <c r="BS189" s="95">
        <v>0.80900000000000005</v>
      </c>
      <c r="BT189" s="97"/>
      <c r="BU189" s="97"/>
      <c r="BV189" s="96"/>
      <c r="BW189" s="96"/>
      <c r="BX189" s="96"/>
      <c r="BY189" s="98"/>
      <c r="BZ189" s="99"/>
      <c r="CA189" s="99"/>
      <c r="CB189" s="99"/>
      <c r="CC189" s="99"/>
      <c r="CD189" s="100"/>
      <c r="CE189" s="101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3"/>
      <c r="CQ189" s="103"/>
      <c r="CR189" s="103"/>
      <c r="CS189" s="103"/>
      <c r="CT189" s="103"/>
      <c r="CU189" s="103"/>
      <c r="CV189" s="103"/>
      <c r="CW189" s="103"/>
      <c r="CX189" s="103"/>
      <c r="CY189" s="103"/>
      <c r="CZ189" s="103"/>
      <c r="DA189" s="103"/>
      <c r="DB189" s="103"/>
      <c r="DC189" s="103"/>
      <c r="DD189" s="103"/>
      <c r="DE189" s="103"/>
      <c r="DF189" s="103"/>
      <c r="DG189" s="103"/>
      <c r="DH189" s="103"/>
      <c r="DI189" s="103"/>
      <c r="DJ189" s="103"/>
      <c r="DK189" s="103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</row>
    <row r="190" spans="1:139">
      <c r="A190" s="83" t="s">
        <v>235</v>
      </c>
      <c r="B190" s="66" t="s">
        <v>242</v>
      </c>
      <c r="C190" s="79" t="s">
        <v>181</v>
      </c>
      <c r="D190" s="67">
        <v>1</v>
      </c>
      <c r="E190" s="123" t="s">
        <v>70</v>
      </c>
      <c r="F190" s="84">
        <v>3</v>
      </c>
      <c r="G190" s="85" t="s">
        <v>127</v>
      </c>
      <c r="H190" s="86">
        <v>1.33</v>
      </c>
      <c r="I190" s="124" t="s">
        <v>43</v>
      </c>
      <c r="J190" s="88">
        <v>0.8</v>
      </c>
      <c r="K190" s="89">
        <v>0.04</v>
      </c>
      <c r="L190" s="89">
        <v>-0.04</v>
      </c>
      <c r="M190" s="90" t="s">
        <v>29</v>
      </c>
      <c r="N190" s="91" t="s">
        <v>67</v>
      </c>
      <c r="O190" s="92">
        <f t="shared" si="88"/>
        <v>0.84000000000000008</v>
      </c>
      <c r="P190" s="93">
        <f t="shared" si="89"/>
        <v>0.76</v>
      </c>
      <c r="Q190" s="94"/>
      <c r="R190" s="3">
        <f t="shared" si="90"/>
        <v>0.78900000000000003</v>
      </c>
      <c r="S190" s="3">
        <f t="shared" si="91"/>
        <v>0.77100000000000002</v>
      </c>
      <c r="T190" s="3">
        <f t="shared" si="92"/>
        <v>0.78021875000000007</v>
      </c>
      <c r="U190" s="4">
        <f t="shared" si="93"/>
        <v>4.9300551263030653E-3</v>
      </c>
      <c r="V190" s="5">
        <f t="shared" si="94"/>
        <v>2.7044998467048971</v>
      </c>
      <c r="W190" s="76">
        <f t="shared" si="102"/>
        <v>-0.49453124999999887</v>
      </c>
      <c r="X190" s="76" t="str">
        <f t="shared" si="103"/>
        <v>Level C</v>
      </c>
      <c r="Y190" s="5">
        <f t="shared" si="95"/>
        <v>4.0419595365206789</v>
      </c>
      <c r="Z190" s="5">
        <f t="shared" si="96"/>
        <v>1.3670401568891202</v>
      </c>
      <c r="AA190" s="5">
        <f t="shared" si="97"/>
        <v>1.3670401568891202</v>
      </c>
      <c r="AB190" s="6">
        <f t="shared" si="98"/>
        <v>0.99997944227875557</v>
      </c>
      <c r="AC190" s="29" t="str">
        <f t="shared" si="99"/>
        <v/>
      </c>
      <c r="AD190" s="29" t="str">
        <f t="shared" si="100"/>
        <v/>
      </c>
      <c r="AE190" s="29">
        <f t="shared" si="101"/>
        <v>1.9781249999999972E-2</v>
      </c>
      <c r="AF190" s="29" t="str">
        <f t="shared" si="104"/>
        <v/>
      </c>
      <c r="AG190" s="100"/>
      <c r="AH190" s="101"/>
      <c r="AI190" s="102"/>
      <c r="AJ190" s="102"/>
      <c r="AK190" s="102"/>
      <c r="AL190" s="102"/>
      <c r="AM190" s="102"/>
      <c r="AN190" s="102">
        <v>0.77700000000000002</v>
      </c>
      <c r="AO190" s="102">
        <v>0.77500000000000002</v>
      </c>
      <c r="AP190" s="102">
        <v>0.78100000000000003</v>
      </c>
      <c r="AQ190" s="102">
        <v>0.77800000000000002</v>
      </c>
      <c r="AR190" s="102">
        <v>0.77700000000000002</v>
      </c>
      <c r="AS190" s="103">
        <v>0.77600000000000002</v>
      </c>
      <c r="AT190" s="103">
        <v>0.78400000000000003</v>
      </c>
      <c r="AU190" s="103">
        <v>0.78700000000000003</v>
      </c>
      <c r="AV190" s="103">
        <v>0.78600000000000003</v>
      </c>
      <c r="AW190" s="103">
        <v>0.78200000000000003</v>
      </c>
      <c r="AX190" s="103">
        <v>0.78200000000000003</v>
      </c>
      <c r="AY190" s="103">
        <v>0.77900000000000003</v>
      </c>
      <c r="AZ190" s="103">
        <v>0.77100000000000002</v>
      </c>
      <c r="BA190" s="103">
        <v>0.77800000000000002</v>
      </c>
      <c r="BB190" s="103">
        <v>0.77600000000000002</v>
      </c>
      <c r="BC190" s="103">
        <v>0.78500000000000003</v>
      </c>
      <c r="BD190" s="103">
        <v>0.77800000000000002</v>
      </c>
      <c r="BE190" s="103">
        <v>0.77900000000000003</v>
      </c>
      <c r="BF190" s="103">
        <v>0.77300000000000002</v>
      </c>
      <c r="BG190" s="103">
        <v>0.77100000000000002</v>
      </c>
      <c r="BH190" s="103">
        <v>0.77300000000000002</v>
      </c>
      <c r="BI190" s="103">
        <v>0.78700000000000003</v>
      </c>
      <c r="BJ190" s="103">
        <v>0.78400000000000003</v>
      </c>
      <c r="BK190" s="103">
        <v>0.78500000000000003</v>
      </c>
      <c r="BL190" s="103">
        <v>0.78700000000000003</v>
      </c>
      <c r="BM190" s="103">
        <v>0.78100000000000003</v>
      </c>
      <c r="BN190" s="103">
        <v>0.78</v>
      </c>
      <c r="BO190" s="95">
        <v>0.78400000000000003</v>
      </c>
      <c r="BP190" s="95">
        <v>0.78900000000000003</v>
      </c>
      <c r="BQ190" s="95">
        <v>0.78500000000000003</v>
      </c>
      <c r="BR190" s="95">
        <v>0.78</v>
      </c>
      <c r="BS190" s="95">
        <v>0.77700000000000002</v>
      </c>
      <c r="BT190" s="97"/>
      <c r="BU190" s="97"/>
      <c r="BV190" s="96"/>
      <c r="BW190" s="96"/>
      <c r="BX190" s="96"/>
      <c r="BY190" s="98"/>
      <c r="BZ190" s="99"/>
      <c r="CA190" s="99"/>
      <c r="CB190" s="99"/>
      <c r="CC190" s="99"/>
      <c r="CD190" s="100"/>
      <c r="CE190" s="101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3"/>
      <c r="CQ190" s="103"/>
      <c r="CR190" s="103"/>
      <c r="CS190" s="103"/>
      <c r="CT190" s="103"/>
      <c r="CU190" s="103"/>
      <c r="CV190" s="103"/>
      <c r="CW190" s="103"/>
      <c r="CX190" s="103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</row>
    <row r="191" spans="1:139">
      <c r="A191" s="83" t="s">
        <v>236</v>
      </c>
      <c r="B191" s="66" t="s">
        <v>242</v>
      </c>
      <c r="C191" s="79" t="s">
        <v>181</v>
      </c>
      <c r="D191" s="67">
        <v>1</v>
      </c>
      <c r="E191" s="123" t="s">
        <v>70</v>
      </c>
      <c r="F191" s="84">
        <v>3</v>
      </c>
      <c r="G191" s="85" t="s">
        <v>127</v>
      </c>
      <c r="H191" s="86">
        <v>1.33</v>
      </c>
      <c r="I191" s="124" t="s">
        <v>43</v>
      </c>
      <c r="J191" s="88">
        <v>0.8</v>
      </c>
      <c r="K191" s="89">
        <v>0.04</v>
      </c>
      <c r="L191" s="89">
        <v>-0.04</v>
      </c>
      <c r="M191" s="90" t="s">
        <v>29</v>
      </c>
      <c r="N191" s="91" t="s">
        <v>67</v>
      </c>
      <c r="O191" s="92">
        <f t="shared" si="88"/>
        <v>0.84000000000000008</v>
      </c>
      <c r="P191" s="93">
        <f t="shared" si="89"/>
        <v>0.76</v>
      </c>
      <c r="Q191" s="94"/>
      <c r="R191" s="3">
        <f t="shared" si="90"/>
        <v>0.81599999999999995</v>
      </c>
      <c r="S191" s="3">
        <f t="shared" si="91"/>
        <v>0.78600000000000003</v>
      </c>
      <c r="T191" s="3">
        <f t="shared" si="92"/>
        <v>0.79681250000000003</v>
      </c>
      <c r="U191" s="4">
        <f t="shared" si="93"/>
        <v>8.9205724537848845E-3</v>
      </c>
      <c r="V191" s="5">
        <f t="shared" si="94"/>
        <v>1.4946723881690096</v>
      </c>
      <c r="W191" s="76">
        <f t="shared" si="102"/>
        <v>-7.9687500000000175E-2</v>
      </c>
      <c r="X191" s="76" t="str">
        <f t="shared" si="103"/>
        <v>Level A</v>
      </c>
      <c r="Y191" s="5">
        <f t="shared" si="95"/>
        <v>1.6137790941012291</v>
      </c>
      <c r="Z191" s="5">
        <f t="shared" si="96"/>
        <v>1.3755656822367925</v>
      </c>
      <c r="AA191" s="5">
        <f t="shared" si="97"/>
        <v>1.3755656822367925</v>
      </c>
      <c r="AB191" s="6">
        <f t="shared" si="98"/>
        <v>0.99998095462441428</v>
      </c>
      <c r="AC191" s="29" t="str">
        <f t="shared" si="99"/>
        <v/>
      </c>
      <c r="AD191" s="29" t="str">
        <f t="shared" si="100"/>
        <v/>
      </c>
      <c r="AE191" s="29">
        <f t="shared" si="101"/>
        <v>3.1875000000000098E-3</v>
      </c>
      <c r="AF191" s="29">
        <f t="shared" si="104"/>
        <v>8.0285152084063963E-2</v>
      </c>
      <c r="AG191" s="100"/>
      <c r="AH191" s="101"/>
      <c r="AI191" s="102"/>
      <c r="AJ191" s="102"/>
      <c r="AK191" s="102"/>
      <c r="AL191" s="102"/>
      <c r="AM191" s="102"/>
      <c r="AN191" s="102">
        <v>0.78900000000000003</v>
      </c>
      <c r="AO191" s="102">
        <v>0.78900000000000003</v>
      </c>
      <c r="AP191" s="102">
        <v>0.79200000000000004</v>
      </c>
      <c r="AQ191" s="102">
        <v>0.79200000000000004</v>
      </c>
      <c r="AR191" s="102">
        <v>0.80700000000000005</v>
      </c>
      <c r="AS191" s="103">
        <v>0.79400000000000004</v>
      </c>
      <c r="AT191" s="103">
        <v>0.80400000000000005</v>
      </c>
      <c r="AU191" s="103">
        <v>0.80800000000000005</v>
      </c>
      <c r="AV191" s="103">
        <v>0.81</v>
      </c>
      <c r="AW191" s="103">
        <v>0.79400000000000004</v>
      </c>
      <c r="AX191" s="103">
        <v>0.80600000000000005</v>
      </c>
      <c r="AY191" s="103">
        <v>0.79200000000000004</v>
      </c>
      <c r="AZ191" s="103">
        <v>0.80800000000000005</v>
      </c>
      <c r="BA191" s="103">
        <v>0.81599999999999995</v>
      </c>
      <c r="BB191" s="103">
        <v>0.81</v>
      </c>
      <c r="BC191" s="103">
        <v>0.79400000000000004</v>
      </c>
      <c r="BD191" s="103">
        <v>0.78600000000000003</v>
      </c>
      <c r="BE191" s="103">
        <v>0.80600000000000005</v>
      </c>
      <c r="BF191" s="103">
        <v>0.79100000000000004</v>
      </c>
      <c r="BG191" s="103">
        <v>0.79500000000000004</v>
      </c>
      <c r="BH191" s="103">
        <v>0.78800000000000003</v>
      </c>
      <c r="BI191" s="103">
        <v>0.79400000000000004</v>
      </c>
      <c r="BJ191" s="103">
        <v>0.79400000000000004</v>
      </c>
      <c r="BK191" s="103">
        <v>0.79</v>
      </c>
      <c r="BL191" s="103">
        <v>0.78800000000000003</v>
      </c>
      <c r="BM191" s="103">
        <v>0.78700000000000003</v>
      </c>
      <c r="BN191" s="103">
        <v>0.79</v>
      </c>
      <c r="BO191" s="95">
        <v>0.79400000000000004</v>
      </c>
      <c r="BP191" s="95">
        <v>0.78900000000000003</v>
      </c>
      <c r="BQ191" s="95">
        <v>0.79900000000000004</v>
      </c>
      <c r="BR191" s="95">
        <v>0.78800000000000003</v>
      </c>
      <c r="BS191" s="95">
        <v>0.81399999999999995</v>
      </c>
      <c r="BT191" s="97"/>
      <c r="BU191" s="97"/>
      <c r="BV191" s="96"/>
      <c r="BW191" s="96"/>
      <c r="BX191" s="96"/>
      <c r="BY191" s="98"/>
      <c r="BZ191" s="99"/>
      <c r="CA191" s="99"/>
      <c r="CB191" s="99"/>
      <c r="CC191" s="99"/>
      <c r="CD191" s="100"/>
      <c r="CE191" s="101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3"/>
      <c r="CQ191" s="103"/>
      <c r="CR191" s="103"/>
      <c r="CS191" s="103"/>
      <c r="CT191" s="103"/>
      <c r="CU191" s="103"/>
      <c r="CV191" s="103"/>
      <c r="CW191" s="103"/>
      <c r="CX191" s="103"/>
      <c r="CY191" s="103"/>
      <c r="CZ191" s="103"/>
      <c r="DA191" s="103"/>
      <c r="DB191" s="103"/>
      <c r="DC191" s="103"/>
      <c r="DD191" s="103"/>
      <c r="DE191" s="103"/>
      <c r="DF191" s="103"/>
      <c r="DG191" s="103"/>
      <c r="DH191" s="103"/>
      <c r="DI191" s="103"/>
      <c r="DJ191" s="103"/>
      <c r="DK191" s="103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</row>
    <row r="192" spans="1:139">
      <c r="A192" s="83" t="s">
        <v>237</v>
      </c>
      <c r="B192" s="66" t="s">
        <v>242</v>
      </c>
      <c r="C192" s="79" t="s">
        <v>181</v>
      </c>
      <c r="D192" s="67">
        <v>1</v>
      </c>
      <c r="E192" s="123" t="s">
        <v>70</v>
      </c>
      <c r="F192" s="84" t="s">
        <v>126</v>
      </c>
      <c r="G192" s="85" t="s">
        <v>127</v>
      </c>
      <c r="H192" s="86">
        <v>1.33</v>
      </c>
      <c r="I192" s="124" t="s">
        <v>43</v>
      </c>
      <c r="J192" s="88">
        <v>0.8</v>
      </c>
      <c r="K192" s="89">
        <v>0.04</v>
      </c>
      <c r="L192" s="89">
        <v>-0.04</v>
      </c>
      <c r="M192" s="90" t="s">
        <v>29</v>
      </c>
      <c r="N192" s="91" t="s">
        <v>67</v>
      </c>
      <c r="O192" s="92">
        <f t="shared" si="88"/>
        <v>0.84000000000000008</v>
      </c>
      <c r="P192" s="93">
        <f t="shared" si="89"/>
        <v>0.76</v>
      </c>
      <c r="Q192" s="94"/>
      <c r="R192" s="3">
        <f t="shared" si="90"/>
        <v>0.80100000000000005</v>
      </c>
      <c r="S192" s="3">
        <f t="shared" si="91"/>
        <v>0.78300000000000003</v>
      </c>
      <c r="T192" s="3">
        <f t="shared" si="92"/>
        <v>0.79346875000000017</v>
      </c>
      <c r="U192" s="4">
        <f t="shared" si="93"/>
        <v>3.7155677289462943E-3</v>
      </c>
      <c r="V192" s="5">
        <f t="shared" si="94"/>
        <v>3.5885049892804841</v>
      </c>
      <c r="W192" s="76">
        <f t="shared" si="102"/>
        <v>-0.1632812499999968</v>
      </c>
      <c r="X192" s="76" t="str">
        <f t="shared" si="103"/>
        <v>Level B</v>
      </c>
      <c r="Y192" s="5">
        <f t="shared" si="95"/>
        <v>4.1744405695614306</v>
      </c>
      <c r="Z192" s="5">
        <f t="shared" si="96"/>
        <v>3.0025694089995443</v>
      </c>
      <c r="AA192" s="5">
        <f t="shared" si="97"/>
        <v>3.0025694089995443</v>
      </c>
      <c r="AB192" s="6">
        <f t="shared" si="98"/>
        <v>1</v>
      </c>
      <c r="AC192" s="29" t="str">
        <f t="shared" si="99"/>
        <v/>
      </c>
      <c r="AD192" s="29" t="str">
        <f t="shared" si="100"/>
        <v/>
      </c>
      <c r="AE192" s="29">
        <f t="shared" si="101"/>
        <v>6.5312499999998774E-3</v>
      </c>
      <c r="AF192" s="29" t="str">
        <f t="shared" si="104"/>
        <v/>
      </c>
      <c r="AG192" s="100"/>
      <c r="AH192" s="101"/>
      <c r="AI192" s="102"/>
      <c r="AJ192" s="102"/>
      <c r="AK192" s="102"/>
      <c r="AL192" s="102"/>
      <c r="AM192" s="102"/>
      <c r="AN192" s="102">
        <v>0.80100000000000005</v>
      </c>
      <c r="AO192" s="102">
        <v>0.79400000000000004</v>
      </c>
      <c r="AP192" s="102">
        <v>0.79700000000000004</v>
      </c>
      <c r="AQ192" s="102">
        <v>0.79200000000000004</v>
      </c>
      <c r="AR192" s="102">
        <v>0.79300000000000004</v>
      </c>
      <c r="AS192" s="103">
        <v>0.79300000000000004</v>
      </c>
      <c r="AT192" s="103">
        <v>0.79300000000000004</v>
      </c>
      <c r="AU192" s="103">
        <v>0.79700000000000004</v>
      </c>
      <c r="AV192" s="103">
        <v>0.79100000000000004</v>
      </c>
      <c r="AW192" s="103">
        <v>0.79300000000000004</v>
      </c>
      <c r="AX192" s="103">
        <v>0.79200000000000004</v>
      </c>
      <c r="AY192" s="103">
        <v>0.79800000000000004</v>
      </c>
      <c r="AZ192" s="103">
        <v>0.79800000000000004</v>
      </c>
      <c r="BA192" s="103">
        <v>0.78300000000000003</v>
      </c>
      <c r="BB192" s="103">
        <v>0.79400000000000004</v>
      </c>
      <c r="BC192" s="103">
        <v>0.79300000000000004</v>
      </c>
      <c r="BD192" s="103">
        <v>0.79200000000000004</v>
      </c>
      <c r="BE192" s="103">
        <v>0.79300000000000004</v>
      </c>
      <c r="BF192" s="103">
        <v>0.79400000000000004</v>
      </c>
      <c r="BG192" s="103">
        <v>0.78900000000000003</v>
      </c>
      <c r="BH192" s="103">
        <v>0.79</v>
      </c>
      <c r="BI192" s="103">
        <v>0.79700000000000004</v>
      </c>
      <c r="BJ192" s="103">
        <v>0.79500000000000004</v>
      </c>
      <c r="BK192" s="103">
        <v>0.78800000000000003</v>
      </c>
      <c r="BL192" s="103">
        <v>0.79500000000000004</v>
      </c>
      <c r="BM192" s="103">
        <v>0.79300000000000004</v>
      </c>
      <c r="BN192" s="103">
        <v>0.79500000000000004</v>
      </c>
      <c r="BO192" s="95">
        <v>0.79900000000000004</v>
      </c>
      <c r="BP192" s="95">
        <v>0.79</v>
      </c>
      <c r="BQ192" s="95">
        <v>0.79900000000000004</v>
      </c>
      <c r="BR192" s="95">
        <v>0.79100000000000004</v>
      </c>
      <c r="BS192" s="95">
        <v>0.78900000000000003</v>
      </c>
      <c r="BT192" s="97"/>
      <c r="BU192" s="97"/>
      <c r="BV192" s="96"/>
      <c r="BW192" s="96"/>
      <c r="BX192" s="96"/>
      <c r="BY192" s="98"/>
      <c r="BZ192" s="99"/>
      <c r="CA192" s="99"/>
      <c r="CB192" s="99"/>
      <c r="CC192" s="99"/>
      <c r="CD192" s="100"/>
      <c r="CE192" s="101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3"/>
      <c r="CQ192" s="103"/>
      <c r="CR192" s="103"/>
      <c r="CS192" s="103"/>
      <c r="CT192" s="103"/>
      <c r="CU192" s="103"/>
      <c r="CV192" s="103"/>
      <c r="CW192" s="103"/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</row>
    <row r="193" spans="1:139">
      <c r="A193" s="83" t="s">
        <v>237</v>
      </c>
      <c r="B193" s="66" t="s">
        <v>242</v>
      </c>
      <c r="C193" s="79" t="s">
        <v>181</v>
      </c>
      <c r="D193" s="67">
        <v>1</v>
      </c>
      <c r="E193" s="123" t="s">
        <v>70</v>
      </c>
      <c r="F193" s="84" t="s">
        <v>128</v>
      </c>
      <c r="G193" s="85" t="s">
        <v>127</v>
      </c>
      <c r="H193" s="86">
        <v>1.33</v>
      </c>
      <c r="I193" s="124" t="s">
        <v>43</v>
      </c>
      <c r="J193" s="88">
        <v>0.8</v>
      </c>
      <c r="K193" s="89">
        <v>0.04</v>
      </c>
      <c r="L193" s="89">
        <v>-0.04</v>
      </c>
      <c r="M193" s="90" t="s">
        <v>29</v>
      </c>
      <c r="N193" s="91" t="s">
        <v>67</v>
      </c>
      <c r="O193" s="92">
        <f t="shared" si="88"/>
        <v>0.84000000000000008</v>
      </c>
      <c r="P193" s="93">
        <f t="shared" si="89"/>
        <v>0.76</v>
      </c>
      <c r="Q193" s="94"/>
      <c r="R193" s="3">
        <f t="shared" si="90"/>
        <v>0.8</v>
      </c>
      <c r="S193" s="3">
        <f t="shared" si="91"/>
        <v>0.78100000000000003</v>
      </c>
      <c r="T193" s="3">
        <f t="shared" si="92"/>
        <v>0.79309375000000015</v>
      </c>
      <c r="U193" s="4">
        <f t="shared" si="93"/>
        <v>4.0429897512895439E-3</v>
      </c>
      <c r="V193" s="5">
        <f t="shared" si="94"/>
        <v>3.297889471295484</v>
      </c>
      <c r="W193" s="76">
        <f t="shared" si="102"/>
        <v>-0.17265624999999712</v>
      </c>
      <c r="X193" s="76" t="str">
        <f t="shared" si="103"/>
        <v>Level B</v>
      </c>
      <c r="Y193" s="5">
        <f t="shared" si="95"/>
        <v>3.867290700323839</v>
      </c>
      <c r="Z193" s="5">
        <f t="shared" si="96"/>
        <v>2.7284882422671348</v>
      </c>
      <c r="AA193" s="5">
        <f t="shared" si="97"/>
        <v>2.7284882422671348</v>
      </c>
      <c r="AB193" s="6">
        <f t="shared" si="98"/>
        <v>1</v>
      </c>
      <c r="AC193" s="29" t="str">
        <f t="shared" si="99"/>
        <v/>
      </c>
      <c r="AD193" s="29" t="str">
        <f t="shared" si="100"/>
        <v/>
      </c>
      <c r="AE193" s="29">
        <f t="shared" si="101"/>
        <v>6.9062499999998916E-3</v>
      </c>
      <c r="AF193" s="29" t="str">
        <f t="shared" si="104"/>
        <v/>
      </c>
      <c r="AG193" s="100"/>
      <c r="AH193" s="101"/>
      <c r="AI193" s="102"/>
      <c r="AJ193" s="102"/>
      <c r="AK193" s="102"/>
      <c r="AL193" s="102"/>
      <c r="AM193" s="102"/>
      <c r="AN193" s="102">
        <v>0.8</v>
      </c>
      <c r="AO193" s="102">
        <v>0.79300000000000004</v>
      </c>
      <c r="AP193" s="102">
        <v>0.79900000000000004</v>
      </c>
      <c r="AQ193" s="102">
        <v>0.79500000000000004</v>
      </c>
      <c r="AR193" s="102">
        <v>0.79600000000000004</v>
      </c>
      <c r="AS193" s="103">
        <v>0.79300000000000004</v>
      </c>
      <c r="AT193" s="103">
        <v>0.79100000000000004</v>
      </c>
      <c r="AU193" s="103">
        <v>0.79700000000000004</v>
      </c>
      <c r="AV193" s="103">
        <v>0.79100000000000004</v>
      </c>
      <c r="AW193" s="103">
        <v>0.79500000000000004</v>
      </c>
      <c r="AX193" s="103">
        <v>0.79100000000000004</v>
      </c>
      <c r="AY193" s="103">
        <v>0.79400000000000004</v>
      </c>
      <c r="AZ193" s="103">
        <v>0.79600000000000004</v>
      </c>
      <c r="BA193" s="103">
        <v>0.78100000000000003</v>
      </c>
      <c r="BB193" s="103">
        <v>0.79500000000000004</v>
      </c>
      <c r="BC193" s="103">
        <v>0.79500000000000004</v>
      </c>
      <c r="BD193" s="103">
        <v>0.79</v>
      </c>
      <c r="BE193" s="103">
        <v>0.79200000000000004</v>
      </c>
      <c r="BF193" s="103">
        <v>0.79400000000000004</v>
      </c>
      <c r="BG193" s="103">
        <v>0.78800000000000003</v>
      </c>
      <c r="BH193" s="103">
        <v>0.78800000000000003</v>
      </c>
      <c r="BI193" s="103">
        <v>0.79400000000000004</v>
      </c>
      <c r="BJ193" s="103">
        <v>0.79700000000000004</v>
      </c>
      <c r="BK193" s="103">
        <v>0.78700000000000003</v>
      </c>
      <c r="BL193" s="103">
        <v>0.79500000000000004</v>
      </c>
      <c r="BM193" s="103">
        <v>0.79200000000000004</v>
      </c>
      <c r="BN193" s="103">
        <v>0.79300000000000004</v>
      </c>
      <c r="BO193" s="95">
        <v>0.79900000000000004</v>
      </c>
      <c r="BP193" s="95">
        <v>0.78800000000000003</v>
      </c>
      <c r="BQ193" s="95">
        <v>0.79800000000000004</v>
      </c>
      <c r="BR193" s="95">
        <v>0.79</v>
      </c>
      <c r="BS193" s="95">
        <v>0.79200000000000004</v>
      </c>
      <c r="BT193" s="97"/>
      <c r="BU193" s="97"/>
      <c r="BV193" s="96"/>
      <c r="BW193" s="96"/>
      <c r="BX193" s="96"/>
      <c r="BY193" s="98"/>
      <c r="BZ193" s="99"/>
      <c r="CA193" s="99"/>
      <c r="CB193" s="99"/>
      <c r="CC193" s="99"/>
      <c r="CD193" s="100"/>
      <c r="CE193" s="101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3"/>
      <c r="CQ193" s="103"/>
      <c r="CR193" s="103"/>
      <c r="CS193" s="103"/>
      <c r="CT193" s="103"/>
      <c r="CU193" s="103"/>
      <c r="CV193" s="103"/>
      <c r="CW193" s="103"/>
      <c r="CX193" s="103"/>
      <c r="CY193" s="103"/>
      <c r="CZ193" s="103"/>
      <c r="DA193" s="103"/>
      <c r="DB193" s="103"/>
      <c r="DC193" s="103"/>
      <c r="DD193" s="103"/>
      <c r="DE193" s="103"/>
      <c r="DF193" s="103"/>
      <c r="DG193" s="103"/>
      <c r="DH193" s="103"/>
      <c r="DI193" s="103"/>
      <c r="DJ193" s="103"/>
      <c r="DK193" s="103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</row>
    <row r="194" spans="1:139">
      <c r="A194" s="83" t="s">
        <v>238</v>
      </c>
      <c r="B194" s="66" t="s">
        <v>242</v>
      </c>
      <c r="C194" s="79" t="s">
        <v>181</v>
      </c>
      <c r="D194" s="67">
        <v>1</v>
      </c>
      <c r="E194" s="123" t="s">
        <v>70</v>
      </c>
      <c r="F194" s="84" t="s">
        <v>126</v>
      </c>
      <c r="G194" s="85" t="s">
        <v>127</v>
      </c>
      <c r="H194" s="86">
        <v>1.33</v>
      </c>
      <c r="I194" s="124" t="s">
        <v>43</v>
      </c>
      <c r="J194" s="88">
        <v>0.8</v>
      </c>
      <c r="K194" s="89">
        <v>0.04</v>
      </c>
      <c r="L194" s="89">
        <v>-0.04</v>
      </c>
      <c r="M194" s="90" t="s">
        <v>29</v>
      </c>
      <c r="N194" s="91" t="s">
        <v>67</v>
      </c>
      <c r="O194" s="92">
        <f t="shared" si="88"/>
        <v>0.84000000000000008</v>
      </c>
      <c r="P194" s="93">
        <f t="shared" si="89"/>
        <v>0.76</v>
      </c>
      <c r="Q194" s="94"/>
      <c r="R194" s="3">
        <f t="shared" si="90"/>
        <v>0.80700000000000005</v>
      </c>
      <c r="S194" s="3">
        <f t="shared" si="91"/>
        <v>0.79300000000000004</v>
      </c>
      <c r="T194" s="3">
        <f t="shared" si="92"/>
        <v>0.79937499999999995</v>
      </c>
      <c r="U194" s="4">
        <f t="shared" si="93"/>
        <v>3.2003024050659625E-3</v>
      </c>
      <c r="V194" s="5">
        <f t="shared" si="94"/>
        <v>4.1662729472774664</v>
      </c>
      <c r="W194" s="76">
        <f t="shared" si="102"/>
        <v>-1.5625000000002429E-2</v>
      </c>
      <c r="X194" s="76" t="str">
        <f t="shared" si="103"/>
        <v>Level A</v>
      </c>
      <c r="Y194" s="5">
        <f t="shared" si="95"/>
        <v>4.2313709620786915</v>
      </c>
      <c r="Z194" s="5">
        <f t="shared" si="96"/>
        <v>4.1011749324762503</v>
      </c>
      <c r="AA194" s="5">
        <f t="shared" si="97"/>
        <v>4.1011749324762503</v>
      </c>
      <c r="AB194" s="6">
        <f t="shared" si="98"/>
        <v>1</v>
      </c>
      <c r="AC194" s="29" t="str">
        <f t="shared" si="99"/>
        <v/>
      </c>
      <c r="AD194" s="29" t="str">
        <f t="shared" si="100"/>
        <v/>
      </c>
      <c r="AE194" s="29">
        <f t="shared" si="101"/>
        <v>6.250000000000977E-4</v>
      </c>
      <c r="AF194" s="29" t="str">
        <f t="shared" si="104"/>
        <v/>
      </c>
      <c r="AG194" s="100"/>
      <c r="AH194" s="101"/>
      <c r="AI194" s="102"/>
      <c r="AJ194" s="102"/>
      <c r="AK194" s="102"/>
      <c r="AL194" s="102"/>
      <c r="AM194" s="102"/>
      <c r="AN194" s="102">
        <v>0.80400000000000005</v>
      </c>
      <c r="AO194" s="102">
        <v>0.8</v>
      </c>
      <c r="AP194" s="102">
        <v>0.8</v>
      </c>
      <c r="AQ194" s="102">
        <v>0.80300000000000005</v>
      </c>
      <c r="AR194" s="102">
        <v>0.79500000000000004</v>
      </c>
      <c r="AS194" s="103">
        <v>0.79500000000000004</v>
      </c>
      <c r="AT194" s="103">
        <v>0.80200000000000005</v>
      </c>
      <c r="AU194" s="103">
        <v>0.79700000000000004</v>
      </c>
      <c r="AV194" s="103">
        <v>0.80200000000000005</v>
      </c>
      <c r="AW194" s="103">
        <v>0.80300000000000005</v>
      </c>
      <c r="AX194" s="103">
        <v>0.79800000000000004</v>
      </c>
      <c r="AY194" s="103">
        <v>0.79300000000000004</v>
      </c>
      <c r="AZ194" s="103">
        <v>0.80100000000000005</v>
      </c>
      <c r="BA194" s="103">
        <v>0.79800000000000004</v>
      </c>
      <c r="BB194" s="103">
        <v>0.80700000000000005</v>
      </c>
      <c r="BC194" s="103">
        <v>0.79800000000000004</v>
      </c>
      <c r="BD194" s="103">
        <v>0.79400000000000004</v>
      </c>
      <c r="BE194" s="103">
        <v>0.8</v>
      </c>
      <c r="BF194" s="103">
        <v>0.80100000000000005</v>
      </c>
      <c r="BG194" s="103">
        <v>0.79600000000000004</v>
      </c>
      <c r="BH194" s="103">
        <v>0.79900000000000004</v>
      </c>
      <c r="BI194" s="103">
        <v>0.80300000000000005</v>
      </c>
      <c r="BJ194" s="103">
        <v>0.80100000000000005</v>
      </c>
      <c r="BK194" s="103">
        <v>0.79700000000000004</v>
      </c>
      <c r="BL194" s="103">
        <v>0.79800000000000004</v>
      </c>
      <c r="BM194" s="103">
        <v>0.80100000000000005</v>
      </c>
      <c r="BN194" s="103">
        <v>0.79600000000000004</v>
      </c>
      <c r="BO194" s="95">
        <v>0.79900000000000004</v>
      </c>
      <c r="BP194" s="95">
        <v>0.80300000000000005</v>
      </c>
      <c r="BQ194" s="95">
        <v>0.80100000000000005</v>
      </c>
      <c r="BR194" s="95">
        <v>0.79700000000000004</v>
      </c>
      <c r="BS194" s="95">
        <v>0.79800000000000004</v>
      </c>
      <c r="BT194" s="97"/>
      <c r="BU194" s="97"/>
      <c r="BV194" s="96"/>
      <c r="BW194" s="96"/>
      <c r="BX194" s="96"/>
      <c r="BY194" s="98"/>
      <c r="BZ194" s="99"/>
      <c r="CA194" s="99"/>
      <c r="CB194" s="99"/>
      <c r="CC194" s="99"/>
      <c r="CD194" s="100"/>
      <c r="CE194" s="101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3"/>
      <c r="CQ194" s="103"/>
      <c r="CR194" s="103"/>
      <c r="CS194" s="103"/>
      <c r="CT194" s="103"/>
      <c r="CU194" s="103"/>
      <c r="CV194" s="103"/>
      <c r="CW194" s="103"/>
      <c r="CX194" s="103"/>
      <c r="CY194" s="103"/>
      <c r="CZ194" s="103"/>
      <c r="DA194" s="103"/>
      <c r="DB194" s="103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</row>
    <row r="195" spans="1:139">
      <c r="A195" s="83" t="s">
        <v>238</v>
      </c>
      <c r="B195" s="66" t="s">
        <v>242</v>
      </c>
      <c r="C195" s="79" t="s">
        <v>181</v>
      </c>
      <c r="D195" s="67">
        <v>1</v>
      </c>
      <c r="E195" s="123" t="s">
        <v>70</v>
      </c>
      <c r="F195" s="84" t="s">
        <v>128</v>
      </c>
      <c r="G195" s="85" t="s">
        <v>127</v>
      </c>
      <c r="H195" s="86">
        <v>1.33</v>
      </c>
      <c r="I195" s="124" t="s">
        <v>43</v>
      </c>
      <c r="J195" s="88">
        <v>0.8</v>
      </c>
      <c r="K195" s="89">
        <v>0.04</v>
      </c>
      <c r="L195" s="89">
        <v>-0.04</v>
      </c>
      <c r="M195" s="90" t="s">
        <v>29</v>
      </c>
      <c r="N195" s="91" t="s">
        <v>67</v>
      </c>
      <c r="O195" s="92">
        <f t="shared" si="88"/>
        <v>0.84000000000000008</v>
      </c>
      <c r="P195" s="93">
        <f t="shared" si="89"/>
        <v>0.76</v>
      </c>
      <c r="Q195" s="94"/>
      <c r="R195" s="3">
        <f t="shared" si="90"/>
        <v>0.82099999999999995</v>
      </c>
      <c r="S195" s="3">
        <f t="shared" si="91"/>
        <v>0.80100000000000005</v>
      </c>
      <c r="T195" s="3">
        <f t="shared" si="92"/>
        <v>0.80971874999999982</v>
      </c>
      <c r="U195" s="4">
        <f t="shared" si="93"/>
        <v>5.2562366949698873E-3</v>
      </c>
      <c r="V195" s="5">
        <f t="shared" si="94"/>
        <v>2.5366691241460009</v>
      </c>
      <c r="W195" s="76">
        <f t="shared" si="102"/>
        <v>0.24296874999999418</v>
      </c>
      <c r="X195" s="76" t="str">
        <f t="shared" si="103"/>
        <v>Level B</v>
      </c>
      <c r="Y195" s="5">
        <f t="shared" si="95"/>
        <v>1.9203377978886687</v>
      </c>
      <c r="Z195" s="5">
        <f t="shared" si="96"/>
        <v>3.1530004504033373</v>
      </c>
      <c r="AA195" s="5">
        <f t="shared" si="97"/>
        <v>1.9203377978886687</v>
      </c>
      <c r="AB195" s="6">
        <f t="shared" si="98"/>
        <v>0.99999999581947963</v>
      </c>
      <c r="AC195" s="29" t="str">
        <f t="shared" si="99"/>
        <v/>
      </c>
      <c r="AD195" s="29" t="str">
        <f t="shared" si="100"/>
        <v/>
      </c>
      <c r="AE195" s="29">
        <f t="shared" si="101"/>
        <v>-9.7187499999997762E-3</v>
      </c>
      <c r="AF195" s="29" t="str">
        <f t="shared" si="104"/>
        <v/>
      </c>
      <c r="AG195" s="100"/>
      <c r="AH195" s="101"/>
      <c r="AI195" s="102"/>
      <c r="AJ195" s="102"/>
      <c r="AK195" s="102"/>
      <c r="AL195" s="102"/>
      <c r="AM195" s="102"/>
      <c r="AN195" s="102">
        <v>0.82099999999999995</v>
      </c>
      <c r="AO195" s="102">
        <v>0.80700000000000005</v>
      </c>
      <c r="AP195" s="102">
        <v>0.81200000000000006</v>
      </c>
      <c r="AQ195" s="102">
        <v>0.81599999999999995</v>
      </c>
      <c r="AR195" s="102">
        <v>0.80400000000000005</v>
      </c>
      <c r="AS195" s="103">
        <v>0.80700000000000005</v>
      </c>
      <c r="AT195" s="103">
        <v>0.81599999999999995</v>
      </c>
      <c r="AU195" s="103">
        <v>0.80600000000000005</v>
      </c>
      <c r="AV195" s="103">
        <v>0.80700000000000005</v>
      </c>
      <c r="AW195" s="103">
        <v>0.81499999999999995</v>
      </c>
      <c r="AX195" s="103">
        <v>0.80800000000000005</v>
      </c>
      <c r="AY195" s="103">
        <v>0.80800000000000005</v>
      </c>
      <c r="AZ195" s="103">
        <v>0.81499999999999995</v>
      </c>
      <c r="BA195" s="103">
        <v>0.80300000000000005</v>
      </c>
      <c r="BB195" s="103">
        <v>0.81399999999999995</v>
      </c>
      <c r="BC195" s="103">
        <v>0.81100000000000005</v>
      </c>
      <c r="BD195" s="103">
        <v>0.80700000000000005</v>
      </c>
      <c r="BE195" s="103">
        <v>0.80400000000000005</v>
      </c>
      <c r="BF195" s="103">
        <v>0.81</v>
      </c>
      <c r="BG195" s="103">
        <v>0.80400000000000005</v>
      </c>
      <c r="BH195" s="103">
        <v>0.81599999999999995</v>
      </c>
      <c r="BI195" s="103">
        <v>0.81699999999999995</v>
      </c>
      <c r="BJ195" s="103">
        <v>0.80100000000000005</v>
      </c>
      <c r="BK195" s="103">
        <v>0.80900000000000005</v>
      </c>
      <c r="BL195" s="103">
        <v>0.80800000000000005</v>
      </c>
      <c r="BM195" s="103">
        <v>0.81</v>
      </c>
      <c r="BN195" s="103">
        <v>0.80400000000000005</v>
      </c>
      <c r="BO195" s="95">
        <v>0.81599999999999995</v>
      </c>
      <c r="BP195" s="95">
        <v>0.81699999999999995</v>
      </c>
      <c r="BQ195" s="95">
        <v>0.80100000000000005</v>
      </c>
      <c r="BR195" s="95">
        <v>0.80900000000000005</v>
      </c>
      <c r="BS195" s="95">
        <v>0.80800000000000005</v>
      </c>
      <c r="BT195" s="97"/>
      <c r="BU195" s="97"/>
      <c r="BV195" s="96"/>
      <c r="BW195" s="96"/>
      <c r="BX195" s="96"/>
      <c r="BY195" s="98"/>
      <c r="BZ195" s="99"/>
      <c r="CA195" s="99"/>
      <c r="CB195" s="99"/>
      <c r="CC195" s="99"/>
      <c r="CD195" s="100"/>
      <c r="CE195" s="101"/>
      <c r="CF195" s="102"/>
      <c r="CG195" s="102"/>
      <c r="CH195" s="102"/>
      <c r="CI195" s="102"/>
      <c r="CJ195" s="102"/>
      <c r="CK195" s="102"/>
      <c r="CL195" s="102"/>
      <c r="CM195" s="102"/>
      <c r="CN195" s="102"/>
      <c r="CO195" s="102"/>
      <c r="CP195" s="103"/>
      <c r="CQ195" s="103"/>
      <c r="CR195" s="103"/>
      <c r="CS195" s="103"/>
      <c r="CT195" s="103"/>
      <c r="CU195" s="103"/>
      <c r="CV195" s="103"/>
      <c r="CW195" s="103"/>
      <c r="CX195" s="103"/>
      <c r="CY195" s="103"/>
      <c r="CZ195" s="103"/>
      <c r="DA195" s="103"/>
      <c r="DB195" s="103"/>
      <c r="DC195" s="103"/>
      <c r="DD195" s="103"/>
      <c r="DE195" s="103"/>
      <c r="DF195" s="103"/>
      <c r="DG195" s="103"/>
      <c r="DH195" s="103"/>
      <c r="DI195" s="103"/>
      <c r="DJ195" s="103"/>
      <c r="DK195" s="103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</row>
    <row r="196" spans="1:139">
      <c r="A196" s="83" t="s">
        <v>239</v>
      </c>
      <c r="B196" s="66" t="s">
        <v>242</v>
      </c>
      <c r="C196" s="79" t="s">
        <v>181</v>
      </c>
      <c r="D196" s="67">
        <v>1</v>
      </c>
      <c r="E196" s="123" t="s">
        <v>70</v>
      </c>
      <c r="F196" s="84">
        <v>3</v>
      </c>
      <c r="G196" s="85" t="s">
        <v>127</v>
      </c>
      <c r="H196" s="86">
        <v>1.33</v>
      </c>
      <c r="I196" s="124" t="s">
        <v>43</v>
      </c>
      <c r="J196" s="88">
        <v>0.8</v>
      </c>
      <c r="K196" s="89">
        <v>0.04</v>
      </c>
      <c r="L196" s="89">
        <v>-0.04</v>
      </c>
      <c r="M196" s="90" t="s">
        <v>29</v>
      </c>
      <c r="N196" s="91" t="s">
        <v>67</v>
      </c>
      <c r="O196" s="92">
        <f t="shared" si="88"/>
        <v>0.84000000000000008</v>
      </c>
      <c r="P196" s="93">
        <f t="shared" si="89"/>
        <v>0.76</v>
      </c>
      <c r="Q196" s="94"/>
      <c r="R196" s="3">
        <f t="shared" si="90"/>
        <v>0.79400000000000004</v>
      </c>
      <c r="S196" s="3">
        <f t="shared" si="91"/>
        <v>0.77800000000000002</v>
      </c>
      <c r="T196" s="3">
        <f t="shared" si="92"/>
        <v>0.7865937500000002</v>
      </c>
      <c r="U196" s="4">
        <f t="shared" si="93"/>
        <v>3.3298200571357075E-3</v>
      </c>
      <c r="V196" s="5">
        <f t="shared" si="94"/>
        <v>4.0042203796449565</v>
      </c>
      <c r="W196" s="76">
        <f t="shared" si="102"/>
        <v>-0.33515624999999577</v>
      </c>
      <c r="X196" s="76" t="str">
        <f t="shared" si="103"/>
        <v>Level C</v>
      </c>
      <c r="Y196" s="5">
        <f t="shared" si="95"/>
        <v>5.3462598662603238</v>
      </c>
      <c r="Z196" s="5">
        <f t="shared" si="96"/>
        <v>2.6621808930295958</v>
      </c>
      <c r="AA196" s="5">
        <f t="shared" si="97"/>
        <v>2.6621808930295958</v>
      </c>
      <c r="AB196" s="6">
        <f t="shared" si="98"/>
        <v>0.99999999999999933</v>
      </c>
      <c r="AC196" s="29" t="str">
        <f t="shared" si="99"/>
        <v/>
      </c>
      <c r="AD196" s="29" t="str">
        <f t="shared" si="100"/>
        <v/>
      </c>
      <c r="AE196" s="29">
        <f t="shared" si="101"/>
        <v>1.3406249999999842E-2</v>
      </c>
      <c r="AF196" s="29" t="str">
        <f t="shared" si="104"/>
        <v/>
      </c>
      <c r="AG196" s="100"/>
      <c r="AH196" s="101"/>
      <c r="AI196" s="102"/>
      <c r="AJ196" s="102"/>
      <c r="AK196" s="102"/>
      <c r="AL196" s="102"/>
      <c r="AM196" s="102"/>
      <c r="AN196" s="102">
        <v>0.78900000000000003</v>
      </c>
      <c r="AO196" s="102">
        <v>0.78900000000000003</v>
      </c>
      <c r="AP196" s="102">
        <v>0.78900000000000003</v>
      </c>
      <c r="AQ196" s="102">
        <v>0.78400000000000003</v>
      </c>
      <c r="AR196" s="102">
        <v>0.78600000000000003</v>
      </c>
      <c r="AS196" s="103">
        <v>0.77800000000000002</v>
      </c>
      <c r="AT196" s="103">
        <v>0.78200000000000003</v>
      </c>
      <c r="AU196" s="103">
        <v>0.78900000000000003</v>
      </c>
      <c r="AV196" s="103">
        <v>0.78400000000000003</v>
      </c>
      <c r="AW196" s="103">
        <v>0.78600000000000003</v>
      </c>
      <c r="AX196" s="103">
        <v>0.78700000000000003</v>
      </c>
      <c r="AY196" s="103">
        <v>0.78800000000000003</v>
      </c>
      <c r="AZ196" s="103">
        <v>0.78700000000000003</v>
      </c>
      <c r="BA196" s="103">
        <v>0.78700000000000003</v>
      </c>
      <c r="BB196" s="103">
        <v>0.78200000000000003</v>
      </c>
      <c r="BC196" s="103">
        <v>0.78600000000000003</v>
      </c>
      <c r="BD196" s="103">
        <v>0.79100000000000004</v>
      </c>
      <c r="BE196" s="103">
        <v>0.78700000000000003</v>
      </c>
      <c r="BF196" s="103">
        <v>0.78800000000000003</v>
      </c>
      <c r="BG196" s="103">
        <v>0.79</v>
      </c>
      <c r="BH196" s="103">
        <v>0.78900000000000003</v>
      </c>
      <c r="BI196" s="103">
        <v>0.78500000000000003</v>
      </c>
      <c r="BJ196" s="103">
        <v>0.78600000000000003</v>
      </c>
      <c r="BK196" s="103">
        <v>0.79400000000000004</v>
      </c>
      <c r="BL196" s="103">
        <v>0.78900000000000003</v>
      </c>
      <c r="BM196" s="103">
        <v>0.78800000000000003</v>
      </c>
      <c r="BN196" s="103">
        <v>0.79100000000000004</v>
      </c>
      <c r="BO196" s="95">
        <v>0.78800000000000003</v>
      </c>
      <c r="BP196" s="95">
        <v>0.78200000000000003</v>
      </c>
      <c r="BQ196" s="95">
        <v>0.78400000000000003</v>
      </c>
      <c r="BR196" s="95">
        <v>0.78500000000000003</v>
      </c>
      <c r="BS196" s="95">
        <v>0.78100000000000003</v>
      </c>
      <c r="BT196" s="97"/>
      <c r="BU196" s="97"/>
      <c r="BV196" s="96"/>
      <c r="BW196" s="96"/>
      <c r="BX196" s="96"/>
      <c r="BY196" s="98"/>
      <c r="BZ196" s="99"/>
      <c r="CA196" s="99"/>
      <c r="CB196" s="99"/>
      <c r="CC196" s="99"/>
      <c r="CD196" s="100"/>
      <c r="CE196" s="101"/>
      <c r="CF196" s="102"/>
      <c r="CG196" s="102"/>
      <c r="CH196" s="102"/>
      <c r="CI196" s="102"/>
      <c r="CJ196" s="102"/>
      <c r="CK196" s="102"/>
      <c r="CL196" s="102"/>
      <c r="CM196" s="102"/>
      <c r="CN196" s="102"/>
      <c r="CO196" s="102"/>
      <c r="CP196" s="103"/>
      <c r="CQ196" s="103"/>
      <c r="CR196" s="103"/>
      <c r="CS196" s="103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03"/>
      <c r="DD196" s="103"/>
      <c r="DE196" s="103"/>
      <c r="DF196" s="103"/>
      <c r="DG196" s="103"/>
      <c r="DH196" s="103"/>
      <c r="DI196" s="103"/>
      <c r="DJ196" s="103"/>
      <c r="DK196" s="103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</row>
    <row r="197" spans="1:139">
      <c r="A197" s="83" t="s">
        <v>240</v>
      </c>
      <c r="B197" s="66" t="s">
        <v>242</v>
      </c>
      <c r="C197" s="79" t="s">
        <v>181</v>
      </c>
      <c r="D197" s="67">
        <v>1</v>
      </c>
      <c r="E197" s="123" t="s">
        <v>70</v>
      </c>
      <c r="F197" s="84" t="s">
        <v>126</v>
      </c>
      <c r="G197" s="85" t="s">
        <v>127</v>
      </c>
      <c r="H197" s="86">
        <v>1.33</v>
      </c>
      <c r="I197" s="124" t="s">
        <v>43</v>
      </c>
      <c r="J197" s="88">
        <v>0.8</v>
      </c>
      <c r="K197" s="89">
        <v>0.04</v>
      </c>
      <c r="L197" s="89">
        <v>-0.04</v>
      </c>
      <c r="M197" s="90" t="s">
        <v>29</v>
      </c>
      <c r="N197" s="91" t="s">
        <v>67</v>
      </c>
      <c r="O197" s="92">
        <f t="shared" si="88"/>
        <v>0.84000000000000008</v>
      </c>
      <c r="P197" s="93">
        <f t="shared" si="89"/>
        <v>0.76</v>
      </c>
      <c r="Q197" s="94"/>
      <c r="R197" s="3">
        <f t="shared" si="90"/>
        <v>0.82</v>
      </c>
      <c r="S197" s="3">
        <f t="shared" si="91"/>
        <v>0.78400000000000003</v>
      </c>
      <c r="T197" s="3">
        <f t="shared" si="92"/>
        <v>0.79571875000000014</v>
      </c>
      <c r="U197" s="4">
        <f t="shared" si="93"/>
        <v>8.8944867845924726E-3</v>
      </c>
      <c r="V197" s="5">
        <f t="shared" si="94"/>
        <v>1.4990559496282663</v>
      </c>
      <c r="W197" s="76">
        <f t="shared" si="102"/>
        <v>-0.10703124999999748</v>
      </c>
      <c r="X197" s="76" t="str">
        <f t="shared" si="103"/>
        <v>Level A</v>
      </c>
      <c r="Y197" s="5">
        <f t="shared" si="95"/>
        <v>1.6595017817369144</v>
      </c>
      <c r="Z197" s="5">
        <f t="shared" si="96"/>
        <v>1.338610117519621</v>
      </c>
      <c r="AA197" s="5">
        <f t="shared" si="97"/>
        <v>1.338610117519621</v>
      </c>
      <c r="AB197" s="6">
        <f t="shared" si="98"/>
        <v>0.99997006118548692</v>
      </c>
      <c r="AC197" s="29" t="str">
        <f t="shared" si="99"/>
        <v/>
      </c>
      <c r="AD197" s="29" t="str">
        <f t="shared" si="100"/>
        <v/>
      </c>
      <c r="AE197" s="29">
        <f t="shared" si="101"/>
        <v>4.2812499999999032E-3</v>
      </c>
      <c r="AF197" s="29">
        <f t="shared" si="104"/>
        <v>8.0050381061332249E-2</v>
      </c>
      <c r="AG197" s="100"/>
      <c r="AH197" s="101"/>
      <c r="AI197" s="102"/>
      <c r="AJ197" s="102"/>
      <c r="AK197" s="102"/>
      <c r="AL197" s="102"/>
      <c r="AM197" s="102"/>
      <c r="AN197" s="102">
        <v>0.79400000000000004</v>
      </c>
      <c r="AO197" s="102">
        <v>0.79700000000000004</v>
      </c>
      <c r="AP197" s="102">
        <v>0.80100000000000005</v>
      </c>
      <c r="AQ197" s="102">
        <v>0.78900000000000003</v>
      </c>
      <c r="AR197" s="102">
        <v>0.78500000000000003</v>
      </c>
      <c r="AS197" s="103">
        <v>0.79400000000000004</v>
      </c>
      <c r="AT197" s="103">
        <v>0.78800000000000003</v>
      </c>
      <c r="AU197" s="103">
        <v>0.81</v>
      </c>
      <c r="AV197" s="103">
        <v>0.79100000000000004</v>
      </c>
      <c r="AW197" s="103">
        <v>0.79900000000000004</v>
      </c>
      <c r="AX197" s="103">
        <v>0.79</v>
      </c>
      <c r="AY197" s="103">
        <v>0.79100000000000004</v>
      </c>
      <c r="AZ197" s="103">
        <v>0.79500000000000004</v>
      </c>
      <c r="BA197" s="103">
        <v>0.80100000000000005</v>
      </c>
      <c r="BB197" s="103">
        <v>0.79900000000000004</v>
      </c>
      <c r="BC197" s="103">
        <v>0.79400000000000004</v>
      </c>
      <c r="BD197" s="103">
        <v>0.79400000000000004</v>
      </c>
      <c r="BE197" s="103">
        <v>0.78400000000000003</v>
      </c>
      <c r="BF197" s="103">
        <v>0.78700000000000003</v>
      </c>
      <c r="BG197" s="103">
        <v>0.79</v>
      </c>
      <c r="BH197" s="103">
        <v>0.80500000000000005</v>
      </c>
      <c r="BI197" s="103">
        <v>0.79500000000000004</v>
      </c>
      <c r="BJ197" s="103">
        <v>0.79900000000000004</v>
      </c>
      <c r="BK197" s="103">
        <v>0.82</v>
      </c>
      <c r="BL197" s="103">
        <v>0.80100000000000005</v>
      </c>
      <c r="BM197" s="103">
        <v>0.79900000000000004</v>
      </c>
      <c r="BN197" s="103">
        <v>0.82</v>
      </c>
      <c r="BO197" s="95">
        <v>0.79100000000000004</v>
      </c>
      <c r="BP197" s="95">
        <v>0.8</v>
      </c>
      <c r="BQ197" s="95">
        <v>0.78900000000000003</v>
      </c>
      <c r="BR197" s="95">
        <v>0.78700000000000003</v>
      </c>
      <c r="BS197" s="95">
        <v>0.78400000000000003</v>
      </c>
      <c r="BT197" s="97"/>
      <c r="BU197" s="97"/>
      <c r="BV197" s="96"/>
      <c r="BW197" s="96"/>
      <c r="BX197" s="96"/>
      <c r="BY197" s="98"/>
      <c r="BZ197" s="99"/>
      <c r="CA197" s="99"/>
      <c r="CB197" s="99"/>
      <c r="CC197" s="99"/>
      <c r="CD197" s="100"/>
      <c r="CE197" s="101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3"/>
      <c r="CQ197" s="103"/>
      <c r="CR197" s="103"/>
      <c r="CS197" s="103"/>
      <c r="CT197" s="103"/>
      <c r="CU197" s="103"/>
      <c r="CV197" s="103"/>
      <c r="CW197" s="103"/>
      <c r="CX197" s="103"/>
      <c r="CY197" s="103"/>
      <c r="CZ197" s="103"/>
      <c r="DA197" s="103"/>
      <c r="DB197" s="103"/>
      <c r="DC197" s="103"/>
      <c r="DD197" s="103"/>
      <c r="DE197" s="103"/>
      <c r="DF197" s="103"/>
      <c r="DG197" s="103"/>
      <c r="DH197" s="103"/>
      <c r="DI197" s="103"/>
      <c r="DJ197" s="103"/>
      <c r="DK197" s="103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</row>
    <row r="198" spans="1:139">
      <c r="A198" s="83" t="s">
        <v>240</v>
      </c>
      <c r="B198" s="66" t="s">
        <v>242</v>
      </c>
      <c r="C198" s="79" t="s">
        <v>181</v>
      </c>
      <c r="D198" s="67">
        <v>1</v>
      </c>
      <c r="E198" s="123" t="s">
        <v>70</v>
      </c>
      <c r="F198" s="84" t="s">
        <v>128</v>
      </c>
      <c r="G198" s="85" t="s">
        <v>127</v>
      </c>
      <c r="H198" s="86">
        <v>1.33</v>
      </c>
      <c r="I198" s="124" t="s">
        <v>43</v>
      </c>
      <c r="J198" s="88">
        <v>0.8</v>
      </c>
      <c r="K198" s="89">
        <v>0.04</v>
      </c>
      <c r="L198" s="89">
        <v>-0.04</v>
      </c>
      <c r="M198" s="90" t="s">
        <v>29</v>
      </c>
      <c r="N198" s="91" t="s">
        <v>67</v>
      </c>
      <c r="O198" s="92">
        <f t="shared" si="88"/>
        <v>0.84000000000000008</v>
      </c>
      <c r="P198" s="93">
        <f t="shared" si="89"/>
        <v>0.76</v>
      </c>
      <c r="Q198" s="94"/>
      <c r="R198" s="3">
        <f t="shared" si="90"/>
        <v>0.81599999999999995</v>
      </c>
      <c r="S198" s="3">
        <f t="shared" si="91"/>
        <v>0.78200000000000003</v>
      </c>
      <c r="T198" s="3">
        <f t="shared" si="92"/>
        <v>0.80024999999999991</v>
      </c>
      <c r="U198" s="4">
        <f t="shared" si="93"/>
        <v>9.5309343549003205E-3</v>
      </c>
      <c r="V198" s="5">
        <f t="shared" si="94"/>
        <v>1.3989534327741975</v>
      </c>
      <c r="W198" s="76">
        <f t="shared" si="102"/>
        <v>6.2499999999965309E-3</v>
      </c>
      <c r="X198" s="76" t="str">
        <f t="shared" si="103"/>
        <v>Level A</v>
      </c>
      <c r="Y198" s="5">
        <f t="shared" si="95"/>
        <v>1.3902099738193647</v>
      </c>
      <c r="Z198" s="5">
        <f t="shared" si="96"/>
        <v>1.4076968917290325</v>
      </c>
      <c r="AA198" s="5">
        <f t="shared" si="97"/>
        <v>1.3902099738193647</v>
      </c>
      <c r="AB198" s="6">
        <f t="shared" si="98"/>
        <v>0.9999727633185187</v>
      </c>
      <c r="AC198" s="29" t="str">
        <f t="shared" si="99"/>
        <v/>
      </c>
      <c r="AD198" s="29" t="str">
        <f t="shared" si="100"/>
        <v/>
      </c>
      <c r="AE198" s="29">
        <f t="shared" si="101"/>
        <v>-2.4999999999986144E-4</v>
      </c>
      <c r="AF198" s="29">
        <f t="shared" si="104"/>
        <v>8.5778409194102886E-2</v>
      </c>
      <c r="AG198" s="100"/>
      <c r="AH198" s="101"/>
      <c r="AI198" s="102"/>
      <c r="AJ198" s="102"/>
      <c r="AK198" s="102"/>
      <c r="AL198" s="102"/>
      <c r="AM198" s="102"/>
      <c r="AN198" s="102">
        <v>0.8</v>
      </c>
      <c r="AO198" s="102">
        <v>0.79200000000000004</v>
      </c>
      <c r="AP198" s="102">
        <v>0.78900000000000003</v>
      </c>
      <c r="AQ198" s="102">
        <v>0.80300000000000005</v>
      </c>
      <c r="AR198" s="102">
        <v>0.81</v>
      </c>
      <c r="AS198" s="103">
        <v>0.78200000000000003</v>
      </c>
      <c r="AT198" s="103">
        <v>0.81100000000000005</v>
      </c>
      <c r="AU198" s="103">
        <v>0.80100000000000005</v>
      </c>
      <c r="AV198" s="103">
        <v>0.81599999999999995</v>
      </c>
      <c r="AW198" s="103">
        <v>0.81</v>
      </c>
      <c r="AX198" s="103">
        <v>0.79</v>
      </c>
      <c r="AY198" s="103">
        <v>0.78600000000000003</v>
      </c>
      <c r="AZ198" s="103">
        <v>0.80800000000000005</v>
      </c>
      <c r="BA198" s="103">
        <v>0.80500000000000005</v>
      </c>
      <c r="BB198" s="103">
        <v>0.80600000000000005</v>
      </c>
      <c r="BC198" s="103">
        <v>0.81399999999999995</v>
      </c>
      <c r="BD198" s="103">
        <v>0.81200000000000006</v>
      </c>
      <c r="BE198" s="103">
        <v>0.79500000000000004</v>
      </c>
      <c r="BF198" s="103">
        <v>0.79200000000000004</v>
      </c>
      <c r="BG198" s="103">
        <v>0.79</v>
      </c>
      <c r="BH198" s="103">
        <v>0.79500000000000004</v>
      </c>
      <c r="BI198" s="103">
        <v>0.79800000000000004</v>
      </c>
      <c r="BJ198" s="103">
        <v>0.80500000000000005</v>
      </c>
      <c r="BK198" s="103">
        <v>0.78600000000000003</v>
      </c>
      <c r="BL198" s="103">
        <v>0.79800000000000004</v>
      </c>
      <c r="BM198" s="103">
        <v>0.79600000000000004</v>
      </c>
      <c r="BN198" s="103">
        <v>0.80900000000000005</v>
      </c>
      <c r="BO198" s="95">
        <v>0.78800000000000003</v>
      </c>
      <c r="BP198" s="95">
        <v>0.81399999999999995</v>
      </c>
      <c r="BQ198" s="95">
        <v>0.80700000000000005</v>
      </c>
      <c r="BR198" s="95">
        <v>0.79600000000000004</v>
      </c>
      <c r="BS198" s="95">
        <v>0.80400000000000005</v>
      </c>
      <c r="BT198" s="97"/>
      <c r="BU198" s="97"/>
      <c r="BV198" s="96"/>
      <c r="BW198" s="96"/>
      <c r="BX198" s="96"/>
      <c r="BY198" s="98"/>
      <c r="BZ198" s="99"/>
      <c r="CA198" s="99"/>
      <c r="CB198" s="99"/>
      <c r="CC198" s="99"/>
      <c r="CD198" s="100"/>
      <c r="CE198" s="101"/>
      <c r="CF198" s="102"/>
      <c r="CG198" s="102"/>
      <c r="CH198" s="102"/>
      <c r="CI198" s="102"/>
      <c r="CJ198" s="102"/>
      <c r="CK198" s="102"/>
      <c r="CL198" s="102"/>
      <c r="CM198" s="102"/>
      <c r="CN198" s="102"/>
      <c r="CO198" s="102"/>
      <c r="CP198" s="103"/>
      <c r="CQ198" s="103"/>
      <c r="CR198" s="103"/>
      <c r="CS198" s="103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</row>
    <row r="199" spans="1:139">
      <c r="A199" s="83" t="s">
        <v>241</v>
      </c>
      <c r="B199" s="66" t="s">
        <v>242</v>
      </c>
      <c r="C199" s="79" t="s">
        <v>181</v>
      </c>
      <c r="D199" s="67">
        <v>1</v>
      </c>
      <c r="E199" s="123" t="s">
        <v>70</v>
      </c>
      <c r="F199" s="84" t="s">
        <v>126</v>
      </c>
      <c r="G199" s="85" t="s">
        <v>127</v>
      </c>
      <c r="H199" s="86">
        <v>1.33</v>
      </c>
      <c r="I199" s="124" t="s">
        <v>43</v>
      </c>
      <c r="J199" s="88">
        <v>0.8</v>
      </c>
      <c r="K199" s="89">
        <v>0.04</v>
      </c>
      <c r="L199" s="89">
        <v>-0.04</v>
      </c>
      <c r="M199" s="90" t="s">
        <v>29</v>
      </c>
      <c r="N199" s="91" t="s">
        <v>67</v>
      </c>
      <c r="O199" s="92">
        <f t="shared" si="88"/>
        <v>0.84000000000000008</v>
      </c>
      <c r="P199" s="93">
        <f t="shared" si="89"/>
        <v>0.76</v>
      </c>
      <c r="Q199" s="94"/>
      <c r="R199" s="3">
        <f t="shared" si="90"/>
        <v>0.80400000000000005</v>
      </c>
      <c r="S199" s="3">
        <f t="shared" si="91"/>
        <v>0.78200000000000003</v>
      </c>
      <c r="T199" s="3">
        <f t="shared" si="92"/>
        <v>0.79318749999999993</v>
      </c>
      <c r="U199" s="4">
        <f t="shared" si="93"/>
        <v>6.9069273314036252E-3</v>
      </c>
      <c r="V199" s="5">
        <f t="shared" si="94"/>
        <v>1.9304290741138774</v>
      </c>
      <c r="W199" s="76">
        <f t="shared" si="102"/>
        <v>-0.17031250000000261</v>
      </c>
      <c r="X199" s="76" t="str">
        <f t="shared" si="103"/>
        <v>Level B</v>
      </c>
      <c r="Y199" s="5">
        <f t="shared" si="95"/>
        <v>2.2592052757989043</v>
      </c>
      <c r="Z199" s="5">
        <f t="shared" si="96"/>
        <v>1.6016528724288541</v>
      </c>
      <c r="AA199" s="5">
        <f t="shared" si="97"/>
        <v>1.6016528724288541</v>
      </c>
      <c r="AB199" s="6">
        <f t="shared" si="98"/>
        <v>0.99999922607630998</v>
      </c>
      <c r="AC199" s="29" t="str">
        <f t="shared" si="99"/>
        <v/>
      </c>
      <c r="AD199" s="29" t="str">
        <f t="shared" si="100"/>
        <v/>
      </c>
      <c r="AE199" s="29">
        <f t="shared" si="101"/>
        <v>6.8125000000001101E-3</v>
      </c>
      <c r="AF199" s="29" t="str">
        <f t="shared" si="104"/>
        <v/>
      </c>
      <c r="AG199" s="100"/>
      <c r="AH199" s="101"/>
      <c r="AI199" s="102"/>
      <c r="AJ199" s="102"/>
      <c r="AK199" s="102"/>
      <c r="AL199" s="102"/>
      <c r="AM199" s="102"/>
      <c r="AN199" s="102">
        <v>0.78300000000000003</v>
      </c>
      <c r="AO199" s="102">
        <v>0.80300000000000005</v>
      </c>
      <c r="AP199" s="102">
        <v>0.80300000000000005</v>
      </c>
      <c r="AQ199" s="102">
        <v>0.78600000000000003</v>
      </c>
      <c r="AR199" s="102">
        <v>0.80100000000000005</v>
      </c>
      <c r="AS199" s="103">
        <v>0.78900000000000003</v>
      </c>
      <c r="AT199" s="103">
        <v>0.80200000000000005</v>
      </c>
      <c r="AU199" s="103">
        <v>0.8</v>
      </c>
      <c r="AV199" s="103">
        <v>0.79400000000000004</v>
      </c>
      <c r="AW199" s="103">
        <v>0.78600000000000003</v>
      </c>
      <c r="AX199" s="103">
        <v>0.79400000000000004</v>
      </c>
      <c r="AY199" s="103">
        <v>0.79300000000000004</v>
      </c>
      <c r="AZ199" s="103">
        <v>0.79300000000000004</v>
      </c>
      <c r="BA199" s="103">
        <v>0.78900000000000003</v>
      </c>
      <c r="BB199" s="103">
        <v>0.80200000000000005</v>
      </c>
      <c r="BC199" s="103">
        <v>0.79400000000000004</v>
      </c>
      <c r="BD199" s="103">
        <v>0.78400000000000003</v>
      </c>
      <c r="BE199" s="103">
        <v>0.79100000000000004</v>
      </c>
      <c r="BF199" s="103">
        <v>0.78700000000000003</v>
      </c>
      <c r="BG199" s="103">
        <v>0.79</v>
      </c>
      <c r="BH199" s="103">
        <v>0.80200000000000005</v>
      </c>
      <c r="BI199" s="103">
        <v>0.78200000000000003</v>
      </c>
      <c r="BJ199" s="103">
        <v>0.79900000000000004</v>
      </c>
      <c r="BK199" s="103">
        <v>0.80300000000000005</v>
      </c>
      <c r="BL199" s="103">
        <v>0.79300000000000004</v>
      </c>
      <c r="BM199" s="103">
        <v>0.79100000000000004</v>
      </c>
      <c r="BN199" s="103">
        <v>0.78600000000000003</v>
      </c>
      <c r="BO199" s="95">
        <v>0.79600000000000004</v>
      </c>
      <c r="BP199" s="95">
        <v>0.80400000000000005</v>
      </c>
      <c r="BQ199" s="95">
        <v>0.79100000000000004</v>
      </c>
      <c r="BR199" s="95">
        <v>0.78700000000000003</v>
      </c>
      <c r="BS199" s="95">
        <v>0.78400000000000003</v>
      </c>
      <c r="BT199" s="97"/>
      <c r="BU199" s="97"/>
      <c r="BV199" s="96"/>
      <c r="BW199" s="96"/>
      <c r="BX199" s="96"/>
      <c r="BY199" s="98"/>
      <c r="BZ199" s="99"/>
      <c r="CA199" s="99"/>
      <c r="CB199" s="99"/>
      <c r="CC199" s="99"/>
      <c r="CD199" s="100"/>
      <c r="CE199" s="101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3"/>
      <c r="CQ199" s="103"/>
      <c r="CR199" s="103"/>
      <c r="CS199" s="103"/>
      <c r="CT199" s="103"/>
      <c r="CU199" s="103"/>
      <c r="CV199" s="103"/>
      <c r="CW199" s="103"/>
      <c r="CX199" s="103"/>
      <c r="CY199" s="103"/>
      <c r="CZ199" s="103"/>
      <c r="DA199" s="103"/>
      <c r="DB199" s="103"/>
      <c r="DC199" s="103"/>
      <c r="DD199" s="103"/>
      <c r="DE199" s="103"/>
      <c r="DF199" s="103"/>
      <c r="DG199" s="103"/>
      <c r="DH199" s="103"/>
      <c r="DI199" s="103"/>
      <c r="DJ199" s="103"/>
      <c r="DK199" s="103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</row>
    <row r="200" spans="1:139">
      <c r="A200" s="83" t="s">
        <v>241</v>
      </c>
      <c r="B200" s="66" t="s">
        <v>242</v>
      </c>
      <c r="C200" s="79" t="s">
        <v>181</v>
      </c>
      <c r="D200" s="67">
        <v>1</v>
      </c>
      <c r="E200" s="123" t="s">
        <v>70</v>
      </c>
      <c r="F200" s="84" t="s">
        <v>128</v>
      </c>
      <c r="G200" s="85" t="s">
        <v>127</v>
      </c>
      <c r="H200" s="86">
        <v>1.33</v>
      </c>
      <c r="I200" s="124" t="s">
        <v>43</v>
      </c>
      <c r="J200" s="88">
        <v>0.8</v>
      </c>
      <c r="K200" s="89">
        <v>0.04</v>
      </c>
      <c r="L200" s="89">
        <v>-0.04</v>
      </c>
      <c r="M200" s="90" t="s">
        <v>29</v>
      </c>
      <c r="N200" s="91" t="s">
        <v>67</v>
      </c>
      <c r="O200" s="92">
        <f t="shared" si="88"/>
        <v>0.84000000000000008</v>
      </c>
      <c r="P200" s="93">
        <f t="shared" si="89"/>
        <v>0.76</v>
      </c>
      <c r="Q200" s="94"/>
      <c r="R200" s="3">
        <f t="shared" si="90"/>
        <v>0.81</v>
      </c>
      <c r="S200" s="3">
        <f t="shared" si="91"/>
        <v>0.78400000000000003</v>
      </c>
      <c r="T200" s="3">
        <f t="shared" si="92"/>
        <v>0.79493750000000019</v>
      </c>
      <c r="U200" s="4">
        <f t="shared" si="93"/>
        <v>6.9789429830949606E-3</v>
      </c>
      <c r="V200" s="5">
        <f t="shared" si="94"/>
        <v>1.9105089933576709</v>
      </c>
      <c r="W200" s="76">
        <f t="shared" si="102"/>
        <v>-0.12656249999999636</v>
      </c>
      <c r="X200" s="76" t="str">
        <f t="shared" si="103"/>
        <v>Level B</v>
      </c>
      <c r="Y200" s="5">
        <f t="shared" si="95"/>
        <v>2.1523077878294958</v>
      </c>
      <c r="Z200" s="5">
        <f t="shared" si="96"/>
        <v>1.668710198885849</v>
      </c>
      <c r="AA200" s="5">
        <f t="shared" si="97"/>
        <v>1.668710198885849</v>
      </c>
      <c r="AB200" s="6">
        <f t="shared" si="98"/>
        <v>0.99999972227114697</v>
      </c>
      <c r="AC200" s="29" t="str">
        <f t="shared" si="99"/>
        <v/>
      </c>
      <c r="AD200" s="29" t="str">
        <f t="shared" si="100"/>
        <v/>
      </c>
      <c r="AE200" s="29">
        <f t="shared" si="101"/>
        <v>5.0624999999998588E-3</v>
      </c>
      <c r="AF200" s="29" t="str">
        <f t="shared" si="104"/>
        <v/>
      </c>
      <c r="AG200" s="100"/>
      <c r="AH200" s="101"/>
      <c r="AI200" s="102"/>
      <c r="AJ200" s="102"/>
      <c r="AK200" s="102"/>
      <c r="AL200" s="102"/>
      <c r="AM200" s="102"/>
      <c r="AN200" s="102">
        <v>0.78500000000000003</v>
      </c>
      <c r="AO200" s="102">
        <v>0.81</v>
      </c>
      <c r="AP200" s="102">
        <v>0.80100000000000005</v>
      </c>
      <c r="AQ200" s="102">
        <v>0.78800000000000003</v>
      </c>
      <c r="AR200" s="102">
        <v>0.79800000000000004</v>
      </c>
      <c r="AS200" s="103">
        <v>0.78700000000000003</v>
      </c>
      <c r="AT200" s="103">
        <v>0.79900000000000004</v>
      </c>
      <c r="AU200" s="103">
        <v>0.80300000000000005</v>
      </c>
      <c r="AV200" s="103">
        <v>0.79</v>
      </c>
      <c r="AW200" s="103">
        <v>0.79200000000000004</v>
      </c>
      <c r="AX200" s="103">
        <v>0.79500000000000004</v>
      </c>
      <c r="AY200" s="103">
        <v>0.79600000000000004</v>
      </c>
      <c r="AZ200" s="103">
        <v>0.78800000000000003</v>
      </c>
      <c r="BA200" s="103">
        <v>0.79500000000000004</v>
      </c>
      <c r="BB200" s="103">
        <v>0.79800000000000004</v>
      </c>
      <c r="BC200" s="103">
        <v>0.79100000000000004</v>
      </c>
      <c r="BD200" s="103">
        <v>0.78800000000000003</v>
      </c>
      <c r="BE200" s="103">
        <v>0.79400000000000004</v>
      </c>
      <c r="BF200" s="103">
        <v>0.79300000000000004</v>
      </c>
      <c r="BG200" s="103">
        <v>0.78400000000000003</v>
      </c>
      <c r="BH200" s="103">
        <v>0.80400000000000005</v>
      </c>
      <c r="BI200" s="103">
        <v>0.78500000000000003</v>
      </c>
      <c r="BJ200" s="103">
        <v>0.80800000000000005</v>
      </c>
      <c r="BK200" s="103">
        <v>0.80300000000000005</v>
      </c>
      <c r="BL200" s="103">
        <v>0.79800000000000004</v>
      </c>
      <c r="BM200" s="103">
        <v>0.79700000000000004</v>
      </c>
      <c r="BN200" s="103">
        <v>0.79200000000000004</v>
      </c>
      <c r="BO200" s="95">
        <v>0.79100000000000004</v>
      </c>
      <c r="BP200" s="95">
        <v>0.80800000000000005</v>
      </c>
      <c r="BQ200" s="95">
        <v>0.79600000000000004</v>
      </c>
      <c r="BR200" s="95">
        <v>0.79100000000000004</v>
      </c>
      <c r="BS200" s="95">
        <v>0.79</v>
      </c>
      <c r="BT200" s="97"/>
      <c r="BU200" s="97"/>
      <c r="BV200" s="96"/>
      <c r="BW200" s="96"/>
      <c r="BX200" s="96"/>
      <c r="BY200" s="98"/>
      <c r="BZ200" s="99"/>
      <c r="CA200" s="99"/>
      <c r="CB200" s="99"/>
      <c r="CC200" s="99"/>
      <c r="CD200" s="100"/>
      <c r="CE200" s="101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3"/>
      <c r="CQ200" s="103"/>
      <c r="CR200" s="103"/>
      <c r="CS200" s="103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</row>
    <row r="201" spans="1:139">
      <c r="A201" s="83" t="s">
        <v>203</v>
      </c>
      <c r="B201" s="66" t="s">
        <v>248</v>
      </c>
      <c r="C201" s="79" t="s">
        <v>181</v>
      </c>
      <c r="D201" s="67">
        <v>1</v>
      </c>
      <c r="E201" s="123" t="s">
        <v>70</v>
      </c>
      <c r="F201" s="84" t="s">
        <v>126</v>
      </c>
      <c r="G201" s="85" t="s">
        <v>127</v>
      </c>
      <c r="H201" s="86">
        <v>1.33</v>
      </c>
      <c r="I201" s="124" t="s">
        <v>43</v>
      </c>
      <c r="J201" s="88">
        <v>0.9</v>
      </c>
      <c r="K201" s="89">
        <v>0.04</v>
      </c>
      <c r="L201" s="89">
        <v>-0.04</v>
      </c>
      <c r="M201" s="90" t="s">
        <v>29</v>
      </c>
      <c r="N201" s="91" t="s">
        <v>67</v>
      </c>
      <c r="O201" s="92">
        <f t="shared" ref="O201:O264" si="105">J201+K201</f>
        <v>0.94000000000000006</v>
      </c>
      <c r="P201" s="93">
        <f t="shared" ref="P201:P264" si="106">J201+L201</f>
        <v>0.86</v>
      </c>
      <c r="Q201" s="94"/>
      <c r="R201" s="3">
        <f t="shared" ref="R201:R264" si="107">IF(OR($AN201="",ISNUMBER($AN201)=FALSE),"",MAX(AN201:EI201))</f>
        <v>0.89400000000000002</v>
      </c>
      <c r="S201" s="3">
        <f t="shared" ref="S201:S264" si="108">IF(OR($AN201="",ISNUMBER($AN201)=FALSE),"",MIN(AN201:EI201))</f>
        <v>0.878</v>
      </c>
      <c r="T201" s="3">
        <f t="shared" ref="T201:T264" si="109">IF(OR($AN201="",ISNUMBER($AN201)=FALSE),"",AVERAGE(AN201:EI201))</f>
        <v>0.8889062499999999</v>
      </c>
      <c r="U201" s="4">
        <f t="shared" ref="U201:U264" si="110">IF(OR($AN201="",ISNUMBER($AN201)=FALSE),"",STDEV(AN201:EI201))</f>
        <v>3.2957389400998286E-3</v>
      </c>
      <c r="V201" s="5">
        <f t="shared" ref="V201:V264" si="111">IF(OR($AN201="",ISNUMBER($AN201)=FALSE),"",IF(AND(J201=0,L201=0),Y201,IF(AND(J201="",K201=""),Z201,(K201+ABS(L201))/(6*U201))))</f>
        <v>4.0456278775919872</v>
      </c>
      <c r="W201" s="76">
        <f t="shared" si="102"/>
        <v>-0.27734375000000289</v>
      </c>
      <c r="X201" s="76" t="str">
        <f t="shared" si="103"/>
        <v>Level C</v>
      </c>
      <c r="Y201" s="5">
        <f t="shared" ref="Y201:Y264" si="112">IF(OR($AN201="",ISNUMBER($AN201)=FALSE),"",IF(K201="","",(O201-T201)/(3*U201)))</f>
        <v>5.1676574842679059</v>
      </c>
      <c r="Z201" s="5">
        <f t="shared" ref="Z201:Z264" si="113">IF(OR($AN201="",ISNUMBER($AN201)=FALSE),"",IF(L201="","",(T201-P201)/(3*U201)))</f>
        <v>2.9235982709160755</v>
      </c>
      <c r="AA201" s="5">
        <f t="shared" ref="AA201:AA264" si="114">IF(OR($AN201="",ISNUMBER($AN201)=FALSE),"",IF(AND(J201=0,L201=0),((K201)-(T201))/(3*U201),MIN(Y201:Z201)))</f>
        <v>2.9235982709160755</v>
      </c>
      <c r="AB201" s="6">
        <f t="shared" ref="AB201:AB264" si="115">IF(OR($AN201="",ISNUMBER($AN201)=FALSE),"",IF(AND(J201=0,L201=0),NORMSDIST(3*AA201),NORMSDIST(3*AA201)+NORMSDIST(6*V201-3*AA201)-1))</f>
        <v>1</v>
      </c>
      <c r="AC201" s="29" t="str">
        <f t="shared" ref="AC201:AC264" si="116">IF($T201="","",IF(I201="Tolerance",IF(($H201*3*U201+T201)-J201&lt;K201,"",($H201*3*U201+T201)-J201),IF(OR(I201="GD&amp;T",I201="MAX"),IF(($H201*3*U201+T201)&lt;K201,"",($H201*3*U201+T201)),"")))</f>
        <v/>
      </c>
      <c r="AD201" s="29" t="str">
        <f t="shared" ref="AD201:AD264" si="117">IF(T201="","",IF(I201="Tolerance",IF(-(($H201*3*U201)-T201)-J201&gt;L201,"",-(($H201*3*U201)-T201)-J201),IF(I201="MIN",IF(-(($H201*3*U201)-T201)&gt;L201,"",-(($H201*3*U201)-T201)),"")))</f>
        <v/>
      </c>
      <c r="AE201" s="29">
        <f t="shared" ref="AE201:AE264" si="118">IF(OR(J201="",T201=""),"",(O201+P201)/2-T201)</f>
        <v>1.1093750000000124E-2</v>
      </c>
      <c r="AF201" s="29" t="str">
        <f t="shared" si="104"/>
        <v/>
      </c>
      <c r="AG201" s="100"/>
      <c r="AH201" s="101"/>
      <c r="AI201" s="102"/>
      <c r="AJ201" s="102"/>
      <c r="AK201" s="102"/>
      <c r="AL201" s="102"/>
      <c r="AM201" s="102"/>
      <c r="AN201" s="102">
        <v>0.89100000000000001</v>
      </c>
      <c r="AO201" s="102">
        <v>0.89100000000000001</v>
      </c>
      <c r="AP201" s="102">
        <v>0.89100000000000001</v>
      </c>
      <c r="AQ201" s="102">
        <v>0.88800000000000001</v>
      </c>
      <c r="AR201" s="102">
        <v>0.88700000000000001</v>
      </c>
      <c r="AS201" s="103">
        <v>0.88800000000000001</v>
      </c>
      <c r="AT201" s="103">
        <v>0.878</v>
      </c>
      <c r="AU201" s="103">
        <v>0.88600000000000001</v>
      </c>
      <c r="AV201" s="103">
        <v>0.89100000000000001</v>
      </c>
      <c r="AW201" s="103">
        <v>0.88700000000000001</v>
      </c>
      <c r="AX201" s="103">
        <v>0.89</v>
      </c>
      <c r="AY201" s="103">
        <v>0.89300000000000002</v>
      </c>
      <c r="AZ201" s="103">
        <v>0.89300000000000002</v>
      </c>
      <c r="BA201" s="103">
        <v>0.88900000000000001</v>
      </c>
      <c r="BB201" s="103">
        <v>0.89200000000000002</v>
      </c>
      <c r="BC201" s="103">
        <v>0.89100000000000001</v>
      </c>
      <c r="BD201" s="103">
        <v>0.89</v>
      </c>
      <c r="BE201" s="103">
        <v>0.88700000000000001</v>
      </c>
      <c r="BF201" s="103">
        <v>0.88500000000000001</v>
      </c>
      <c r="BG201" s="103">
        <v>0.88400000000000001</v>
      </c>
      <c r="BH201" s="103">
        <v>0.88900000000000001</v>
      </c>
      <c r="BI201" s="103">
        <v>0.88900000000000001</v>
      </c>
      <c r="BJ201" s="103">
        <v>0.89200000000000002</v>
      </c>
      <c r="BK201" s="103">
        <v>0.89400000000000002</v>
      </c>
      <c r="BL201" s="103">
        <v>0.88900000000000001</v>
      </c>
      <c r="BM201" s="103">
        <v>0.88900000000000001</v>
      </c>
      <c r="BN201" s="103">
        <v>0.88800000000000001</v>
      </c>
      <c r="BO201" s="95">
        <v>0.89200000000000002</v>
      </c>
      <c r="BP201" s="95">
        <v>0.89</v>
      </c>
      <c r="BQ201" s="95">
        <v>0.88700000000000001</v>
      </c>
      <c r="BR201" s="95">
        <v>0.89100000000000001</v>
      </c>
      <c r="BS201" s="95">
        <v>0.88300000000000001</v>
      </c>
      <c r="BT201" s="97"/>
      <c r="BU201" s="97"/>
      <c r="BV201" s="96"/>
      <c r="BW201" s="96"/>
      <c r="BX201" s="96"/>
      <c r="BY201" s="98"/>
      <c r="BZ201" s="99"/>
      <c r="CA201" s="99"/>
      <c r="CB201" s="99"/>
      <c r="CC201" s="99"/>
      <c r="CD201" s="100"/>
      <c r="CE201" s="101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3"/>
      <c r="CQ201" s="103"/>
      <c r="CR201" s="103"/>
      <c r="CS201" s="103"/>
      <c r="CT201" s="103"/>
      <c r="CU201" s="103"/>
      <c r="CV201" s="103"/>
      <c r="CW201" s="103"/>
      <c r="CX201" s="103"/>
      <c r="CY201" s="103"/>
      <c r="CZ201" s="103"/>
      <c r="DA201" s="103"/>
      <c r="DB201" s="103"/>
      <c r="DC201" s="103"/>
      <c r="DD201" s="103"/>
      <c r="DE201" s="103"/>
      <c r="DF201" s="103"/>
      <c r="DG201" s="103"/>
      <c r="DH201" s="103"/>
      <c r="DI201" s="103"/>
      <c r="DJ201" s="103"/>
      <c r="DK201" s="103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</row>
    <row r="202" spans="1:139">
      <c r="A202" s="83" t="s">
        <v>203</v>
      </c>
      <c r="B202" s="66" t="s">
        <v>248</v>
      </c>
      <c r="C202" s="79" t="s">
        <v>181</v>
      </c>
      <c r="D202" s="67">
        <v>1</v>
      </c>
      <c r="E202" s="123" t="s">
        <v>70</v>
      </c>
      <c r="F202" s="84" t="s">
        <v>128</v>
      </c>
      <c r="G202" s="85" t="s">
        <v>127</v>
      </c>
      <c r="H202" s="86">
        <v>1.33</v>
      </c>
      <c r="I202" s="124" t="s">
        <v>43</v>
      </c>
      <c r="J202" s="88">
        <v>0.9</v>
      </c>
      <c r="K202" s="89">
        <v>0.04</v>
      </c>
      <c r="L202" s="89">
        <v>-0.04</v>
      </c>
      <c r="M202" s="90" t="s">
        <v>29</v>
      </c>
      <c r="N202" s="91" t="s">
        <v>67</v>
      </c>
      <c r="O202" s="92">
        <f t="shared" si="105"/>
        <v>0.94000000000000006</v>
      </c>
      <c r="P202" s="93">
        <f t="shared" si="106"/>
        <v>0.86</v>
      </c>
      <c r="Q202" s="94"/>
      <c r="R202" s="3">
        <f t="shared" si="107"/>
        <v>0.89500000000000002</v>
      </c>
      <c r="S202" s="3">
        <f t="shared" si="108"/>
        <v>0.88500000000000001</v>
      </c>
      <c r="T202" s="3">
        <f t="shared" si="109"/>
        <v>0.89062499999999989</v>
      </c>
      <c r="U202" s="4">
        <f t="shared" si="110"/>
        <v>2.7090052929847458E-3</v>
      </c>
      <c r="V202" s="5">
        <f t="shared" si="111"/>
        <v>4.9218557704045107</v>
      </c>
      <c r="W202" s="76">
        <f t="shared" si="102"/>
        <v>-0.23437500000000311</v>
      </c>
      <c r="X202" s="76" t="str">
        <f t="shared" si="103"/>
        <v>Level B</v>
      </c>
      <c r="Y202" s="5">
        <f t="shared" si="112"/>
        <v>6.0754157165930893</v>
      </c>
      <c r="Z202" s="5">
        <f t="shared" si="113"/>
        <v>3.7682958242159414</v>
      </c>
      <c r="AA202" s="5">
        <f t="shared" si="114"/>
        <v>3.7682958242159414</v>
      </c>
      <c r="AB202" s="6">
        <f t="shared" si="115"/>
        <v>1</v>
      </c>
      <c r="AC202" s="29" t="str">
        <f t="shared" si="116"/>
        <v/>
      </c>
      <c r="AD202" s="29" t="str">
        <f t="shared" si="117"/>
        <v/>
      </c>
      <c r="AE202" s="29">
        <f t="shared" si="118"/>
        <v>9.3750000000001332E-3</v>
      </c>
      <c r="AF202" s="29" t="str">
        <f t="shared" si="104"/>
        <v/>
      </c>
      <c r="AG202" s="100"/>
      <c r="AH202" s="101"/>
      <c r="AI202" s="102"/>
      <c r="AJ202" s="102"/>
      <c r="AK202" s="102"/>
      <c r="AL202" s="102"/>
      <c r="AM202" s="102"/>
      <c r="AN202" s="102">
        <v>0.88900000000000001</v>
      </c>
      <c r="AO202" s="102">
        <v>0.89100000000000001</v>
      </c>
      <c r="AP202" s="102">
        <v>0.89400000000000002</v>
      </c>
      <c r="AQ202" s="102">
        <v>0.88800000000000001</v>
      </c>
      <c r="AR202" s="102">
        <v>0.88800000000000001</v>
      </c>
      <c r="AS202" s="103">
        <v>0.88800000000000001</v>
      </c>
      <c r="AT202" s="103">
        <v>0.88500000000000001</v>
      </c>
      <c r="AU202" s="103">
        <v>0.89</v>
      </c>
      <c r="AV202" s="103">
        <v>0.89400000000000002</v>
      </c>
      <c r="AW202" s="103">
        <v>0.89</v>
      </c>
      <c r="AX202" s="103">
        <v>0.89200000000000002</v>
      </c>
      <c r="AY202" s="103">
        <v>0.89400000000000002</v>
      </c>
      <c r="AZ202" s="103">
        <v>0.89200000000000002</v>
      </c>
      <c r="BA202" s="103">
        <v>0.89300000000000002</v>
      </c>
      <c r="BB202" s="103">
        <v>0.89400000000000002</v>
      </c>
      <c r="BC202" s="103">
        <v>0.89</v>
      </c>
      <c r="BD202" s="103">
        <v>0.89500000000000002</v>
      </c>
      <c r="BE202" s="103">
        <v>0.89</v>
      </c>
      <c r="BF202" s="103">
        <v>0.88900000000000001</v>
      </c>
      <c r="BG202" s="103">
        <v>0.88700000000000001</v>
      </c>
      <c r="BH202" s="103">
        <v>0.89200000000000002</v>
      </c>
      <c r="BI202" s="103">
        <v>0.89</v>
      </c>
      <c r="BJ202" s="103">
        <v>0.89200000000000002</v>
      </c>
      <c r="BK202" s="103">
        <v>0.89500000000000002</v>
      </c>
      <c r="BL202" s="103">
        <v>0.89</v>
      </c>
      <c r="BM202" s="103">
        <v>0.89</v>
      </c>
      <c r="BN202" s="103">
        <v>0.88700000000000001</v>
      </c>
      <c r="BO202" s="95">
        <v>0.88900000000000001</v>
      </c>
      <c r="BP202" s="95">
        <v>0.89400000000000002</v>
      </c>
      <c r="BQ202" s="95">
        <v>0.88900000000000001</v>
      </c>
      <c r="BR202" s="95">
        <v>0.89300000000000002</v>
      </c>
      <c r="BS202" s="95">
        <v>0.88600000000000001</v>
      </c>
      <c r="BT202" s="97"/>
      <c r="BU202" s="97"/>
      <c r="BV202" s="96"/>
      <c r="BW202" s="96"/>
      <c r="BX202" s="96"/>
      <c r="BY202" s="98"/>
      <c r="BZ202" s="99"/>
      <c r="CA202" s="99"/>
      <c r="CB202" s="99"/>
      <c r="CC202" s="99"/>
      <c r="CD202" s="100"/>
      <c r="CE202" s="101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3"/>
      <c r="CQ202" s="103"/>
      <c r="CR202" s="103"/>
      <c r="CS202" s="103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</row>
    <row r="203" spans="1:139">
      <c r="A203" s="83" t="s">
        <v>204</v>
      </c>
      <c r="B203" s="66" t="s">
        <v>248</v>
      </c>
      <c r="C203" s="79" t="s">
        <v>181</v>
      </c>
      <c r="D203" s="67">
        <v>1</v>
      </c>
      <c r="E203" s="123" t="s">
        <v>70</v>
      </c>
      <c r="F203" s="84" t="s">
        <v>243</v>
      </c>
      <c r="G203" s="85" t="s">
        <v>127</v>
      </c>
      <c r="H203" s="86">
        <v>1.33</v>
      </c>
      <c r="I203" s="124" t="s">
        <v>43</v>
      </c>
      <c r="J203" s="88">
        <v>0.9</v>
      </c>
      <c r="K203" s="89">
        <v>0.04</v>
      </c>
      <c r="L203" s="89">
        <v>-0.04</v>
      </c>
      <c r="M203" s="90" t="s">
        <v>29</v>
      </c>
      <c r="N203" s="91" t="s">
        <v>67</v>
      </c>
      <c r="O203" s="92">
        <f t="shared" si="105"/>
        <v>0.94000000000000006</v>
      </c>
      <c r="P203" s="93">
        <f t="shared" si="106"/>
        <v>0.86</v>
      </c>
      <c r="Q203" s="94"/>
      <c r="R203" s="3">
        <f t="shared" si="107"/>
        <v>0.89200000000000002</v>
      </c>
      <c r="S203" s="3">
        <f t="shared" si="108"/>
        <v>0.88300000000000001</v>
      </c>
      <c r="T203" s="3">
        <f t="shared" si="109"/>
        <v>0.88781250000000012</v>
      </c>
      <c r="U203" s="4">
        <f t="shared" si="110"/>
        <v>2.4813822890711822E-3</v>
      </c>
      <c r="V203" s="5">
        <f t="shared" si="111"/>
        <v>5.3733491175695454</v>
      </c>
      <c r="W203" s="76">
        <f t="shared" si="102"/>
        <v>-0.30468749999999739</v>
      </c>
      <c r="X203" s="76" t="str">
        <f t="shared" si="103"/>
        <v>Level C</v>
      </c>
      <c r="Y203" s="5">
        <f t="shared" si="112"/>
        <v>7.0105414268290076</v>
      </c>
      <c r="Z203" s="5">
        <f t="shared" si="113"/>
        <v>3.7361568083100916</v>
      </c>
      <c r="AA203" s="5">
        <f t="shared" si="114"/>
        <v>3.7361568083100916</v>
      </c>
      <c r="AB203" s="6">
        <f t="shared" si="115"/>
        <v>1</v>
      </c>
      <c r="AC203" s="29" t="str">
        <f t="shared" si="116"/>
        <v/>
      </c>
      <c r="AD203" s="29" t="str">
        <f t="shared" si="117"/>
        <v/>
      </c>
      <c r="AE203" s="29">
        <f t="shared" si="118"/>
        <v>1.2187499999999907E-2</v>
      </c>
      <c r="AF203" s="29" t="str">
        <f t="shared" si="104"/>
        <v/>
      </c>
      <c r="AG203" s="100"/>
      <c r="AH203" s="101"/>
      <c r="AI203" s="102"/>
      <c r="AJ203" s="102"/>
      <c r="AK203" s="102"/>
      <c r="AL203" s="102"/>
      <c r="AM203" s="102"/>
      <c r="AN203" s="102">
        <v>0.89100000000000001</v>
      </c>
      <c r="AO203" s="102">
        <v>0.89200000000000002</v>
      </c>
      <c r="AP203" s="102">
        <v>0.88900000000000001</v>
      </c>
      <c r="AQ203" s="102">
        <v>0.88600000000000001</v>
      </c>
      <c r="AR203" s="102">
        <v>0.88800000000000001</v>
      </c>
      <c r="AS203" s="103">
        <v>0.88500000000000001</v>
      </c>
      <c r="AT203" s="103">
        <v>0.89100000000000001</v>
      </c>
      <c r="AU203" s="103">
        <v>0.89200000000000002</v>
      </c>
      <c r="AV203" s="103">
        <v>0.88900000000000001</v>
      </c>
      <c r="AW203" s="103">
        <v>0.88700000000000001</v>
      </c>
      <c r="AX203" s="103">
        <v>0.88600000000000001</v>
      </c>
      <c r="AY203" s="103">
        <v>0.88700000000000001</v>
      </c>
      <c r="AZ203" s="103">
        <v>0.88700000000000001</v>
      </c>
      <c r="BA203" s="103">
        <v>0.88300000000000001</v>
      </c>
      <c r="BB203" s="103">
        <v>0.88700000000000001</v>
      </c>
      <c r="BC203" s="103">
        <v>0.89200000000000002</v>
      </c>
      <c r="BD203" s="103">
        <v>0.88500000000000001</v>
      </c>
      <c r="BE203" s="103">
        <v>0.88500000000000001</v>
      </c>
      <c r="BF203" s="103">
        <v>0.89</v>
      </c>
      <c r="BG203" s="103">
        <v>0.88700000000000001</v>
      </c>
      <c r="BH203" s="103">
        <v>0.88700000000000001</v>
      </c>
      <c r="BI203" s="103">
        <v>0.88800000000000001</v>
      </c>
      <c r="BJ203" s="103">
        <v>0.89100000000000001</v>
      </c>
      <c r="BK203" s="103">
        <v>0.88600000000000001</v>
      </c>
      <c r="BL203" s="103">
        <v>0.88900000000000001</v>
      </c>
      <c r="BM203" s="103">
        <v>0.88800000000000001</v>
      </c>
      <c r="BN203" s="103">
        <v>0.88700000000000001</v>
      </c>
      <c r="BO203" s="95">
        <v>0.88500000000000001</v>
      </c>
      <c r="BP203" s="95">
        <v>0.88400000000000001</v>
      </c>
      <c r="BQ203" s="95">
        <v>0.89100000000000001</v>
      </c>
      <c r="BR203" s="95">
        <v>0.88600000000000001</v>
      </c>
      <c r="BS203" s="95">
        <v>0.88900000000000001</v>
      </c>
      <c r="BT203" s="97"/>
      <c r="BU203" s="97"/>
      <c r="BV203" s="96"/>
      <c r="BW203" s="96"/>
      <c r="BX203" s="96"/>
      <c r="BY203" s="98"/>
      <c r="BZ203" s="99"/>
      <c r="CA203" s="99"/>
      <c r="CB203" s="99"/>
      <c r="CC203" s="99"/>
      <c r="CD203" s="100"/>
      <c r="CE203" s="101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3"/>
      <c r="CQ203" s="103"/>
      <c r="CR203" s="103"/>
      <c r="CS203" s="103"/>
      <c r="CT203" s="103"/>
      <c r="CU203" s="103"/>
      <c r="CV203" s="103"/>
      <c r="CW203" s="103"/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</row>
    <row r="204" spans="1:139">
      <c r="A204" s="83" t="s">
        <v>205</v>
      </c>
      <c r="B204" s="66" t="s">
        <v>248</v>
      </c>
      <c r="C204" s="79" t="s">
        <v>181</v>
      </c>
      <c r="D204" s="67">
        <v>1</v>
      </c>
      <c r="E204" s="123" t="s">
        <v>70</v>
      </c>
      <c r="F204" s="84" t="s">
        <v>243</v>
      </c>
      <c r="G204" s="85" t="s">
        <v>127</v>
      </c>
      <c r="H204" s="86">
        <v>1.33</v>
      </c>
      <c r="I204" s="124" t="s">
        <v>43</v>
      </c>
      <c r="J204" s="88">
        <v>0.9</v>
      </c>
      <c r="K204" s="89">
        <v>0.04</v>
      </c>
      <c r="L204" s="89">
        <v>-0.04</v>
      </c>
      <c r="M204" s="90" t="s">
        <v>29</v>
      </c>
      <c r="N204" s="91" t="s">
        <v>67</v>
      </c>
      <c r="O204" s="92">
        <f t="shared" si="105"/>
        <v>0.94000000000000006</v>
      </c>
      <c r="P204" s="93">
        <f t="shared" si="106"/>
        <v>0.86</v>
      </c>
      <c r="Q204" s="94"/>
      <c r="R204" s="3">
        <f t="shared" si="107"/>
        <v>0.89400000000000002</v>
      </c>
      <c r="S204" s="3">
        <f t="shared" si="108"/>
        <v>0.88100000000000001</v>
      </c>
      <c r="T204" s="3">
        <f t="shared" si="109"/>
        <v>0.88743749999999988</v>
      </c>
      <c r="U204" s="4">
        <f t="shared" si="110"/>
        <v>3.6361757649415699E-3</v>
      </c>
      <c r="V204" s="5">
        <f t="shared" si="111"/>
        <v>3.6668561134716184</v>
      </c>
      <c r="W204" s="76">
        <f t="shared" si="102"/>
        <v>-0.3140625000000033</v>
      </c>
      <c r="X204" s="76" t="str">
        <f t="shared" si="103"/>
        <v>Level C</v>
      </c>
      <c r="Y204" s="5">
        <f t="shared" si="112"/>
        <v>4.8184781116088145</v>
      </c>
      <c r="Z204" s="5">
        <f t="shared" si="113"/>
        <v>2.5152341153344282</v>
      </c>
      <c r="AA204" s="5">
        <f t="shared" si="114"/>
        <v>2.5152341153344282</v>
      </c>
      <c r="AB204" s="6">
        <f t="shared" si="115"/>
        <v>0.99999999999997735</v>
      </c>
      <c r="AC204" s="29" t="str">
        <f t="shared" si="116"/>
        <v/>
      </c>
      <c r="AD204" s="29" t="str">
        <f t="shared" si="117"/>
        <v/>
      </c>
      <c r="AE204" s="29">
        <f t="shared" si="118"/>
        <v>1.2562500000000143E-2</v>
      </c>
      <c r="AF204" s="29" t="str">
        <f t="shared" si="104"/>
        <v/>
      </c>
      <c r="AG204" s="100"/>
      <c r="AH204" s="101"/>
      <c r="AI204" s="102"/>
      <c r="AJ204" s="102"/>
      <c r="AK204" s="102"/>
      <c r="AL204" s="102"/>
      <c r="AM204" s="102"/>
      <c r="AN204" s="102">
        <v>0.88100000000000001</v>
      </c>
      <c r="AO204" s="102">
        <v>0.88800000000000001</v>
      </c>
      <c r="AP204" s="102">
        <v>0.88500000000000001</v>
      </c>
      <c r="AQ204" s="102">
        <v>0.88400000000000001</v>
      </c>
      <c r="AR204" s="102">
        <v>0.88700000000000001</v>
      </c>
      <c r="AS204" s="103">
        <v>0.88500000000000001</v>
      </c>
      <c r="AT204" s="103">
        <v>0.88500000000000001</v>
      </c>
      <c r="AU204" s="103">
        <v>0.88900000000000001</v>
      </c>
      <c r="AV204" s="103">
        <v>0.89300000000000002</v>
      </c>
      <c r="AW204" s="103">
        <v>0.88900000000000001</v>
      </c>
      <c r="AX204" s="103">
        <v>0.88700000000000001</v>
      </c>
      <c r="AY204" s="103">
        <v>0.88700000000000001</v>
      </c>
      <c r="AZ204" s="103">
        <v>0.88600000000000001</v>
      </c>
      <c r="BA204" s="103">
        <v>0.88400000000000001</v>
      </c>
      <c r="BB204" s="103">
        <v>0.88600000000000001</v>
      </c>
      <c r="BC204" s="103">
        <v>0.89200000000000002</v>
      </c>
      <c r="BD204" s="103">
        <v>0.89100000000000001</v>
      </c>
      <c r="BE204" s="103">
        <v>0.89100000000000001</v>
      </c>
      <c r="BF204" s="103">
        <v>0.88600000000000001</v>
      </c>
      <c r="BG204" s="103">
        <v>0.88300000000000001</v>
      </c>
      <c r="BH204" s="103">
        <v>0.88300000000000001</v>
      </c>
      <c r="BI204" s="103">
        <v>0.88900000000000001</v>
      </c>
      <c r="BJ204" s="103">
        <v>0.89</v>
      </c>
      <c r="BK204" s="103">
        <v>0.89100000000000001</v>
      </c>
      <c r="BL204" s="103">
        <v>0.89200000000000002</v>
      </c>
      <c r="BM204" s="103">
        <v>0.89300000000000002</v>
      </c>
      <c r="BN204" s="103">
        <v>0.88500000000000001</v>
      </c>
      <c r="BO204" s="95">
        <v>0.88500000000000001</v>
      </c>
      <c r="BP204" s="95">
        <v>0.89200000000000002</v>
      </c>
      <c r="BQ204" s="95">
        <v>0.88200000000000001</v>
      </c>
      <c r="BR204" s="95">
        <v>0.88300000000000001</v>
      </c>
      <c r="BS204" s="95">
        <v>0.89400000000000002</v>
      </c>
      <c r="BT204" s="97"/>
      <c r="BU204" s="97"/>
      <c r="BV204" s="96"/>
      <c r="BW204" s="96"/>
      <c r="BX204" s="96"/>
      <c r="BY204" s="98"/>
      <c r="BZ204" s="99"/>
      <c r="CA204" s="99"/>
      <c r="CB204" s="99"/>
      <c r="CC204" s="99"/>
      <c r="CD204" s="100"/>
      <c r="CE204" s="101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3"/>
      <c r="CQ204" s="103"/>
      <c r="CR204" s="103"/>
      <c r="CS204" s="103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</row>
    <row r="205" spans="1:139">
      <c r="A205" s="83" t="s">
        <v>206</v>
      </c>
      <c r="B205" s="66" t="s">
        <v>248</v>
      </c>
      <c r="C205" s="79" t="s">
        <v>181</v>
      </c>
      <c r="D205" s="67">
        <v>1</v>
      </c>
      <c r="E205" s="123" t="s">
        <v>70</v>
      </c>
      <c r="F205" s="84" t="s">
        <v>126</v>
      </c>
      <c r="G205" s="85" t="s">
        <v>127</v>
      </c>
      <c r="H205" s="86">
        <v>1.33</v>
      </c>
      <c r="I205" s="124" t="s">
        <v>43</v>
      </c>
      <c r="J205" s="88">
        <v>0.9</v>
      </c>
      <c r="K205" s="89">
        <v>0.04</v>
      </c>
      <c r="L205" s="89">
        <v>-0.04</v>
      </c>
      <c r="M205" s="90" t="s">
        <v>29</v>
      </c>
      <c r="N205" s="91" t="s">
        <v>67</v>
      </c>
      <c r="O205" s="92">
        <f t="shared" si="105"/>
        <v>0.94000000000000006</v>
      </c>
      <c r="P205" s="93">
        <f t="shared" si="106"/>
        <v>0.86</v>
      </c>
      <c r="Q205" s="94"/>
      <c r="R205" s="3">
        <f t="shared" si="107"/>
        <v>0.89300000000000002</v>
      </c>
      <c r="S205" s="3">
        <f t="shared" si="108"/>
        <v>0.88200000000000001</v>
      </c>
      <c r="T205" s="3">
        <f t="shared" si="109"/>
        <v>0.8874375000000001</v>
      </c>
      <c r="U205" s="4">
        <f t="shared" si="110"/>
        <v>2.9831516133758799E-3</v>
      </c>
      <c r="V205" s="5">
        <f t="shared" si="111"/>
        <v>4.469545990739868</v>
      </c>
      <c r="W205" s="76">
        <f t="shared" si="102"/>
        <v>-0.31406249999999775</v>
      </c>
      <c r="X205" s="76" t="str">
        <f t="shared" si="103"/>
        <v>Level C</v>
      </c>
      <c r="Y205" s="5">
        <f t="shared" si="112"/>
        <v>5.8732627784566027</v>
      </c>
      <c r="Z205" s="5">
        <f t="shared" si="113"/>
        <v>3.0658292030231409</v>
      </c>
      <c r="AA205" s="5">
        <f t="shared" si="114"/>
        <v>3.0658292030231409</v>
      </c>
      <c r="AB205" s="6">
        <f t="shared" si="115"/>
        <v>1</v>
      </c>
      <c r="AC205" s="29" t="str">
        <f t="shared" si="116"/>
        <v/>
      </c>
      <c r="AD205" s="29" t="str">
        <f t="shared" si="117"/>
        <v/>
      </c>
      <c r="AE205" s="29">
        <f t="shared" si="118"/>
        <v>1.2562499999999921E-2</v>
      </c>
      <c r="AF205" s="29" t="str">
        <f t="shared" si="104"/>
        <v/>
      </c>
      <c r="AG205" s="100"/>
      <c r="AH205" s="101"/>
      <c r="AI205" s="102"/>
      <c r="AJ205" s="102"/>
      <c r="AK205" s="102"/>
      <c r="AL205" s="102"/>
      <c r="AM205" s="102"/>
      <c r="AN205" s="102">
        <v>0.88700000000000001</v>
      </c>
      <c r="AO205" s="102">
        <v>0.88900000000000001</v>
      </c>
      <c r="AP205" s="102">
        <v>0.88700000000000001</v>
      </c>
      <c r="AQ205" s="102">
        <v>0.88900000000000001</v>
      </c>
      <c r="AR205" s="102">
        <v>0.88800000000000001</v>
      </c>
      <c r="AS205" s="103">
        <v>0.88600000000000001</v>
      </c>
      <c r="AT205" s="103">
        <v>0.88900000000000001</v>
      </c>
      <c r="AU205" s="103">
        <v>0.88400000000000001</v>
      </c>
      <c r="AV205" s="103">
        <v>0.88800000000000001</v>
      </c>
      <c r="AW205" s="103">
        <v>0.88400000000000001</v>
      </c>
      <c r="AX205" s="103">
        <v>0.88700000000000001</v>
      </c>
      <c r="AY205" s="103">
        <v>0.89300000000000002</v>
      </c>
      <c r="AZ205" s="103">
        <v>0.89200000000000002</v>
      </c>
      <c r="BA205" s="103">
        <v>0.89300000000000002</v>
      </c>
      <c r="BB205" s="103">
        <v>0.88500000000000001</v>
      </c>
      <c r="BC205" s="103">
        <v>0.88400000000000001</v>
      </c>
      <c r="BD205" s="103">
        <v>0.88300000000000001</v>
      </c>
      <c r="BE205" s="103">
        <v>0.88800000000000001</v>
      </c>
      <c r="BF205" s="103">
        <v>0.89100000000000001</v>
      </c>
      <c r="BG205" s="103">
        <v>0.88300000000000001</v>
      </c>
      <c r="BH205" s="103">
        <v>0.88700000000000001</v>
      </c>
      <c r="BI205" s="103">
        <v>0.88700000000000001</v>
      </c>
      <c r="BJ205" s="103">
        <v>0.88900000000000001</v>
      </c>
      <c r="BK205" s="103">
        <v>0.88900000000000001</v>
      </c>
      <c r="BL205" s="103">
        <v>0.88400000000000001</v>
      </c>
      <c r="BM205" s="103">
        <v>0.88200000000000001</v>
      </c>
      <c r="BN205" s="103">
        <v>0.88900000000000001</v>
      </c>
      <c r="BO205" s="95">
        <v>0.88700000000000001</v>
      </c>
      <c r="BP205" s="95">
        <v>0.88800000000000001</v>
      </c>
      <c r="BQ205" s="95">
        <v>0.88400000000000001</v>
      </c>
      <c r="BR205" s="95">
        <v>0.89200000000000002</v>
      </c>
      <c r="BS205" s="95">
        <v>0.89</v>
      </c>
      <c r="BT205" s="97"/>
      <c r="BU205" s="97"/>
      <c r="BV205" s="96"/>
      <c r="BW205" s="96"/>
      <c r="BX205" s="96"/>
      <c r="BY205" s="98"/>
      <c r="BZ205" s="99"/>
      <c r="CA205" s="99"/>
      <c r="CB205" s="99"/>
      <c r="CC205" s="99"/>
      <c r="CD205" s="100"/>
      <c r="CE205" s="101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3"/>
      <c r="CQ205" s="103"/>
      <c r="CR205" s="103"/>
      <c r="CS205" s="103"/>
      <c r="CT205" s="103"/>
      <c r="CU205" s="103"/>
      <c r="CV205" s="103"/>
      <c r="CW205" s="103"/>
      <c r="CX205" s="103"/>
      <c r="CY205" s="103"/>
      <c r="CZ205" s="103"/>
      <c r="DA205" s="103"/>
      <c r="DB205" s="103"/>
      <c r="DC205" s="103"/>
      <c r="DD205" s="103"/>
      <c r="DE205" s="103"/>
      <c r="DF205" s="103"/>
      <c r="DG205" s="103"/>
      <c r="DH205" s="103"/>
      <c r="DI205" s="103"/>
      <c r="DJ205" s="103"/>
      <c r="DK205" s="103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</row>
    <row r="206" spans="1:139">
      <c r="A206" s="83" t="s">
        <v>206</v>
      </c>
      <c r="B206" s="66" t="s">
        <v>248</v>
      </c>
      <c r="C206" s="79" t="s">
        <v>181</v>
      </c>
      <c r="D206" s="67">
        <v>1</v>
      </c>
      <c r="E206" s="123" t="s">
        <v>70</v>
      </c>
      <c r="F206" s="84" t="s">
        <v>128</v>
      </c>
      <c r="G206" s="85" t="s">
        <v>127</v>
      </c>
      <c r="H206" s="86">
        <v>1.33</v>
      </c>
      <c r="I206" s="124" t="s">
        <v>43</v>
      </c>
      <c r="J206" s="88">
        <v>0.9</v>
      </c>
      <c r="K206" s="89">
        <v>0.04</v>
      </c>
      <c r="L206" s="89">
        <v>-0.04</v>
      </c>
      <c r="M206" s="90" t="s">
        <v>29</v>
      </c>
      <c r="N206" s="91" t="s">
        <v>67</v>
      </c>
      <c r="O206" s="92">
        <f t="shared" si="105"/>
        <v>0.94000000000000006</v>
      </c>
      <c r="P206" s="93">
        <f t="shared" si="106"/>
        <v>0.86</v>
      </c>
      <c r="Q206" s="94"/>
      <c r="R206" s="3">
        <f t="shared" si="107"/>
        <v>0.89600000000000002</v>
      </c>
      <c r="S206" s="3">
        <f t="shared" si="108"/>
        <v>0.88400000000000001</v>
      </c>
      <c r="T206" s="3">
        <f t="shared" si="109"/>
        <v>0.88959375000000007</v>
      </c>
      <c r="U206" s="4">
        <f t="shared" si="110"/>
        <v>2.6009846150529124E-3</v>
      </c>
      <c r="V206" s="5">
        <f t="shared" si="111"/>
        <v>5.126263821849669</v>
      </c>
      <c r="W206" s="76">
        <f t="shared" si="102"/>
        <v>-0.26015624999999853</v>
      </c>
      <c r="X206" s="76" t="str">
        <f t="shared" si="103"/>
        <v>Level C</v>
      </c>
      <c r="Y206" s="5">
        <f t="shared" si="112"/>
        <v>6.4598933942527452</v>
      </c>
      <c r="Z206" s="5">
        <f t="shared" si="113"/>
        <v>3.7926342494466017</v>
      </c>
      <c r="AA206" s="5">
        <f t="shared" si="114"/>
        <v>3.7926342494466017</v>
      </c>
      <c r="AB206" s="6">
        <f t="shared" si="115"/>
        <v>1</v>
      </c>
      <c r="AC206" s="29" t="str">
        <f t="shared" si="116"/>
        <v/>
      </c>
      <c r="AD206" s="29" t="str">
        <f t="shared" si="117"/>
        <v/>
      </c>
      <c r="AE206" s="29">
        <f t="shared" si="118"/>
        <v>1.040624999999995E-2</v>
      </c>
      <c r="AF206" s="29" t="str">
        <f t="shared" si="104"/>
        <v/>
      </c>
      <c r="AG206" s="100"/>
      <c r="AH206" s="101"/>
      <c r="AI206" s="102"/>
      <c r="AJ206" s="102"/>
      <c r="AK206" s="102"/>
      <c r="AL206" s="102"/>
      <c r="AM206" s="102"/>
      <c r="AN206" s="102">
        <v>0.89</v>
      </c>
      <c r="AO206" s="102">
        <v>0.88900000000000001</v>
      </c>
      <c r="AP206" s="102">
        <v>0.89100000000000001</v>
      </c>
      <c r="AQ206" s="102">
        <v>0.89100000000000001</v>
      </c>
      <c r="AR206" s="102">
        <v>0.89100000000000001</v>
      </c>
      <c r="AS206" s="103">
        <v>0.88900000000000001</v>
      </c>
      <c r="AT206" s="103">
        <v>0.89100000000000001</v>
      </c>
      <c r="AU206" s="103">
        <v>0.88600000000000001</v>
      </c>
      <c r="AV206" s="103">
        <v>0.88800000000000001</v>
      </c>
      <c r="AW206" s="103">
        <v>0.88700000000000001</v>
      </c>
      <c r="AX206" s="103">
        <v>0.89</v>
      </c>
      <c r="AY206" s="103">
        <v>0.89600000000000002</v>
      </c>
      <c r="AZ206" s="103">
        <v>0.89100000000000001</v>
      </c>
      <c r="BA206" s="103">
        <v>0.89100000000000001</v>
      </c>
      <c r="BB206" s="103">
        <v>0.88700000000000001</v>
      </c>
      <c r="BC206" s="103">
        <v>0.89100000000000001</v>
      </c>
      <c r="BD206" s="103">
        <v>0.88400000000000001</v>
      </c>
      <c r="BE206" s="103">
        <v>0.89100000000000001</v>
      </c>
      <c r="BF206" s="103">
        <v>0.89100000000000001</v>
      </c>
      <c r="BG206" s="103">
        <v>0.89200000000000002</v>
      </c>
      <c r="BH206" s="103">
        <v>0.88900000000000001</v>
      </c>
      <c r="BI206" s="103">
        <v>0.88600000000000001</v>
      </c>
      <c r="BJ206" s="103">
        <v>0.88900000000000001</v>
      </c>
      <c r="BK206" s="103">
        <v>0.89200000000000002</v>
      </c>
      <c r="BL206" s="103">
        <v>0.88700000000000001</v>
      </c>
      <c r="BM206" s="103">
        <v>0.88500000000000001</v>
      </c>
      <c r="BN206" s="103">
        <v>0.89</v>
      </c>
      <c r="BO206" s="95">
        <v>0.88800000000000001</v>
      </c>
      <c r="BP206" s="95">
        <v>0.88900000000000001</v>
      </c>
      <c r="BQ206" s="95">
        <v>0.88800000000000001</v>
      </c>
      <c r="BR206" s="95">
        <v>0.89300000000000002</v>
      </c>
      <c r="BS206" s="95">
        <v>0.89400000000000002</v>
      </c>
      <c r="BT206" s="97"/>
      <c r="BU206" s="97"/>
      <c r="BV206" s="96"/>
      <c r="BW206" s="96"/>
      <c r="BX206" s="96"/>
      <c r="BY206" s="98"/>
      <c r="BZ206" s="99"/>
      <c r="CA206" s="99"/>
      <c r="CB206" s="99"/>
      <c r="CC206" s="99"/>
      <c r="CD206" s="100"/>
      <c r="CE206" s="101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3"/>
      <c r="CQ206" s="103"/>
      <c r="CR206" s="103"/>
      <c r="CS206" s="103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</row>
    <row r="207" spans="1:139">
      <c r="A207" s="83" t="s">
        <v>207</v>
      </c>
      <c r="B207" s="66" t="s">
        <v>248</v>
      </c>
      <c r="C207" s="79" t="s">
        <v>181</v>
      </c>
      <c r="D207" s="67">
        <v>1</v>
      </c>
      <c r="E207" s="123" t="s">
        <v>70</v>
      </c>
      <c r="F207" s="84" t="s">
        <v>243</v>
      </c>
      <c r="G207" s="85" t="s">
        <v>127</v>
      </c>
      <c r="H207" s="86">
        <v>1.33</v>
      </c>
      <c r="I207" s="124" t="s">
        <v>43</v>
      </c>
      <c r="J207" s="88">
        <v>0.9</v>
      </c>
      <c r="K207" s="89">
        <v>0.04</v>
      </c>
      <c r="L207" s="89">
        <v>-0.04</v>
      </c>
      <c r="M207" s="90" t="s">
        <v>29</v>
      </c>
      <c r="N207" s="91" t="s">
        <v>67</v>
      </c>
      <c r="O207" s="92">
        <f t="shared" si="105"/>
        <v>0.94000000000000006</v>
      </c>
      <c r="P207" s="93">
        <f t="shared" si="106"/>
        <v>0.86</v>
      </c>
      <c r="Q207" s="94"/>
      <c r="R207" s="3">
        <f t="shared" si="107"/>
        <v>0.89900000000000002</v>
      </c>
      <c r="S207" s="3">
        <f t="shared" si="108"/>
        <v>0.88900000000000001</v>
      </c>
      <c r="T207" s="3">
        <f t="shared" si="109"/>
        <v>0.89415624999999987</v>
      </c>
      <c r="U207" s="4">
        <f t="shared" si="110"/>
        <v>3.0279278020113962E-3</v>
      </c>
      <c r="V207" s="5">
        <f t="shared" si="111"/>
        <v>4.4034515368815095</v>
      </c>
      <c r="W207" s="76">
        <f t="shared" si="102"/>
        <v>-0.14609375000000355</v>
      </c>
      <c r="X207" s="76" t="str">
        <f t="shared" si="103"/>
        <v>Level B</v>
      </c>
      <c r="Y207" s="5">
        <f t="shared" si="112"/>
        <v>5.0467682848478121</v>
      </c>
      <c r="Z207" s="5">
        <f t="shared" si="113"/>
        <v>3.7601347889152139</v>
      </c>
      <c r="AA207" s="5">
        <f t="shared" si="114"/>
        <v>3.7601347889152139</v>
      </c>
      <c r="AB207" s="6">
        <f t="shared" si="115"/>
        <v>1</v>
      </c>
      <c r="AC207" s="29" t="str">
        <f t="shared" si="116"/>
        <v/>
      </c>
      <c r="AD207" s="29" t="str">
        <f t="shared" si="117"/>
        <v/>
      </c>
      <c r="AE207" s="29">
        <f t="shared" si="118"/>
        <v>5.8437500000001474E-3</v>
      </c>
      <c r="AF207" s="29" t="str">
        <f t="shared" si="104"/>
        <v/>
      </c>
      <c r="AG207" s="100"/>
      <c r="AH207" s="101"/>
      <c r="AI207" s="102"/>
      <c r="AJ207" s="102"/>
      <c r="AK207" s="102"/>
      <c r="AL207" s="102"/>
      <c r="AM207" s="102"/>
      <c r="AN207" s="102">
        <v>0.89800000000000002</v>
      </c>
      <c r="AO207" s="102">
        <v>0.89200000000000002</v>
      </c>
      <c r="AP207" s="102">
        <v>0.89700000000000002</v>
      </c>
      <c r="AQ207" s="102">
        <v>0.89900000000000002</v>
      </c>
      <c r="AR207" s="102">
        <v>0.89600000000000002</v>
      </c>
      <c r="AS207" s="103">
        <v>0.89600000000000002</v>
      </c>
      <c r="AT207" s="103">
        <v>0.89700000000000002</v>
      </c>
      <c r="AU207" s="103">
        <v>0.89600000000000002</v>
      </c>
      <c r="AV207" s="103">
        <v>0.89200000000000002</v>
      </c>
      <c r="AW207" s="103">
        <v>0.89</v>
      </c>
      <c r="AX207" s="103">
        <v>0.88900000000000001</v>
      </c>
      <c r="AY207" s="103">
        <v>0.89600000000000002</v>
      </c>
      <c r="AZ207" s="103">
        <v>0.89900000000000002</v>
      </c>
      <c r="BA207" s="103">
        <v>0.89100000000000001</v>
      </c>
      <c r="BB207" s="103">
        <v>0.89100000000000001</v>
      </c>
      <c r="BC207" s="103">
        <v>0.89200000000000002</v>
      </c>
      <c r="BD207" s="103">
        <v>0.89</v>
      </c>
      <c r="BE207" s="103">
        <v>0.89400000000000002</v>
      </c>
      <c r="BF207" s="103">
        <v>0.89300000000000002</v>
      </c>
      <c r="BG207" s="103">
        <v>0.89700000000000002</v>
      </c>
      <c r="BH207" s="103">
        <v>0.89500000000000002</v>
      </c>
      <c r="BI207" s="103">
        <v>0.89800000000000002</v>
      </c>
      <c r="BJ207" s="103">
        <v>0.89900000000000002</v>
      </c>
      <c r="BK207" s="103">
        <v>0.89400000000000002</v>
      </c>
      <c r="BL207" s="103">
        <v>0.89600000000000002</v>
      </c>
      <c r="BM207" s="103">
        <v>0.89200000000000002</v>
      </c>
      <c r="BN207" s="103">
        <v>0.89400000000000002</v>
      </c>
      <c r="BO207" s="95">
        <v>0.89</v>
      </c>
      <c r="BP207" s="95">
        <v>0.89</v>
      </c>
      <c r="BQ207" s="95">
        <v>0.89500000000000002</v>
      </c>
      <c r="BR207" s="95">
        <v>0.89200000000000002</v>
      </c>
      <c r="BS207" s="95">
        <v>0.89300000000000002</v>
      </c>
      <c r="BT207" s="97"/>
      <c r="BU207" s="97"/>
      <c r="BV207" s="96"/>
      <c r="BW207" s="96"/>
      <c r="BX207" s="96"/>
      <c r="BY207" s="98"/>
      <c r="BZ207" s="99"/>
      <c r="CA207" s="99"/>
      <c r="CB207" s="99"/>
      <c r="CC207" s="99"/>
      <c r="CD207" s="100"/>
      <c r="CE207" s="101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3"/>
      <c r="CQ207" s="103"/>
      <c r="CR207" s="103"/>
      <c r="CS207" s="103"/>
      <c r="CT207" s="103"/>
      <c r="CU207" s="103"/>
      <c r="CV207" s="103"/>
      <c r="CW207" s="103"/>
      <c r="CX207" s="103"/>
      <c r="CY207" s="103"/>
      <c r="CZ207" s="103"/>
      <c r="DA207" s="103"/>
      <c r="DB207" s="103"/>
      <c r="DC207" s="103"/>
      <c r="DD207" s="103"/>
      <c r="DE207" s="103"/>
      <c r="DF207" s="103"/>
      <c r="DG207" s="103"/>
      <c r="DH207" s="103"/>
      <c r="DI207" s="103"/>
      <c r="DJ207" s="103"/>
      <c r="DK207" s="103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</row>
    <row r="208" spans="1:139">
      <c r="A208" s="83" t="s">
        <v>208</v>
      </c>
      <c r="B208" s="66" t="s">
        <v>248</v>
      </c>
      <c r="C208" s="79" t="s">
        <v>181</v>
      </c>
      <c r="D208" s="67">
        <v>1</v>
      </c>
      <c r="E208" s="123" t="s">
        <v>70</v>
      </c>
      <c r="F208" s="84" t="s">
        <v>243</v>
      </c>
      <c r="G208" s="85" t="s">
        <v>127</v>
      </c>
      <c r="H208" s="86">
        <v>1.33</v>
      </c>
      <c r="I208" s="124" t="s">
        <v>43</v>
      </c>
      <c r="J208" s="88">
        <v>0.9</v>
      </c>
      <c r="K208" s="89">
        <v>0.04</v>
      </c>
      <c r="L208" s="89">
        <v>-0.04</v>
      </c>
      <c r="M208" s="90" t="s">
        <v>29</v>
      </c>
      <c r="N208" s="91" t="s">
        <v>67</v>
      </c>
      <c r="O208" s="92">
        <f t="shared" si="105"/>
        <v>0.94000000000000006</v>
      </c>
      <c r="P208" s="93">
        <f t="shared" si="106"/>
        <v>0.86</v>
      </c>
      <c r="Q208" s="94"/>
      <c r="R208" s="3">
        <f t="shared" si="107"/>
        <v>0.91400000000000003</v>
      </c>
      <c r="S208" s="3">
        <f t="shared" si="108"/>
        <v>0.90100000000000002</v>
      </c>
      <c r="T208" s="3">
        <f t="shared" si="109"/>
        <v>0.90765625000000005</v>
      </c>
      <c r="U208" s="4">
        <f t="shared" si="110"/>
        <v>3.3945817833528459E-3</v>
      </c>
      <c r="V208" s="5">
        <f t="shared" si="111"/>
        <v>3.927827987153083</v>
      </c>
      <c r="W208" s="76">
        <f t="shared" si="102"/>
        <v>0.19140625000000061</v>
      </c>
      <c r="X208" s="76" t="str">
        <f t="shared" si="103"/>
        <v>Level B</v>
      </c>
      <c r="Y208" s="5">
        <f t="shared" si="112"/>
        <v>3.1760171614870636</v>
      </c>
      <c r="Z208" s="5">
        <f t="shared" si="113"/>
        <v>4.6796388128191095</v>
      </c>
      <c r="AA208" s="5">
        <f t="shared" si="114"/>
        <v>3.1760171614870636</v>
      </c>
      <c r="AB208" s="6">
        <f t="shared" si="115"/>
        <v>1</v>
      </c>
      <c r="AC208" s="29" t="str">
        <f t="shared" si="116"/>
        <v/>
      </c>
      <c r="AD208" s="29" t="str">
        <f t="shared" si="117"/>
        <v/>
      </c>
      <c r="AE208" s="29">
        <f t="shared" si="118"/>
        <v>-7.6562500000000311E-3</v>
      </c>
      <c r="AF208" s="29" t="str">
        <f t="shared" si="104"/>
        <v/>
      </c>
      <c r="AG208" s="100"/>
      <c r="AH208" s="101"/>
      <c r="AI208" s="102"/>
      <c r="AJ208" s="102"/>
      <c r="AK208" s="102"/>
      <c r="AL208" s="102"/>
      <c r="AM208" s="102"/>
      <c r="AN208" s="102">
        <v>0.91</v>
      </c>
      <c r="AO208" s="102">
        <v>0.90100000000000002</v>
      </c>
      <c r="AP208" s="102">
        <v>0.91100000000000003</v>
      </c>
      <c r="AQ208" s="102">
        <v>0.90800000000000003</v>
      </c>
      <c r="AR208" s="102">
        <v>0.90800000000000003</v>
      </c>
      <c r="AS208" s="103">
        <v>0.90600000000000003</v>
      </c>
      <c r="AT208" s="103">
        <v>0.90300000000000002</v>
      </c>
      <c r="AU208" s="103">
        <v>0.90700000000000003</v>
      </c>
      <c r="AV208" s="103">
        <v>0.90900000000000003</v>
      </c>
      <c r="AW208" s="103">
        <v>0.91200000000000003</v>
      </c>
      <c r="AX208" s="103">
        <v>0.90600000000000003</v>
      </c>
      <c r="AY208" s="103">
        <v>0.91300000000000003</v>
      </c>
      <c r="AZ208" s="103">
        <v>0.91400000000000003</v>
      </c>
      <c r="BA208" s="103">
        <v>0.91100000000000003</v>
      </c>
      <c r="BB208" s="103">
        <v>0.90900000000000003</v>
      </c>
      <c r="BC208" s="103">
        <v>0.90200000000000002</v>
      </c>
      <c r="BD208" s="103">
        <v>0.90300000000000002</v>
      </c>
      <c r="BE208" s="103">
        <v>0.91200000000000003</v>
      </c>
      <c r="BF208" s="103">
        <v>0.90800000000000003</v>
      </c>
      <c r="BG208" s="103">
        <v>0.90900000000000003</v>
      </c>
      <c r="BH208" s="103">
        <v>0.90400000000000003</v>
      </c>
      <c r="BI208" s="103">
        <v>0.90500000000000003</v>
      </c>
      <c r="BJ208" s="103">
        <v>0.90500000000000003</v>
      </c>
      <c r="BK208" s="103">
        <v>0.91</v>
      </c>
      <c r="BL208" s="103">
        <v>0.90900000000000003</v>
      </c>
      <c r="BM208" s="103">
        <v>0.91</v>
      </c>
      <c r="BN208" s="103">
        <v>0.91</v>
      </c>
      <c r="BO208" s="95">
        <v>0.90500000000000003</v>
      </c>
      <c r="BP208" s="95">
        <v>0.90900000000000003</v>
      </c>
      <c r="BQ208" s="95">
        <v>0.90300000000000002</v>
      </c>
      <c r="BR208" s="95">
        <v>0.90900000000000003</v>
      </c>
      <c r="BS208" s="95">
        <v>0.90400000000000003</v>
      </c>
      <c r="BT208" s="97"/>
      <c r="BU208" s="97"/>
      <c r="BV208" s="96"/>
      <c r="BW208" s="96"/>
      <c r="BX208" s="96"/>
      <c r="BY208" s="98"/>
      <c r="BZ208" s="99"/>
      <c r="CA208" s="99"/>
      <c r="CB208" s="99"/>
      <c r="CC208" s="99"/>
      <c r="CD208" s="100"/>
      <c r="CE208" s="101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3"/>
      <c r="CQ208" s="103"/>
      <c r="CR208" s="103"/>
      <c r="CS208" s="103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</row>
    <row r="209" spans="1:139">
      <c r="A209" s="83" t="s">
        <v>209</v>
      </c>
      <c r="B209" s="66" t="s">
        <v>248</v>
      </c>
      <c r="C209" s="79" t="s">
        <v>181</v>
      </c>
      <c r="D209" s="67">
        <v>1</v>
      </c>
      <c r="E209" s="123" t="s">
        <v>70</v>
      </c>
      <c r="F209" s="84" t="s">
        <v>126</v>
      </c>
      <c r="G209" s="85" t="s">
        <v>127</v>
      </c>
      <c r="H209" s="86">
        <v>1.33</v>
      </c>
      <c r="I209" s="124" t="s">
        <v>43</v>
      </c>
      <c r="J209" s="88">
        <v>0.9</v>
      </c>
      <c r="K209" s="89">
        <v>0.04</v>
      </c>
      <c r="L209" s="89">
        <v>-0.04</v>
      </c>
      <c r="M209" s="90" t="s">
        <v>29</v>
      </c>
      <c r="N209" s="91" t="s">
        <v>67</v>
      </c>
      <c r="O209" s="92">
        <f t="shared" si="105"/>
        <v>0.94000000000000006</v>
      </c>
      <c r="P209" s="93">
        <f t="shared" si="106"/>
        <v>0.86</v>
      </c>
      <c r="Q209" s="94"/>
      <c r="R209" s="3">
        <f t="shared" si="107"/>
        <v>0.89600000000000002</v>
      </c>
      <c r="S209" s="3">
        <f t="shared" si="108"/>
        <v>0.88600000000000001</v>
      </c>
      <c r="T209" s="3">
        <f t="shared" si="109"/>
        <v>0.89193749999999994</v>
      </c>
      <c r="U209" s="4">
        <f t="shared" si="110"/>
        <v>2.601953360520244E-3</v>
      </c>
      <c r="V209" s="5">
        <f t="shared" si="111"/>
        <v>5.1243552385072038</v>
      </c>
      <c r="W209" s="76">
        <f t="shared" si="102"/>
        <v>-0.20156250000000192</v>
      </c>
      <c r="X209" s="76" t="str">
        <f t="shared" si="103"/>
        <v>Level B</v>
      </c>
      <c r="Y209" s="5">
        <f t="shared" si="112"/>
        <v>6.1572330912688269</v>
      </c>
      <c r="Z209" s="5">
        <f t="shared" si="113"/>
        <v>4.0914773857455886</v>
      </c>
      <c r="AA209" s="5">
        <f t="shared" si="114"/>
        <v>4.0914773857455886</v>
      </c>
      <c r="AB209" s="6">
        <f t="shared" si="115"/>
        <v>1</v>
      </c>
      <c r="AC209" s="29" t="str">
        <f t="shared" si="116"/>
        <v/>
      </c>
      <c r="AD209" s="29" t="str">
        <f t="shared" si="117"/>
        <v/>
      </c>
      <c r="AE209" s="29">
        <f t="shared" si="118"/>
        <v>8.0625000000000835E-3</v>
      </c>
      <c r="AF209" s="29" t="str">
        <f t="shared" si="104"/>
        <v/>
      </c>
      <c r="AG209" s="100"/>
      <c r="AH209" s="101"/>
      <c r="AI209" s="102"/>
      <c r="AJ209" s="102"/>
      <c r="AK209" s="102"/>
      <c r="AL209" s="102"/>
      <c r="AM209" s="102"/>
      <c r="AN209" s="102">
        <v>0.89300000000000002</v>
      </c>
      <c r="AO209" s="102">
        <v>0.89500000000000002</v>
      </c>
      <c r="AP209" s="102">
        <v>0.89500000000000002</v>
      </c>
      <c r="AQ209" s="102">
        <v>0.89200000000000002</v>
      </c>
      <c r="AR209" s="102">
        <v>0.89300000000000002</v>
      </c>
      <c r="AS209" s="103">
        <v>0.89300000000000002</v>
      </c>
      <c r="AT209" s="103">
        <v>0.89600000000000002</v>
      </c>
      <c r="AU209" s="103">
        <v>0.89200000000000002</v>
      </c>
      <c r="AV209" s="103">
        <v>0.89600000000000002</v>
      </c>
      <c r="AW209" s="103">
        <v>0.89400000000000002</v>
      </c>
      <c r="AX209" s="103">
        <v>0.89300000000000002</v>
      </c>
      <c r="AY209" s="103">
        <v>0.89100000000000001</v>
      </c>
      <c r="AZ209" s="103">
        <v>0.89500000000000002</v>
      </c>
      <c r="BA209" s="103">
        <v>0.88800000000000001</v>
      </c>
      <c r="BB209" s="103">
        <v>0.89200000000000002</v>
      </c>
      <c r="BC209" s="103">
        <v>0.88700000000000001</v>
      </c>
      <c r="BD209" s="103">
        <v>0.89</v>
      </c>
      <c r="BE209" s="103">
        <v>0.89</v>
      </c>
      <c r="BF209" s="103">
        <v>0.88900000000000001</v>
      </c>
      <c r="BG209" s="103">
        <v>0.89</v>
      </c>
      <c r="BH209" s="103">
        <v>0.89100000000000001</v>
      </c>
      <c r="BI209" s="103">
        <v>0.89400000000000002</v>
      </c>
      <c r="BJ209" s="103">
        <v>0.88700000000000001</v>
      </c>
      <c r="BK209" s="103">
        <v>0.89300000000000002</v>
      </c>
      <c r="BL209" s="103">
        <v>0.89300000000000002</v>
      </c>
      <c r="BM209" s="103">
        <v>0.89300000000000002</v>
      </c>
      <c r="BN209" s="103">
        <v>0.89400000000000002</v>
      </c>
      <c r="BO209" s="95">
        <v>0.89100000000000001</v>
      </c>
      <c r="BP209" s="95">
        <v>0.89</v>
      </c>
      <c r="BQ209" s="95">
        <v>0.88600000000000001</v>
      </c>
      <c r="BR209" s="95">
        <v>0.89300000000000002</v>
      </c>
      <c r="BS209" s="95">
        <v>0.89300000000000002</v>
      </c>
      <c r="BT209" s="97"/>
      <c r="BU209" s="97"/>
      <c r="BV209" s="96"/>
      <c r="BW209" s="96"/>
      <c r="BX209" s="96"/>
      <c r="BY209" s="98"/>
      <c r="BZ209" s="99"/>
      <c r="CA209" s="99"/>
      <c r="CB209" s="99"/>
      <c r="CC209" s="99"/>
      <c r="CD209" s="100"/>
      <c r="CE209" s="101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3"/>
      <c r="CQ209" s="103"/>
      <c r="CR209" s="103"/>
      <c r="CS209" s="103"/>
      <c r="CT209" s="103"/>
      <c r="CU209" s="103"/>
      <c r="CV209" s="103"/>
      <c r="CW209" s="103"/>
      <c r="CX209" s="103"/>
      <c r="CY209" s="103"/>
      <c r="CZ209" s="103"/>
      <c r="DA209" s="103"/>
      <c r="DB209" s="103"/>
      <c r="DC209" s="103"/>
      <c r="DD209" s="103"/>
      <c r="DE209" s="103"/>
      <c r="DF209" s="103"/>
      <c r="DG209" s="103"/>
      <c r="DH209" s="103"/>
      <c r="DI209" s="103"/>
      <c r="DJ209" s="103"/>
      <c r="DK209" s="103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</row>
    <row r="210" spans="1:139">
      <c r="A210" s="83" t="s">
        <v>209</v>
      </c>
      <c r="B210" s="66" t="s">
        <v>248</v>
      </c>
      <c r="C210" s="79" t="s">
        <v>181</v>
      </c>
      <c r="D210" s="67">
        <v>1</v>
      </c>
      <c r="E210" s="123" t="s">
        <v>70</v>
      </c>
      <c r="F210" s="84" t="s">
        <v>128</v>
      </c>
      <c r="G210" s="85" t="s">
        <v>127</v>
      </c>
      <c r="H210" s="86">
        <v>1.33</v>
      </c>
      <c r="I210" s="124" t="s">
        <v>43</v>
      </c>
      <c r="J210" s="88">
        <v>0.9</v>
      </c>
      <c r="K210" s="89">
        <v>0.04</v>
      </c>
      <c r="L210" s="89">
        <v>-0.04</v>
      </c>
      <c r="M210" s="90" t="s">
        <v>29</v>
      </c>
      <c r="N210" s="91" t="s">
        <v>67</v>
      </c>
      <c r="O210" s="92">
        <f t="shared" si="105"/>
        <v>0.94000000000000006</v>
      </c>
      <c r="P210" s="93">
        <f t="shared" si="106"/>
        <v>0.86</v>
      </c>
      <c r="Q210" s="94"/>
      <c r="R210" s="3">
        <f t="shared" si="107"/>
        <v>0.89900000000000002</v>
      </c>
      <c r="S210" s="3">
        <f t="shared" si="108"/>
        <v>0.88800000000000001</v>
      </c>
      <c r="T210" s="3">
        <f t="shared" si="109"/>
        <v>0.89290625000000001</v>
      </c>
      <c r="U210" s="4">
        <f t="shared" si="110"/>
        <v>3.1659414845936406E-3</v>
      </c>
      <c r="V210" s="5">
        <f t="shared" si="111"/>
        <v>4.2114907676648716</v>
      </c>
      <c r="W210" s="76">
        <f t="shared" si="102"/>
        <v>-0.17734375000000008</v>
      </c>
      <c r="X210" s="76" t="str">
        <f t="shared" si="103"/>
        <v>Level B</v>
      </c>
      <c r="Y210" s="5">
        <f t="shared" si="112"/>
        <v>4.9583723334929433</v>
      </c>
      <c r="Z210" s="5">
        <f t="shared" si="113"/>
        <v>3.4646092018368071</v>
      </c>
      <c r="AA210" s="5">
        <f t="shared" si="114"/>
        <v>3.4646092018368071</v>
      </c>
      <c r="AB210" s="6">
        <f t="shared" si="115"/>
        <v>1</v>
      </c>
      <c r="AC210" s="29" t="str">
        <f t="shared" si="116"/>
        <v/>
      </c>
      <c r="AD210" s="29" t="str">
        <f t="shared" si="117"/>
        <v/>
      </c>
      <c r="AE210" s="29">
        <f t="shared" si="118"/>
        <v>7.0937500000000098E-3</v>
      </c>
      <c r="AF210" s="29" t="str">
        <f t="shared" si="104"/>
        <v/>
      </c>
      <c r="AG210" s="100"/>
      <c r="AH210" s="101"/>
      <c r="AI210" s="102"/>
      <c r="AJ210" s="102"/>
      <c r="AK210" s="102"/>
      <c r="AL210" s="102"/>
      <c r="AM210" s="102"/>
      <c r="AN210" s="102">
        <v>0.89300000000000002</v>
      </c>
      <c r="AO210" s="102">
        <v>0.89600000000000002</v>
      </c>
      <c r="AP210" s="102">
        <v>0.89900000000000002</v>
      </c>
      <c r="AQ210" s="102">
        <v>0.89200000000000002</v>
      </c>
      <c r="AR210" s="102">
        <v>0.89400000000000002</v>
      </c>
      <c r="AS210" s="103">
        <v>0.89700000000000002</v>
      </c>
      <c r="AT210" s="103">
        <v>0.89800000000000002</v>
      </c>
      <c r="AU210" s="103">
        <v>0.89400000000000002</v>
      </c>
      <c r="AV210" s="103">
        <v>0.89800000000000002</v>
      </c>
      <c r="AW210" s="103">
        <v>0.88800000000000001</v>
      </c>
      <c r="AX210" s="103">
        <v>0.89600000000000002</v>
      </c>
      <c r="AY210" s="103">
        <v>0.89</v>
      </c>
      <c r="AZ210" s="103">
        <v>0.89400000000000002</v>
      </c>
      <c r="BA210" s="103">
        <v>0.88900000000000001</v>
      </c>
      <c r="BB210" s="103">
        <v>0.89200000000000002</v>
      </c>
      <c r="BC210" s="103">
        <v>0.89</v>
      </c>
      <c r="BD210" s="103">
        <v>0.89400000000000002</v>
      </c>
      <c r="BE210" s="103">
        <v>0.89</v>
      </c>
      <c r="BF210" s="103">
        <v>0.89200000000000002</v>
      </c>
      <c r="BG210" s="103">
        <v>0.88800000000000001</v>
      </c>
      <c r="BH210" s="103">
        <v>0.89500000000000002</v>
      </c>
      <c r="BI210" s="103">
        <v>0.89900000000000002</v>
      </c>
      <c r="BJ210" s="103">
        <v>0.89100000000000001</v>
      </c>
      <c r="BK210" s="103">
        <v>0.89100000000000001</v>
      </c>
      <c r="BL210" s="103">
        <v>0.89300000000000002</v>
      </c>
      <c r="BM210" s="103">
        <v>0.89400000000000002</v>
      </c>
      <c r="BN210" s="103">
        <v>0.89300000000000002</v>
      </c>
      <c r="BO210" s="95">
        <v>0.88800000000000001</v>
      </c>
      <c r="BP210" s="95">
        <v>0.89</v>
      </c>
      <c r="BQ210" s="95">
        <v>0.89100000000000001</v>
      </c>
      <c r="BR210" s="95">
        <v>0.89100000000000001</v>
      </c>
      <c r="BS210" s="95">
        <v>0.89300000000000002</v>
      </c>
      <c r="BT210" s="97"/>
      <c r="BU210" s="97"/>
      <c r="BV210" s="96"/>
      <c r="BW210" s="96"/>
      <c r="BX210" s="96"/>
      <c r="BY210" s="98"/>
      <c r="BZ210" s="99"/>
      <c r="CA210" s="99"/>
      <c r="CB210" s="99"/>
      <c r="CC210" s="99"/>
      <c r="CD210" s="100"/>
      <c r="CE210" s="101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3"/>
      <c r="CQ210" s="103"/>
      <c r="CR210" s="103"/>
      <c r="CS210" s="103"/>
      <c r="CT210" s="103"/>
      <c r="CU210" s="103"/>
      <c r="CV210" s="103"/>
      <c r="CW210" s="103"/>
      <c r="CX210" s="103"/>
      <c r="CY210" s="103"/>
      <c r="CZ210" s="103"/>
      <c r="DA210" s="103"/>
      <c r="DB210" s="103"/>
      <c r="DC210" s="103"/>
      <c r="DD210" s="103"/>
      <c r="DE210" s="103"/>
      <c r="DF210" s="103"/>
      <c r="DG210" s="103"/>
      <c r="DH210" s="103"/>
      <c r="DI210" s="103"/>
      <c r="DJ210" s="103"/>
      <c r="DK210" s="103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</row>
    <row r="211" spans="1:139">
      <c r="A211" s="83" t="s">
        <v>210</v>
      </c>
      <c r="B211" s="66" t="s">
        <v>248</v>
      </c>
      <c r="C211" s="79" t="s">
        <v>181</v>
      </c>
      <c r="D211" s="67">
        <v>1</v>
      </c>
      <c r="E211" s="123" t="s">
        <v>70</v>
      </c>
      <c r="F211" s="84" t="s">
        <v>126</v>
      </c>
      <c r="G211" s="85" t="s">
        <v>127</v>
      </c>
      <c r="H211" s="86">
        <v>1.33</v>
      </c>
      <c r="I211" s="124" t="s">
        <v>43</v>
      </c>
      <c r="J211" s="88">
        <v>0.9</v>
      </c>
      <c r="K211" s="89">
        <v>0.04</v>
      </c>
      <c r="L211" s="89">
        <v>-0.04</v>
      </c>
      <c r="M211" s="90" t="s">
        <v>29</v>
      </c>
      <c r="N211" s="91" t="s">
        <v>67</v>
      </c>
      <c r="O211" s="92">
        <f t="shared" si="105"/>
        <v>0.94000000000000006</v>
      </c>
      <c r="P211" s="93">
        <f t="shared" si="106"/>
        <v>0.86</v>
      </c>
      <c r="Q211" s="94"/>
      <c r="R211" s="3">
        <f t="shared" si="107"/>
        <v>0.89800000000000002</v>
      </c>
      <c r="S211" s="3">
        <f t="shared" si="108"/>
        <v>0.88300000000000001</v>
      </c>
      <c r="T211" s="3">
        <f t="shared" si="109"/>
        <v>0.88903124999999994</v>
      </c>
      <c r="U211" s="4">
        <f t="shared" si="110"/>
        <v>2.8791169681221789E-3</v>
      </c>
      <c r="V211" s="5">
        <f t="shared" si="111"/>
        <v>4.6310495478166054</v>
      </c>
      <c r="W211" s="76">
        <f t="shared" si="102"/>
        <v>-0.27421875000000184</v>
      </c>
      <c r="X211" s="76" t="str">
        <f t="shared" si="103"/>
        <v>Level C</v>
      </c>
      <c r="Y211" s="5">
        <f t="shared" si="112"/>
        <v>5.900970166006954</v>
      </c>
      <c r="Z211" s="5">
        <f t="shared" si="113"/>
        <v>3.3611289296262652</v>
      </c>
      <c r="AA211" s="5">
        <f t="shared" si="114"/>
        <v>3.3611289296262652</v>
      </c>
      <c r="AB211" s="6">
        <f t="shared" si="115"/>
        <v>1</v>
      </c>
      <c r="AC211" s="29" t="str">
        <f t="shared" si="116"/>
        <v/>
      </c>
      <c r="AD211" s="29" t="str">
        <f t="shared" si="117"/>
        <v/>
      </c>
      <c r="AE211" s="29">
        <f t="shared" si="118"/>
        <v>1.0968750000000083E-2</v>
      </c>
      <c r="AF211" s="29" t="str">
        <f t="shared" si="104"/>
        <v/>
      </c>
      <c r="AG211" s="100"/>
      <c r="AH211" s="101"/>
      <c r="AI211" s="102"/>
      <c r="AJ211" s="102"/>
      <c r="AK211" s="102"/>
      <c r="AL211" s="102"/>
      <c r="AM211" s="102"/>
      <c r="AN211" s="102">
        <v>0.88800000000000001</v>
      </c>
      <c r="AO211" s="102">
        <v>0.89100000000000001</v>
      </c>
      <c r="AP211" s="102">
        <v>0.88600000000000001</v>
      </c>
      <c r="AQ211" s="102">
        <v>0.88900000000000001</v>
      </c>
      <c r="AR211" s="102">
        <v>0.89800000000000002</v>
      </c>
      <c r="AS211" s="103">
        <v>0.88800000000000001</v>
      </c>
      <c r="AT211" s="103">
        <v>0.89</v>
      </c>
      <c r="AU211" s="103">
        <v>0.88600000000000001</v>
      </c>
      <c r="AV211" s="103">
        <v>0.88900000000000001</v>
      </c>
      <c r="AW211" s="103">
        <v>0.89</v>
      </c>
      <c r="AX211" s="103">
        <v>0.88300000000000001</v>
      </c>
      <c r="AY211" s="103">
        <v>0.89</v>
      </c>
      <c r="AZ211" s="103">
        <v>0.89</v>
      </c>
      <c r="BA211" s="103">
        <v>0.88500000000000001</v>
      </c>
      <c r="BB211" s="103">
        <v>0.88900000000000001</v>
      </c>
      <c r="BC211" s="103">
        <v>0.88800000000000001</v>
      </c>
      <c r="BD211" s="103">
        <v>0.89100000000000001</v>
      </c>
      <c r="BE211" s="103">
        <v>0.88700000000000001</v>
      </c>
      <c r="BF211" s="103">
        <v>0.88400000000000001</v>
      </c>
      <c r="BG211" s="103">
        <v>0.89100000000000001</v>
      </c>
      <c r="BH211" s="103">
        <v>0.88900000000000001</v>
      </c>
      <c r="BI211" s="103">
        <v>0.89200000000000002</v>
      </c>
      <c r="BJ211" s="103">
        <v>0.89100000000000001</v>
      </c>
      <c r="BK211" s="103">
        <v>0.88700000000000001</v>
      </c>
      <c r="BL211" s="103">
        <v>0.88800000000000001</v>
      </c>
      <c r="BM211" s="103">
        <v>0.89100000000000001</v>
      </c>
      <c r="BN211" s="103">
        <v>0.88800000000000001</v>
      </c>
      <c r="BO211" s="95">
        <v>0.89300000000000002</v>
      </c>
      <c r="BP211" s="95">
        <v>0.88900000000000001</v>
      </c>
      <c r="BQ211" s="95">
        <v>0.89</v>
      </c>
      <c r="BR211" s="95">
        <v>0.88600000000000001</v>
      </c>
      <c r="BS211" s="95">
        <v>0.89200000000000002</v>
      </c>
      <c r="BT211" s="97"/>
      <c r="BU211" s="97"/>
      <c r="BV211" s="96"/>
      <c r="BW211" s="96"/>
      <c r="BX211" s="96"/>
      <c r="BY211" s="98"/>
      <c r="BZ211" s="99"/>
      <c r="CA211" s="99"/>
      <c r="CB211" s="99"/>
      <c r="CC211" s="99"/>
      <c r="CD211" s="100"/>
      <c r="CE211" s="101"/>
      <c r="CF211" s="102"/>
      <c r="CG211" s="102"/>
      <c r="CH211" s="102"/>
      <c r="CI211" s="102"/>
      <c r="CJ211" s="102"/>
      <c r="CK211" s="102"/>
      <c r="CL211" s="102"/>
      <c r="CM211" s="102"/>
      <c r="CN211" s="102"/>
      <c r="CO211" s="102"/>
      <c r="CP211" s="103"/>
      <c r="CQ211" s="103"/>
      <c r="CR211" s="103"/>
      <c r="CS211" s="103"/>
      <c r="CT211" s="103"/>
      <c r="CU211" s="103"/>
      <c r="CV211" s="103"/>
      <c r="CW211" s="103"/>
      <c r="CX211" s="103"/>
      <c r="CY211" s="103"/>
      <c r="CZ211" s="103"/>
      <c r="DA211" s="103"/>
      <c r="DB211" s="103"/>
      <c r="DC211" s="103"/>
      <c r="DD211" s="103"/>
      <c r="DE211" s="103"/>
      <c r="DF211" s="103"/>
      <c r="DG211" s="103"/>
      <c r="DH211" s="103"/>
      <c r="DI211" s="103"/>
      <c r="DJ211" s="103"/>
      <c r="DK211" s="103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</row>
    <row r="212" spans="1:139">
      <c r="A212" s="83" t="s">
        <v>210</v>
      </c>
      <c r="B212" s="66" t="s">
        <v>248</v>
      </c>
      <c r="C212" s="79" t="s">
        <v>181</v>
      </c>
      <c r="D212" s="67">
        <v>1</v>
      </c>
      <c r="E212" s="123" t="s">
        <v>70</v>
      </c>
      <c r="F212" s="84" t="s">
        <v>128</v>
      </c>
      <c r="G212" s="85" t="s">
        <v>127</v>
      </c>
      <c r="H212" s="86">
        <v>1.33</v>
      </c>
      <c r="I212" s="124" t="s">
        <v>43</v>
      </c>
      <c r="J212" s="88">
        <v>0.9</v>
      </c>
      <c r="K212" s="89">
        <v>0.04</v>
      </c>
      <c r="L212" s="89">
        <v>-0.04</v>
      </c>
      <c r="M212" s="90" t="s">
        <v>29</v>
      </c>
      <c r="N212" s="91" t="s">
        <v>67</v>
      </c>
      <c r="O212" s="92">
        <f t="shared" si="105"/>
        <v>0.94000000000000006</v>
      </c>
      <c r="P212" s="93">
        <f t="shared" si="106"/>
        <v>0.86</v>
      </c>
      <c r="Q212" s="94"/>
      <c r="R212" s="3">
        <f t="shared" si="107"/>
        <v>0.89800000000000002</v>
      </c>
      <c r="S212" s="3">
        <f t="shared" si="108"/>
        <v>0.88500000000000001</v>
      </c>
      <c r="T212" s="3">
        <f t="shared" si="109"/>
        <v>0.88993749999999983</v>
      </c>
      <c r="U212" s="4">
        <f t="shared" si="110"/>
        <v>2.7466988984433103E-3</v>
      </c>
      <c r="V212" s="5">
        <f t="shared" si="111"/>
        <v>4.8543119673182931</v>
      </c>
      <c r="W212" s="76">
        <f t="shared" si="102"/>
        <v>-0.25156250000000469</v>
      </c>
      <c r="X212" s="76" t="str">
        <f t="shared" si="103"/>
        <v>Level C</v>
      </c>
      <c r="Y212" s="5">
        <f t="shared" si="112"/>
        <v>6.0754748215968286</v>
      </c>
      <c r="Z212" s="5">
        <f t="shared" si="113"/>
        <v>3.6331491130397651</v>
      </c>
      <c r="AA212" s="5">
        <f t="shared" si="114"/>
        <v>3.6331491130397651</v>
      </c>
      <c r="AB212" s="6">
        <f t="shared" si="115"/>
        <v>1</v>
      </c>
      <c r="AC212" s="29" t="str">
        <f t="shared" si="116"/>
        <v/>
      </c>
      <c r="AD212" s="29" t="str">
        <f t="shared" si="117"/>
        <v/>
      </c>
      <c r="AE212" s="29">
        <f t="shared" si="118"/>
        <v>1.0062500000000196E-2</v>
      </c>
      <c r="AF212" s="29" t="str">
        <f t="shared" si="104"/>
        <v/>
      </c>
      <c r="AG212" s="100"/>
      <c r="AH212" s="101"/>
      <c r="AI212" s="102"/>
      <c r="AJ212" s="102"/>
      <c r="AK212" s="102"/>
      <c r="AL212" s="102"/>
      <c r="AM212" s="102"/>
      <c r="AN212" s="102">
        <v>0.89300000000000002</v>
      </c>
      <c r="AO212" s="102">
        <v>0.89100000000000001</v>
      </c>
      <c r="AP212" s="102">
        <v>0.88800000000000001</v>
      </c>
      <c r="AQ212" s="102">
        <v>0.88700000000000001</v>
      </c>
      <c r="AR212" s="102">
        <v>0.89800000000000002</v>
      </c>
      <c r="AS212" s="103">
        <v>0.88800000000000001</v>
      </c>
      <c r="AT212" s="103">
        <v>0.89</v>
      </c>
      <c r="AU212" s="103">
        <v>0.88700000000000001</v>
      </c>
      <c r="AV212" s="103">
        <v>0.88900000000000001</v>
      </c>
      <c r="AW212" s="103">
        <v>0.89300000000000002</v>
      </c>
      <c r="AX212" s="103">
        <v>0.88500000000000001</v>
      </c>
      <c r="AY212" s="103">
        <v>0.88900000000000001</v>
      </c>
      <c r="AZ212" s="103">
        <v>0.89200000000000002</v>
      </c>
      <c r="BA212" s="103">
        <v>0.88600000000000001</v>
      </c>
      <c r="BB212" s="103">
        <v>0.89100000000000001</v>
      </c>
      <c r="BC212" s="103">
        <v>0.88800000000000001</v>
      </c>
      <c r="BD212" s="103">
        <v>0.89100000000000001</v>
      </c>
      <c r="BE212" s="103">
        <v>0.88600000000000001</v>
      </c>
      <c r="BF212" s="103">
        <v>0.89</v>
      </c>
      <c r="BG212" s="103">
        <v>0.89</v>
      </c>
      <c r="BH212" s="103">
        <v>0.89100000000000001</v>
      </c>
      <c r="BI212" s="103">
        <v>0.89400000000000002</v>
      </c>
      <c r="BJ212" s="103">
        <v>0.89200000000000002</v>
      </c>
      <c r="BK212" s="103">
        <v>0.88800000000000001</v>
      </c>
      <c r="BL212" s="103">
        <v>0.88900000000000001</v>
      </c>
      <c r="BM212" s="103">
        <v>0.88900000000000001</v>
      </c>
      <c r="BN212" s="103">
        <v>0.89</v>
      </c>
      <c r="BO212" s="95">
        <v>0.89500000000000002</v>
      </c>
      <c r="BP212" s="95">
        <v>0.88900000000000001</v>
      </c>
      <c r="BQ212" s="95">
        <v>0.88900000000000001</v>
      </c>
      <c r="BR212" s="95">
        <v>0.88900000000000001</v>
      </c>
      <c r="BS212" s="95">
        <v>0.89100000000000001</v>
      </c>
      <c r="BT212" s="97"/>
      <c r="BU212" s="97"/>
      <c r="BV212" s="96"/>
      <c r="BW212" s="96"/>
      <c r="BX212" s="96"/>
      <c r="BY212" s="98"/>
      <c r="BZ212" s="99"/>
      <c r="CA212" s="99"/>
      <c r="CB212" s="99"/>
      <c r="CC212" s="99"/>
      <c r="CD212" s="100"/>
      <c r="CE212" s="101"/>
      <c r="CF212" s="102"/>
      <c r="CG212" s="102"/>
      <c r="CH212" s="102"/>
      <c r="CI212" s="102"/>
      <c r="CJ212" s="102"/>
      <c r="CK212" s="102"/>
      <c r="CL212" s="102"/>
      <c r="CM212" s="102"/>
      <c r="CN212" s="102"/>
      <c r="CO212" s="102"/>
      <c r="CP212" s="103"/>
      <c r="CQ212" s="103"/>
      <c r="CR212" s="103"/>
      <c r="CS212" s="103"/>
      <c r="CT212" s="103"/>
      <c r="CU212" s="103"/>
      <c r="CV212" s="103"/>
      <c r="CW212" s="103"/>
      <c r="CX212" s="103"/>
      <c r="CY212" s="103"/>
      <c r="CZ212" s="103"/>
      <c r="DA212" s="103"/>
      <c r="DB212" s="103"/>
      <c r="DC212" s="103"/>
      <c r="DD212" s="103"/>
      <c r="DE212" s="103"/>
      <c r="DF212" s="103"/>
      <c r="DG212" s="103"/>
      <c r="DH212" s="103"/>
      <c r="DI212" s="103"/>
      <c r="DJ212" s="103"/>
      <c r="DK212" s="103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</row>
    <row r="213" spans="1:139">
      <c r="A213" s="83" t="s">
        <v>211</v>
      </c>
      <c r="B213" s="66" t="s">
        <v>248</v>
      </c>
      <c r="C213" s="79" t="s">
        <v>181</v>
      </c>
      <c r="D213" s="67">
        <v>1</v>
      </c>
      <c r="E213" s="123" t="s">
        <v>70</v>
      </c>
      <c r="F213" s="84" t="s">
        <v>126</v>
      </c>
      <c r="G213" s="85" t="s">
        <v>127</v>
      </c>
      <c r="H213" s="86">
        <v>1.33</v>
      </c>
      <c r="I213" s="124" t="s">
        <v>43</v>
      </c>
      <c r="J213" s="88">
        <v>0.9</v>
      </c>
      <c r="K213" s="89">
        <v>0.04</v>
      </c>
      <c r="L213" s="89">
        <v>-0.04</v>
      </c>
      <c r="M213" s="90" t="s">
        <v>29</v>
      </c>
      <c r="N213" s="91" t="s">
        <v>67</v>
      </c>
      <c r="O213" s="92">
        <f t="shared" si="105"/>
        <v>0.94000000000000006</v>
      </c>
      <c r="P213" s="93">
        <f t="shared" si="106"/>
        <v>0.86</v>
      </c>
      <c r="Q213" s="94"/>
      <c r="R213" s="3">
        <f t="shared" si="107"/>
        <v>0.89100000000000001</v>
      </c>
      <c r="S213" s="3">
        <f t="shared" si="108"/>
        <v>0.88200000000000001</v>
      </c>
      <c r="T213" s="3">
        <f t="shared" si="109"/>
        <v>0.88603125000000016</v>
      </c>
      <c r="U213" s="4">
        <f t="shared" si="110"/>
        <v>2.3621255463616244E-3</v>
      </c>
      <c r="V213" s="5">
        <f t="shared" si="111"/>
        <v>5.6446336452652277</v>
      </c>
      <c r="W213" s="76">
        <f t="shared" si="102"/>
        <v>-0.34921874999999625</v>
      </c>
      <c r="X213" s="76" t="str">
        <f t="shared" si="103"/>
        <v>Level C</v>
      </c>
      <c r="Y213" s="5">
        <f t="shared" si="112"/>
        <v>7.6158455510726792</v>
      </c>
      <c r="Z213" s="5">
        <f t="shared" si="113"/>
        <v>3.6734217394577855</v>
      </c>
      <c r="AA213" s="5">
        <f t="shared" si="114"/>
        <v>3.6734217394577855</v>
      </c>
      <c r="AB213" s="6">
        <f t="shared" si="115"/>
        <v>1</v>
      </c>
      <c r="AC213" s="29" t="str">
        <f t="shared" si="116"/>
        <v/>
      </c>
      <c r="AD213" s="29" t="str">
        <f t="shared" si="117"/>
        <v/>
      </c>
      <c r="AE213" s="29">
        <f t="shared" si="118"/>
        <v>1.3968749999999863E-2</v>
      </c>
      <c r="AF213" s="29" t="str">
        <f t="shared" si="104"/>
        <v/>
      </c>
      <c r="AG213" s="100"/>
      <c r="AH213" s="101"/>
      <c r="AI213" s="102"/>
      <c r="AJ213" s="102"/>
      <c r="AK213" s="102"/>
      <c r="AL213" s="102"/>
      <c r="AM213" s="102"/>
      <c r="AN213" s="102">
        <v>0.88800000000000001</v>
      </c>
      <c r="AO213" s="102">
        <v>0.88400000000000001</v>
      </c>
      <c r="AP213" s="102">
        <v>0.88700000000000001</v>
      </c>
      <c r="AQ213" s="102">
        <v>0.88400000000000001</v>
      </c>
      <c r="AR213" s="102">
        <v>0.88200000000000001</v>
      </c>
      <c r="AS213" s="103">
        <v>0.88700000000000001</v>
      </c>
      <c r="AT213" s="103">
        <v>0.88400000000000001</v>
      </c>
      <c r="AU213" s="103">
        <v>0.89100000000000001</v>
      </c>
      <c r="AV213" s="103">
        <v>0.88400000000000001</v>
      </c>
      <c r="AW213" s="103">
        <v>0.88400000000000001</v>
      </c>
      <c r="AX213" s="103">
        <v>0.88500000000000001</v>
      </c>
      <c r="AY213" s="103">
        <v>0.88900000000000001</v>
      </c>
      <c r="AZ213" s="103">
        <v>0.88800000000000001</v>
      </c>
      <c r="BA213" s="103">
        <v>0.88500000000000001</v>
      </c>
      <c r="BB213" s="103">
        <v>0.88600000000000001</v>
      </c>
      <c r="BC213" s="103">
        <v>0.88700000000000001</v>
      </c>
      <c r="BD213" s="103">
        <v>0.89100000000000001</v>
      </c>
      <c r="BE213" s="103">
        <v>0.88900000000000001</v>
      </c>
      <c r="BF213" s="103">
        <v>0.88800000000000001</v>
      </c>
      <c r="BG213" s="103">
        <v>0.88800000000000001</v>
      </c>
      <c r="BH213" s="103">
        <v>0.88800000000000001</v>
      </c>
      <c r="BI213" s="103">
        <v>0.88500000000000001</v>
      </c>
      <c r="BJ213" s="103">
        <v>0.88500000000000001</v>
      </c>
      <c r="BK213" s="103">
        <v>0.88300000000000001</v>
      </c>
      <c r="BL213" s="103">
        <v>0.88600000000000001</v>
      </c>
      <c r="BM213" s="103">
        <v>0.88400000000000001</v>
      </c>
      <c r="BN213" s="103">
        <v>0.88600000000000001</v>
      </c>
      <c r="BO213" s="95">
        <v>0.88600000000000001</v>
      </c>
      <c r="BP213" s="95">
        <v>0.88600000000000001</v>
      </c>
      <c r="BQ213" s="95">
        <v>0.88300000000000001</v>
      </c>
      <c r="BR213" s="95">
        <v>0.88200000000000001</v>
      </c>
      <c r="BS213" s="95">
        <v>0.88800000000000001</v>
      </c>
      <c r="BT213" s="97"/>
      <c r="BU213" s="97"/>
      <c r="BV213" s="96"/>
      <c r="BW213" s="96"/>
      <c r="BX213" s="96"/>
      <c r="BY213" s="98"/>
      <c r="BZ213" s="99"/>
      <c r="CA213" s="99"/>
      <c r="CB213" s="99"/>
      <c r="CC213" s="99"/>
      <c r="CD213" s="100"/>
      <c r="CE213" s="101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3"/>
      <c r="CQ213" s="103"/>
      <c r="CR213" s="103"/>
      <c r="CS213" s="103"/>
      <c r="CT213" s="103"/>
      <c r="CU213" s="103"/>
      <c r="CV213" s="103"/>
      <c r="CW213" s="103"/>
      <c r="CX213" s="103"/>
      <c r="CY213" s="103"/>
      <c r="CZ213" s="103"/>
      <c r="DA213" s="103"/>
      <c r="DB213" s="103"/>
      <c r="DC213" s="103"/>
      <c r="DD213" s="103"/>
      <c r="DE213" s="103"/>
      <c r="DF213" s="103"/>
      <c r="DG213" s="103"/>
      <c r="DH213" s="103"/>
      <c r="DI213" s="103"/>
      <c r="DJ213" s="103"/>
      <c r="DK213" s="103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</row>
    <row r="214" spans="1:139">
      <c r="A214" s="83" t="s">
        <v>211</v>
      </c>
      <c r="B214" s="66" t="s">
        <v>248</v>
      </c>
      <c r="C214" s="79" t="s">
        <v>181</v>
      </c>
      <c r="D214" s="67">
        <v>1</v>
      </c>
      <c r="E214" s="123" t="s">
        <v>70</v>
      </c>
      <c r="F214" s="84" t="s">
        <v>128</v>
      </c>
      <c r="G214" s="85" t="s">
        <v>127</v>
      </c>
      <c r="H214" s="86">
        <v>1.33</v>
      </c>
      <c r="I214" s="124" t="s">
        <v>43</v>
      </c>
      <c r="J214" s="88">
        <v>0.9</v>
      </c>
      <c r="K214" s="89">
        <v>0.04</v>
      </c>
      <c r="L214" s="89">
        <v>-0.04</v>
      </c>
      <c r="M214" s="90" t="s">
        <v>29</v>
      </c>
      <c r="N214" s="91" t="s">
        <v>67</v>
      </c>
      <c r="O214" s="92">
        <f t="shared" si="105"/>
        <v>0.94000000000000006</v>
      </c>
      <c r="P214" s="93">
        <f t="shared" si="106"/>
        <v>0.86</v>
      </c>
      <c r="Q214" s="94"/>
      <c r="R214" s="3">
        <f t="shared" si="107"/>
        <v>0.89</v>
      </c>
      <c r="S214" s="3">
        <f t="shared" si="108"/>
        <v>0.88100000000000001</v>
      </c>
      <c r="T214" s="3">
        <f t="shared" si="109"/>
        <v>0.88609375000000024</v>
      </c>
      <c r="U214" s="4">
        <f t="shared" si="110"/>
        <v>2.5572083442944268E-3</v>
      </c>
      <c r="V214" s="5">
        <f t="shared" si="111"/>
        <v>5.2140191717590403</v>
      </c>
      <c r="W214" s="76">
        <f t="shared" si="102"/>
        <v>-0.34765624999999434</v>
      </c>
      <c r="X214" s="76" t="str">
        <f t="shared" si="103"/>
        <v>Level C</v>
      </c>
      <c r="Y214" s="5">
        <f t="shared" si="112"/>
        <v>7.02670552444087</v>
      </c>
      <c r="Z214" s="5">
        <f t="shared" si="113"/>
        <v>3.4013328190772185</v>
      </c>
      <c r="AA214" s="5">
        <f t="shared" si="114"/>
        <v>3.4013328190772185</v>
      </c>
      <c r="AB214" s="6">
        <f t="shared" si="115"/>
        <v>1</v>
      </c>
      <c r="AC214" s="29" t="str">
        <f t="shared" si="116"/>
        <v/>
      </c>
      <c r="AD214" s="29" t="str">
        <f t="shared" si="117"/>
        <v/>
      </c>
      <c r="AE214" s="29">
        <f t="shared" si="118"/>
        <v>1.3906249999999787E-2</v>
      </c>
      <c r="AF214" s="29" t="str">
        <f t="shared" si="104"/>
        <v/>
      </c>
      <c r="AG214" s="100"/>
      <c r="AH214" s="101"/>
      <c r="AI214" s="102"/>
      <c r="AJ214" s="102"/>
      <c r="AK214" s="102"/>
      <c r="AL214" s="102"/>
      <c r="AM214" s="102"/>
      <c r="AN214" s="102">
        <v>0.89</v>
      </c>
      <c r="AO214" s="102">
        <v>0.88100000000000001</v>
      </c>
      <c r="AP214" s="102">
        <v>0.88500000000000001</v>
      </c>
      <c r="AQ214" s="102">
        <v>0.88400000000000001</v>
      </c>
      <c r="AR214" s="102">
        <v>0.88500000000000001</v>
      </c>
      <c r="AS214" s="103">
        <v>0.88800000000000001</v>
      </c>
      <c r="AT214" s="103">
        <v>0.88200000000000001</v>
      </c>
      <c r="AU214" s="103">
        <v>0.88900000000000001</v>
      </c>
      <c r="AV214" s="103">
        <v>0.88800000000000001</v>
      </c>
      <c r="AW214" s="103">
        <v>0.88400000000000001</v>
      </c>
      <c r="AX214" s="103">
        <v>0.88700000000000001</v>
      </c>
      <c r="AY214" s="103">
        <v>0.89</v>
      </c>
      <c r="AZ214" s="103">
        <v>0.88800000000000001</v>
      </c>
      <c r="BA214" s="103">
        <v>0.88700000000000001</v>
      </c>
      <c r="BB214" s="103">
        <v>0.88700000000000001</v>
      </c>
      <c r="BC214" s="103">
        <v>0.88600000000000001</v>
      </c>
      <c r="BD214" s="103">
        <v>0.88800000000000001</v>
      </c>
      <c r="BE214" s="103">
        <v>0.88500000000000001</v>
      </c>
      <c r="BF214" s="103">
        <v>0.88700000000000001</v>
      </c>
      <c r="BG214" s="103">
        <v>0.88800000000000001</v>
      </c>
      <c r="BH214" s="103">
        <v>0.88700000000000001</v>
      </c>
      <c r="BI214" s="103">
        <v>0.88700000000000001</v>
      </c>
      <c r="BJ214" s="103">
        <v>0.88200000000000001</v>
      </c>
      <c r="BK214" s="103">
        <v>0.88800000000000001</v>
      </c>
      <c r="BL214" s="103">
        <v>0.88400000000000001</v>
      </c>
      <c r="BM214" s="103">
        <v>0.88600000000000001</v>
      </c>
      <c r="BN214" s="103">
        <v>0.88100000000000001</v>
      </c>
      <c r="BO214" s="95">
        <v>0.88900000000000001</v>
      </c>
      <c r="BP214" s="95">
        <v>0.88200000000000001</v>
      </c>
      <c r="BQ214" s="95">
        <v>0.88500000000000001</v>
      </c>
      <c r="BR214" s="95">
        <v>0.88900000000000001</v>
      </c>
      <c r="BS214" s="95">
        <v>0.88600000000000001</v>
      </c>
      <c r="BT214" s="97"/>
      <c r="BU214" s="97"/>
      <c r="BV214" s="96"/>
      <c r="BW214" s="96"/>
      <c r="BX214" s="96"/>
      <c r="BY214" s="98"/>
      <c r="BZ214" s="99"/>
      <c r="CA214" s="99"/>
      <c r="CB214" s="99"/>
      <c r="CC214" s="99"/>
      <c r="CD214" s="100"/>
      <c r="CE214" s="101"/>
      <c r="CF214" s="102"/>
      <c r="CG214" s="102"/>
      <c r="CH214" s="102"/>
      <c r="CI214" s="102"/>
      <c r="CJ214" s="102"/>
      <c r="CK214" s="102"/>
      <c r="CL214" s="102"/>
      <c r="CM214" s="102"/>
      <c r="CN214" s="102"/>
      <c r="CO214" s="102"/>
      <c r="CP214" s="103"/>
      <c r="CQ214" s="103"/>
      <c r="CR214" s="103"/>
      <c r="CS214" s="103"/>
      <c r="CT214" s="103"/>
      <c r="CU214" s="103"/>
      <c r="CV214" s="103"/>
      <c r="CW214" s="103"/>
      <c r="CX214" s="103"/>
      <c r="CY214" s="103"/>
      <c r="CZ214" s="103"/>
      <c r="DA214" s="103"/>
      <c r="DB214" s="103"/>
      <c r="DC214" s="103"/>
      <c r="DD214" s="103"/>
      <c r="DE214" s="103"/>
      <c r="DF214" s="103"/>
      <c r="DG214" s="103"/>
      <c r="DH214" s="103"/>
      <c r="DI214" s="103"/>
      <c r="DJ214" s="103"/>
      <c r="DK214" s="103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</row>
    <row r="215" spans="1:139">
      <c r="A215" s="83" t="s">
        <v>138</v>
      </c>
      <c r="B215" s="66" t="s">
        <v>248</v>
      </c>
      <c r="C215" s="79" t="s">
        <v>181</v>
      </c>
      <c r="D215" s="67">
        <v>1</v>
      </c>
      <c r="E215" s="123" t="s">
        <v>70</v>
      </c>
      <c r="F215" s="84" t="s">
        <v>126</v>
      </c>
      <c r="G215" s="85" t="s">
        <v>127</v>
      </c>
      <c r="H215" s="86">
        <v>1.33</v>
      </c>
      <c r="I215" s="124" t="s">
        <v>43</v>
      </c>
      <c r="J215" s="88">
        <v>0.8</v>
      </c>
      <c r="K215" s="89">
        <v>0.04</v>
      </c>
      <c r="L215" s="89">
        <v>-0.04</v>
      </c>
      <c r="M215" s="90" t="s">
        <v>29</v>
      </c>
      <c r="N215" s="91" t="s">
        <v>67</v>
      </c>
      <c r="O215" s="92">
        <f t="shared" si="105"/>
        <v>0.84000000000000008</v>
      </c>
      <c r="P215" s="93">
        <f t="shared" si="106"/>
        <v>0.76</v>
      </c>
      <c r="Q215" s="94"/>
      <c r="R215" s="3">
        <f t="shared" si="107"/>
        <v>0.80200000000000005</v>
      </c>
      <c r="S215" s="3">
        <f t="shared" si="108"/>
        <v>0.78700000000000003</v>
      </c>
      <c r="T215" s="3">
        <f t="shared" si="109"/>
        <v>0.79590625000000004</v>
      </c>
      <c r="U215" s="4">
        <f t="shared" si="110"/>
        <v>3.855112859734504E-3</v>
      </c>
      <c r="V215" s="5">
        <f t="shared" si="111"/>
        <v>3.4586103749635955</v>
      </c>
      <c r="W215" s="76">
        <f t="shared" si="102"/>
        <v>-0.10234375000000008</v>
      </c>
      <c r="X215" s="76" t="str">
        <f t="shared" si="103"/>
        <v>Level A</v>
      </c>
      <c r="Y215" s="5">
        <f t="shared" si="112"/>
        <v>3.8125775305262799</v>
      </c>
      <c r="Z215" s="5">
        <f t="shared" si="113"/>
        <v>3.1046432194009177</v>
      </c>
      <c r="AA215" s="5">
        <f t="shared" si="114"/>
        <v>3.1046432194009177</v>
      </c>
      <c r="AB215" s="6">
        <f t="shared" si="115"/>
        <v>1</v>
      </c>
      <c r="AC215" s="29" t="str">
        <f t="shared" si="116"/>
        <v/>
      </c>
      <c r="AD215" s="29" t="str">
        <f t="shared" si="117"/>
        <v/>
      </c>
      <c r="AE215" s="29">
        <f t="shared" si="118"/>
        <v>4.0937500000000071E-3</v>
      </c>
      <c r="AF215" s="29" t="str">
        <f t="shared" si="104"/>
        <v/>
      </c>
      <c r="AG215" s="100"/>
      <c r="AH215" s="101"/>
      <c r="AI215" s="102"/>
      <c r="AJ215" s="102"/>
      <c r="AK215" s="102"/>
      <c r="AL215" s="102"/>
      <c r="AM215" s="102"/>
      <c r="AN215" s="102">
        <v>0.79200000000000004</v>
      </c>
      <c r="AO215" s="102">
        <v>0.79900000000000004</v>
      </c>
      <c r="AP215" s="102">
        <v>0.79500000000000004</v>
      </c>
      <c r="AQ215" s="102">
        <v>0.80200000000000005</v>
      </c>
      <c r="AR215" s="102">
        <v>0.8</v>
      </c>
      <c r="AS215" s="103">
        <v>0.79500000000000004</v>
      </c>
      <c r="AT215" s="103">
        <v>0.80200000000000005</v>
      </c>
      <c r="AU215" s="103">
        <v>0.79700000000000004</v>
      </c>
      <c r="AV215" s="103">
        <v>0.79200000000000004</v>
      </c>
      <c r="AW215" s="103">
        <v>0.79800000000000004</v>
      </c>
      <c r="AX215" s="103">
        <v>0.79300000000000004</v>
      </c>
      <c r="AY215" s="103">
        <v>0.79500000000000004</v>
      </c>
      <c r="AZ215" s="103">
        <v>0.79200000000000004</v>
      </c>
      <c r="BA215" s="103">
        <v>0.79900000000000004</v>
      </c>
      <c r="BB215" s="103">
        <v>0.80100000000000005</v>
      </c>
      <c r="BC215" s="103">
        <v>0.79300000000000004</v>
      </c>
      <c r="BD215" s="103">
        <v>0.79700000000000004</v>
      </c>
      <c r="BE215" s="103">
        <v>0.79700000000000004</v>
      </c>
      <c r="BF215" s="103">
        <v>0.80100000000000005</v>
      </c>
      <c r="BG215" s="103">
        <v>0.78700000000000003</v>
      </c>
      <c r="BH215" s="103">
        <v>0.79600000000000004</v>
      </c>
      <c r="BI215" s="103">
        <v>0.79</v>
      </c>
      <c r="BJ215" s="103">
        <v>0.79200000000000004</v>
      </c>
      <c r="BK215" s="103">
        <v>0.79400000000000004</v>
      </c>
      <c r="BL215" s="103">
        <v>0.79600000000000004</v>
      </c>
      <c r="BM215" s="103">
        <v>0.79400000000000004</v>
      </c>
      <c r="BN215" s="103">
        <v>0.79800000000000004</v>
      </c>
      <c r="BO215" s="95">
        <v>0.79600000000000004</v>
      </c>
      <c r="BP215" s="95">
        <v>0.79900000000000004</v>
      </c>
      <c r="BQ215" s="95">
        <v>0.79700000000000004</v>
      </c>
      <c r="BR215" s="95">
        <v>0.80100000000000005</v>
      </c>
      <c r="BS215" s="95">
        <v>0.78900000000000003</v>
      </c>
      <c r="BT215" s="97"/>
      <c r="BU215" s="97"/>
      <c r="BV215" s="96"/>
      <c r="BW215" s="96"/>
      <c r="BX215" s="96"/>
      <c r="BY215" s="98"/>
      <c r="BZ215" s="99"/>
      <c r="CA215" s="99"/>
      <c r="CB215" s="99"/>
      <c r="CC215" s="99"/>
      <c r="CD215" s="100"/>
      <c r="CE215" s="101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3"/>
      <c r="CQ215" s="103"/>
      <c r="CR215" s="103"/>
      <c r="CS215" s="103"/>
      <c r="CT215" s="103"/>
      <c r="CU215" s="103"/>
      <c r="CV215" s="103"/>
      <c r="CW215" s="103"/>
      <c r="CX215" s="103"/>
      <c r="CY215" s="103"/>
      <c r="CZ215" s="103"/>
      <c r="DA215" s="103"/>
      <c r="DB215" s="103"/>
      <c r="DC215" s="103"/>
      <c r="DD215" s="103"/>
      <c r="DE215" s="103"/>
      <c r="DF215" s="103"/>
      <c r="DG215" s="103"/>
      <c r="DH215" s="103"/>
      <c r="DI215" s="103"/>
      <c r="DJ215" s="103"/>
      <c r="DK215" s="103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</row>
    <row r="216" spans="1:139">
      <c r="A216" s="83" t="s">
        <v>138</v>
      </c>
      <c r="B216" s="66" t="s">
        <v>248</v>
      </c>
      <c r="C216" s="79" t="s">
        <v>181</v>
      </c>
      <c r="D216" s="67">
        <v>1</v>
      </c>
      <c r="E216" s="123" t="s">
        <v>70</v>
      </c>
      <c r="F216" s="84" t="s">
        <v>128</v>
      </c>
      <c r="G216" s="85" t="s">
        <v>127</v>
      </c>
      <c r="H216" s="86">
        <v>1.33</v>
      </c>
      <c r="I216" s="124" t="s">
        <v>43</v>
      </c>
      <c r="J216" s="88">
        <v>0.8</v>
      </c>
      <c r="K216" s="89">
        <v>0.04</v>
      </c>
      <c r="L216" s="89">
        <v>-0.04</v>
      </c>
      <c r="M216" s="90" t="s">
        <v>29</v>
      </c>
      <c r="N216" s="91" t="s">
        <v>67</v>
      </c>
      <c r="O216" s="92">
        <f t="shared" si="105"/>
        <v>0.84000000000000008</v>
      </c>
      <c r="P216" s="93">
        <f t="shared" si="106"/>
        <v>0.76</v>
      </c>
      <c r="Q216" s="94"/>
      <c r="R216" s="3">
        <f t="shared" si="107"/>
        <v>0.80500000000000005</v>
      </c>
      <c r="S216" s="3">
        <f t="shared" si="108"/>
        <v>0.78700000000000003</v>
      </c>
      <c r="T216" s="3">
        <f t="shared" si="109"/>
        <v>0.79762500000000025</v>
      </c>
      <c r="U216" s="4">
        <f t="shared" si="110"/>
        <v>4.5913663719300774E-3</v>
      </c>
      <c r="V216" s="5">
        <f t="shared" si="111"/>
        <v>2.9040011737787732</v>
      </c>
      <c r="W216" s="76">
        <f t="shared" si="102"/>
        <v>-5.9374999999994793E-2</v>
      </c>
      <c r="X216" s="76" t="str">
        <f t="shared" si="103"/>
        <v>Level A</v>
      </c>
      <c r="Y216" s="5">
        <f t="shared" si="112"/>
        <v>3.0764262434718757</v>
      </c>
      <c r="Z216" s="5">
        <f t="shared" si="113"/>
        <v>2.7315761040856761</v>
      </c>
      <c r="AA216" s="5">
        <f t="shared" si="114"/>
        <v>2.7315761040856761</v>
      </c>
      <c r="AB216" s="6">
        <f t="shared" si="115"/>
        <v>1</v>
      </c>
      <c r="AC216" s="29" t="str">
        <f t="shared" si="116"/>
        <v/>
      </c>
      <c r="AD216" s="29" t="str">
        <f t="shared" si="117"/>
        <v/>
      </c>
      <c r="AE216" s="29">
        <f t="shared" si="118"/>
        <v>2.3749999999997939E-3</v>
      </c>
      <c r="AF216" s="29" t="str">
        <f t="shared" si="104"/>
        <v/>
      </c>
      <c r="AG216" s="100"/>
      <c r="AH216" s="101"/>
      <c r="AI216" s="102"/>
      <c r="AJ216" s="102"/>
      <c r="AK216" s="102"/>
      <c r="AL216" s="102"/>
      <c r="AM216" s="102"/>
      <c r="AN216" s="102">
        <v>0.79</v>
      </c>
      <c r="AO216" s="102">
        <v>0.8</v>
      </c>
      <c r="AP216" s="102">
        <v>0.79200000000000004</v>
      </c>
      <c r="AQ216" s="102">
        <v>0.80100000000000005</v>
      </c>
      <c r="AR216" s="102">
        <v>0.8</v>
      </c>
      <c r="AS216" s="103">
        <v>0.79800000000000004</v>
      </c>
      <c r="AT216" s="103">
        <v>0.80200000000000005</v>
      </c>
      <c r="AU216" s="103">
        <v>0.79400000000000004</v>
      </c>
      <c r="AV216" s="103">
        <v>0.79700000000000004</v>
      </c>
      <c r="AW216" s="103">
        <v>0.79700000000000004</v>
      </c>
      <c r="AX216" s="103">
        <v>0.79400000000000004</v>
      </c>
      <c r="AY216" s="103">
        <v>0.79900000000000004</v>
      </c>
      <c r="AZ216" s="103">
        <v>0.79800000000000004</v>
      </c>
      <c r="BA216" s="103">
        <v>0.79700000000000004</v>
      </c>
      <c r="BB216" s="103">
        <v>0.80300000000000005</v>
      </c>
      <c r="BC216" s="103">
        <v>0.79800000000000004</v>
      </c>
      <c r="BD216" s="103">
        <v>0.79400000000000004</v>
      </c>
      <c r="BE216" s="103">
        <v>0.8</v>
      </c>
      <c r="BF216" s="103">
        <v>0.80400000000000005</v>
      </c>
      <c r="BG216" s="103">
        <v>0.78700000000000003</v>
      </c>
      <c r="BH216" s="103">
        <v>0.80200000000000005</v>
      </c>
      <c r="BI216" s="103">
        <v>0.79600000000000004</v>
      </c>
      <c r="BJ216" s="103">
        <v>0.79200000000000004</v>
      </c>
      <c r="BK216" s="103">
        <v>0.80100000000000005</v>
      </c>
      <c r="BL216" s="103">
        <v>0.79500000000000004</v>
      </c>
      <c r="BM216" s="103">
        <v>0.79200000000000004</v>
      </c>
      <c r="BN216" s="103">
        <v>0.80500000000000005</v>
      </c>
      <c r="BO216" s="95">
        <v>0.80100000000000005</v>
      </c>
      <c r="BP216" s="95">
        <v>0.80500000000000005</v>
      </c>
      <c r="BQ216" s="95">
        <v>0.79500000000000004</v>
      </c>
      <c r="BR216" s="95">
        <v>0.80300000000000005</v>
      </c>
      <c r="BS216" s="95">
        <v>0.79200000000000004</v>
      </c>
      <c r="BT216" s="97"/>
      <c r="BU216" s="97"/>
      <c r="BV216" s="96"/>
      <c r="BW216" s="96"/>
      <c r="BX216" s="96"/>
      <c r="BY216" s="98"/>
      <c r="BZ216" s="99"/>
      <c r="CA216" s="99"/>
      <c r="CB216" s="99"/>
      <c r="CC216" s="99"/>
      <c r="CD216" s="100"/>
      <c r="CE216" s="101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3"/>
      <c r="CQ216" s="103"/>
      <c r="CR216" s="103"/>
      <c r="CS216" s="103"/>
      <c r="CT216" s="103"/>
      <c r="CU216" s="103"/>
      <c r="CV216" s="103"/>
      <c r="CW216" s="103"/>
      <c r="CX216" s="103"/>
      <c r="CY216" s="103"/>
      <c r="CZ216" s="103"/>
      <c r="DA216" s="103"/>
      <c r="DB216" s="103"/>
      <c r="DC216" s="103"/>
      <c r="DD216" s="103"/>
      <c r="DE216" s="103"/>
      <c r="DF216" s="103"/>
      <c r="DG216" s="103"/>
      <c r="DH216" s="103"/>
      <c r="DI216" s="103"/>
      <c r="DJ216" s="103"/>
      <c r="DK216" s="103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</row>
    <row r="217" spans="1:139">
      <c r="A217" s="83" t="s">
        <v>139</v>
      </c>
      <c r="B217" s="66" t="s">
        <v>248</v>
      </c>
      <c r="C217" s="79" t="s">
        <v>181</v>
      </c>
      <c r="D217" s="67">
        <v>1</v>
      </c>
      <c r="E217" s="123" t="s">
        <v>70</v>
      </c>
      <c r="F217" s="84" t="s">
        <v>126</v>
      </c>
      <c r="G217" s="85" t="s">
        <v>127</v>
      </c>
      <c r="H217" s="86">
        <v>1.33</v>
      </c>
      <c r="I217" s="124" t="s">
        <v>43</v>
      </c>
      <c r="J217" s="88">
        <v>0.8</v>
      </c>
      <c r="K217" s="89">
        <v>0.04</v>
      </c>
      <c r="L217" s="89">
        <v>-0.04</v>
      </c>
      <c r="M217" s="90" t="s">
        <v>29</v>
      </c>
      <c r="N217" s="91" t="s">
        <v>67</v>
      </c>
      <c r="O217" s="92">
        <f t="shared" si="105"/>
        <v>0.84000000000000008</v>
      </c>
      <c r="P217" s="93">
        <f t="shared" si="106"/>
        <v>0.76</v>
      </c>
      <c r="Q217" s="94"/>
      <c r="R217" s="3">
        <f t="shared" si="107"/>
        <v>0.81299999999999994</v>
      </c>
      <c r="S217" s="3">
        <f t="shared" si="108"/>
        <v>0.77800000000000002</v>
      </c>
      <c r="T217" s="3">
        <f t="shared" si="109"/>
        <v>0.79428125000000016</v>
      </c>
      <c r="U217" s="4">
        <f t="shared" si="110"/>
        <v>7.4670647815331609E-3</v>
      </c>
      <c r="V217" s="5">
        <f t="shared" si="111"/>
        <v>1.7856190783704025</v>
      </c>
      <c r="W217" s="76">
        <f t="shared" si="102"/>
        <v>-0.14296874999999695</v>
      </c>
      <c r="X217" s="76" t="str">
        <f t="shared" si="103"/>
        <v>Level B</v>
      </c>
      <c r="Y217" s="5">
        <f t="shared" si="112"/>
        <v>2.0409068059811672</v>
      </c>
      <c r="Z217" s="5">
        <f t="shared" si="113"/>
        <v>1.5303313507596408</v>
      </c>
      <c r="AA217" s="5">
        <f t="shared" si="114"/>
        <v>1.5303313507596408</v>
      </c>
      <c r="AB217" s="6">
        <f t="shared" si="115"/>
        <v>0.99999779384049781</v>
      </c>
      <c r="AC217" s="29" t="str">
        <f t="shared" si="116"/>
        <v/>
      </c>
      <c r="AD217" s="29" t="str">
        <f t="shared" si="117"/>
        <v/>
      </c>
      <c r="AE217" s="29">
        <f t="shared" si="118"/>
        <v>5.7187499999998836E-3</v>
      </c>
      <c r="AF217" s="29" t="str">
        <f t="shared" si="104"/>
        <v/>
      </c>
      <c r="AG217" s="100"/>
      <c r="AH217" s="101"/>
      <c r="AI217" s="102"/>
      <c r="AJ217" s="102"/>
      <c r="AK217" s="102"/>
      <c r="AL217" s="102"/>
      <c r="AM217" s="102"/>
      <c r="AN217" s="102">
        <v>0.78300000000000003</v>
      </c>
      <c r="AO217" s="102">
        <v>0.79500000000000004</v>
      </c>
      <c r="AP217" s="102">
        <v>0.79100000000000004</v>
      </c>
      <c r="AQ217" s="102">
        <v>0.77800000000000002</v>
      </c>
      <c r="AR217" s="102">
        <v>0.79600000000000004</v>
      </c>
      <c r="AS217" s="103">
        <v>0.78700000000000003</v>
      </c>
      <c r="AT217" s="103">
        <v>0.8</v>
      </c>
      <c r="AU217" s="103">
        <v>0.79</v>
      </c>
      <c r="AV217" s="103">
        <v>0.78800000000000003</v>
      </c>
      <c r="AW217" s="103">
        <v>0.79500000000000004</v>
      </c>
      <c r="AX217" s="103">
        <v>0.79400000000000004</v>
      </c>
      <c r="AY217" s="103">
        <v>0.80600000000000005</v>
      </c>
      <c r="AZ217" s="103">
        <v>0.78900000000000003</v>
      </c>
      <c r="BA217" s="103">
        <v>0.79</v>
      </c>
      <c r="BB217" s="103">
        <v>0.80200000000000005</v>
      </c>
      <c r="BC217" s="103">
        <v>0.79100000000000004</v>
      </c>
      <c r="BD217" s="103">
        <v>0.79100000000000004</v>
      </c>
      <c r="BE217" s="103">
        <v>0.79200000000000004</v>
      </c>
      <c r="BF217" s="103">
        <v>0.79300000000000004</v>
      </c>
      <c r="BG217" s="103">
        <v>0.79700000000000004</v>
      </c>
      <c r="BH217" s="103">
        <v>0.81299999999999994</v>
      </c>
      <c r="BI217" s="103">
        <v>0.79400000000000004</v>
      </c>
      <c r="BJ217" s="103">
        <v>0.80500000000000005</v>
      </c>
      <c r="BK217" s="103">
        <v>0.81100000000000005</v>
      </c>
      <c r="BL217" s="103">
        <v>0.8</v>
      </c>
      <c r="BM217" s="103">
        <v>0.79600000000000004</v>
      </c>
      <c r="BN217" s="103">
        <v>0.79900000000000004</v>
      </c>
      <c r="BO217" s="95">
        <v>0.78900000000000003</v>
      </c>
      <c r="BP217" s="95">
        <v>0.78900000000000003</v>
      </c>
      <c r="BQ217" s="95">
        <v>0.79300000000000004</v>
      </c>
      <c r="BR217" s="95">
        <v>0.79100000000000004</v>
      </c>
      <c r="BS217" s="95">
        <v>0.78900000000000003</v>
      </c>
      <c r="BT217" s="97"/>
      <c r="BU217" s="97"/>
      <c r="BV217" s="96"/>
      <c r="BW217" s="96"/>
      <c r="BX217" s="96"/>
      <c r="BY217" s="98"/>
      <c r="BZ217" s="99"/>
      <c r="CA217" s="99"/>
      <c r="CB217" s="99"/>
      <c r="CC217" s="99"/>
      <c r="CD217" s="100"/>
      <c r="CE217" s="101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3"/>
      <c r="CQ217" s="103"/>
      <c r="CR217" s="103"/>
      <c r="CS217" s="103"/>
      <c r="CT217" s="103"/>
      <c r="CU217" s="103"/>
      <c r="CV217" s="103"/>
      <c r="CW217" s="103"/>
      <c r="CX217" s="103"/>
      <c r="CY217" s="103"/>
      <c r="CZ217" s="103"/>
      <c r="DA217" s="103"/>
      <c r="DB217" s="103"/>
      <c r="DC217" s="103"/>
      <c r="DD217" s="103"/>
      <c r="DE217" s="103"/>
      <c r="DF217" s="103"/>
      <c r="DG217" s="103"/>
      <c r="DH217" s="103"/>
      <c r="DI217" s="103"/>
      <c r="DJ217" s="103"/>
      <c r="DK217" s="103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</row>
    <row r="218" spans="1:139">
      <c r="A218" s="83" t="s">
        <v>139</v>
      </c>
      <c r="B218" s="66" t="s">
        <v>248</v>
      </c>
      <c r="C218" s="79" t="s">
        <v>181</v>
      </c>
      <c r="D218" s="67">
        <v>1</v>
      </c>
      <c r="E218" s="123" t="s">
        <v>70</v>
      </c>
      <c r="F218" s="84" t="s">
        <v>128</v>
      </c>
      <c r="G218" s="85" t="s">
        <v>127</v>
      </c>
      <c r="H218" s="86">
        <v>1.33</v>
      </c>
      <c r="I218" s="124" t="s">
        <v>43</v>
      </c>
      <c r="J218" s="88">
        <v>0.8</v>
      </c>
      <c r="K218" s="89">
        <v>0.04</v>
      </c>
      <c r="L218" s="89">
        <v>-0.04</v>
      </c>
      <c r="M218" s="90" t="s">
        <v>29</v>
      </c>
      <c r="N218" s="91" t="s">
        <v>67</v>
      </c>
      <c r="O218" s="92">
        <f t="shared" si="105"/>
        <v>0.84000000000000008</v>
      </c>
      <c r="P218" s="93">
        <f t="shared" si="106"/>
        <v>0.76</v>
      </c>
      <c r="Q218" s="94"/>
      <c r="R218" s="3">
        <f t="shared" si="107"/>
        <v>0.82</v>
      </c>
      <c r="S218" s="3">
        <f t="shared" si="108"/>
        <v>0.78300000000000003</v>
      </c>
      <c r="T218" s="3">
        <f t="shared" si="109"/>
        <v>0.79681250000000015</v>
      </c>
      <c r="U218" s="4">
        <f t="shared" si="110"/>
        <v>8.8114203754138098E-3</v>
      </c>
      <c r="V218" s="5">
        <f t="shared" si="111"/>
        <v>1.513187745591716</v>
      </c>
      <c r="W218" s="76">
        <f t="shared" si="102"/>
        <v>-7.9687499999997399E-2</v>
      </c>
      <c r="X218" s="76" t="str">
        <f t="shared" si="103"/>
        <v>Level A</v>
      </c>
      <c r="Y218" s="5">
        <f t="shared" si="112"/>
        <v>1.6337698940685532</v>
      </c>
      <c r="Z218" s="5">
        <f t="shared" si="113"/>
        <v>1.3926055971148812</v>
      </c>
      <c r="AA218" s="5">
        <f t="shared" si="114"/>
        <v>1.3926055971148812</v>
      </c>
      <c r="AB218" s="6">
        <f t="shared" si="115"/>
        <v>0.99998480797207723</v>
      </c>
      <c r="AC218" s="29" t="str">
        <f t="shared" si="116"/>
        <v/>
      </c>
      <c r="AD218" s="29" t="str">
        <f t="shared" si="117"/>
        <v/>
      </c>
      <c r="AE218" s="29">
        <f t="shared" si="118"/>
        <v>3.1874999999998987E-3</v>
      </c>
      <c r="AF218" s="29" t="str">
        <f t="shared" si="104"/>
        <v/>
      </c>
      <c r="AG218" s="100"/>
      <c r="AH218" s="101"/>
      <c r="AI218" s="102"/>
      <c r="AJ218" s="102"/>
      <c r="AK218" s="102"/>
      <c r="AL218" s="102"/>
      <c r="AM218" s="102"/>
      <c r="AN218" s="102">
        <v>0.78300000000000003</v>
      </c>
      <c r="AO218" s="102">
        <v>0.79500000000000004</v>
      </c>
      <c r="AP218" s="102">
        <v>0.79300000000000004</v>
      </c>
      <c r="AQ218" s="102">
        <v>0.78600000000000003</v>
      </c>
      <c r="AR218" s="102">
        <v>0.78900000000000003</v>
      </c>
      <c r="AS218" s="103">
        <v>0.79300000000000004</v>
      </c>
      <c r="AT218" s="103">
        <v>0.80200000000000005</v>
      </c>
      <c r="AU218" s="103">
        <v>0.79300000000000004</v>
      </c>
      <c r="AV218" s="103">
        <v>0.79200000000000004</v>
      </c>
      <c r="AW218" s="103">
        <v>0.79500000000000004</v>
      </c>
      <c r="AX218" s="103">
        <v>0.79100000000000004</v>
      </c>
      <c r="AY218" s="103">
        <v>0.79100000000000004</v>
      </c>
      <c r="AZ218" s="103">
        <v>0.78900000000000003</v>
      </c>
      <c r="BA218" s="103">
        <v>0.79500000000000004</v>
      </c>
      <c r="BB218" s="103">
        <v>0.79900000000000004</v>
      </c>
      <c r="BC218" s="103">
        <v>0.79400000000000004</v>
      </c>
      <c r="BD218" s="103">
        <v>0.79700000000000004</v>
      </c>
      <c r="BE218" s="103">
        <v>0.79700000000000004</v>
      </c>
      <c r="BF218" s="103">
        <v>0.80200000000000005</v>
      </c>
      <c r="BG218" s="103">
        <v>0.81299999999999994</v>
      </c>
      <c r="BH218" s="103">
        <v>0.80200000000000005</v>
      </c>
      <c r="BI218" s="103">
        <v>0.78900000000000003</v>
      </c>
      <c r="BJ218" s="103">
        <v>0.81399999999999995</v>
      </c>
      <c r="BK218" s="103">
        <v>0.82</v>
      </c>
      <c r="BL218" s="103">
        <v>0.79300000000000004</v>
      </c>
      <c r="BM218" s="103">
        <v>0.81699999999999995</v>
      </c>
      <c r="BN218" s="103">
        <v>0.79400000000000004</v>
      </c>
      <c r="BO218" s="95">
        <v>0.79900000000000004</v>
      </c>
      <c r="BP218" s="95">
        <v>0.79100000000000004</v>
      </c>
      <c r="BQ218" s="95">
        <v>0.80200000000000005</v>
      </c>
      <c r="BR218" s="95">
        <v>0.8</v>
      </c>
      <c r="BS218" s="95">
        <v>0.78800000000000003</v>
      </c>
      <c r="BT218" s="97"/>
      <c r="BU218" s="97"/>
      <c r="BV218" s="96"/>
      <c r="BW218" s="96"/>
      <c r="BX218" s="96"/>
      <c r="BY218" s="98"/>
      <c r="BZ218" s="99"/>
      <c r="CA218" s="99"/>
      <c r="CB218" s="99"/>
      <c r="CC218" s="99"/>
      <c r="CD218" s="100"/>
      <c r="CE218" s="101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3"/>
      <c r="CQ218" s="103"/>
      <c r="CR218" s="103"/>
      <c r="CS218" s="103"/>
      <c r="CT218" s="103"/>
      <c r="CU218" s="103"/>
      <c r="CV218" s="103"/>
      <c r="CW218" s="103"/>
      <c r="CX218" s="103"/>
      <c r="CY218" s="103"/>
      <c r="CZ218" s="103"/>
      <c r="DA218" s="103"/>
      <c r="DB218" s="103"/>
      <c r="DC218" s="103"/>
      <c r="DD218" s="103"/>
      <c r="DE218" s="103"/>
      <c r="DF218" s="103"/>
      <c r="DG218" s="103"/>
      <c r="DH218" s="103"/>
      <c r="DI218" s="103"/>
      <c r="DJ218" s="103"/>
      <c r="DK218" s="103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</row>
    <row r="219" spans="1:139">
      <c r="A219" s="83" t="s">
        <v>139</v>
      </c>
      <c r="B219" s="66" t="s">
        <v>248</v>
      </c>
      <c r="C219" s="79" t="s">
        <v>181</v>
      </c>
      <c r="D219" s="67">
        <v>1</v>
      </c>
      <c r="E219" s="123" t="s">
        <v>70</v>
      </c>
      <c r="F219" s="84" t="s">
        <v>244</v>
      </c>
      <c r="G219" s="85" t="s">
        <v>127</v>
      </c>
      <c r="H219" s="86">
        <v>1.33</v>
      </c>
      <c r="I219" s="124" t="s">
        <v>43</v>
      </c>
      <c r="J219" s="88">
        <v>0.8</v>
      </c>
      <c r="K219" s="89">
        <v>0.04</v>
      </c>
      <c r="L219" s="89">
        <v>-0.04</v>
      </c>
      <c r="M219" s="90" t="s">
        <v>29</v>
      </c>
      <c r="N219" s="91" t="s">
        <v>67</v>
      </c>
      <c r="O219" s="92">
        <f t="shared" si="105"/>
        <v>0.84000000000000008</v>
      </c>
      <c r="P219" s="93">
        <f t="shared" si="106"/>
        <v>0.76</v>
      </c>
      <c r="Q219" s="94"/>
      <c r="R219" s="3">
        <f t="shared" si="107"/>
        <v>0.81599999999999995</v>
      </c>
      <c r="S219" s="3">
        <f t="shared" si="108"/>
        <v>0.78400000000000003</v>
      </c>
      <c r="T219" s="3">
        <f t="shared" si="109"/>
        <v>0.79725000000000001</v>
      </c>
      <c r="U219" s="4">
        <f t="shared" si="110"/>
        <v>8.6434760032844844E-3</v>
      </c>
      <c r="V219" s="5">
        <f t="shared" si="111"/>
        <v>1.5425892694405263</v>
      </c>
      <c r="W219" s="76">
        <f t="shared" si="102"/>
        <v>-6.8750000000000699E-2</v>
      </c>
      <c r="X219" s="76" t="str">
        <f t="shared" si="103"/>
        <v>Level A</v>
      </c>
      <c r="Y219" s="5">
        <f t="shared" si="112"/>
        <v>1.6486422817145652</v>
      </c>
      <c r="Z219" s="5">
        <f t="shared" si="113"/>
        <v>1.4365362571664904</v>
      </c>
      <c r="AA219" s="5">
        <f t="shared" si="114"/>
        <v>1.4365362571664904</v>
      </c>
      <c r="AB219" s="6">
        <f t="shared" si="115"/>
        <v>0.99999144390761718</v>
      </c>
      <c r="AC219" s="29" t="str">
        <f t="shared" si="116"/>
        <v/>
      </c>
      <c r="AD219" s="29" t="str">
        <f t="shared" si="117"/>
        <v/>
      </c>
      <c r="AE219" s="29">
        <f t="shared" si="118"/>
        <v>2.7500000000000302E-3</v>
      </c>
      <c r="AF219" s="29" t="str">
        <f t="shared" si="104"/>
        <v/>
      </c>
      <c r="AG219" s="100"/>
      <c r="AH219" s="101"/>
      <c r="AI219" s="102"/>
      <c r="AJ219" s="102"/>
      <c r="AK219" s="102"/>
      <c r="AL219" s="102"/>
      <c r="AM219" s="102"/>
      <c r="AN219" s="102">
        <v>0.79</v>
      </c>
      <c r="AO219" s="102">
        <v>0.79800000000000004</v>
      </c>
      <c r="AP219" s="102">
        <v>0.79500000000000004</v>
      </c>
      <c r="AQ219" s="102">
        <v>0.78700000000000003</v>
      </c>
      <c r="AR219" s="102">
        <v>0.78900000000000003</v>
      </c>
      <c r="AS219" s="103">
        <v>0.79300000000000004</v>
      </c>
      <c r="AT219" s="103">
        <v>0.79800000000000004</v>
      </c>
      <c r="AU219" s="103">
        <v>0.79100000000000004</v>
      </c>
      <c r="AV219" s="103">
        <v>0.79800000000000004</v>
      </c>
      <c r="AW219" s="103">
        <v>0.80100000000000005</v>
      </c>
      <c r="AX219" s="103">
        <v>0.79700000000000004</v>
      </c>
      <c r="AY219" s="103">
        <v>0.8</v>
      </c>
      <c r="AZ219" s="103">
        <v>0.78800000000000003</v>
      </c>
      <c r="BA219" s="103">
        <v>0.79700000000000004</v>
      </c>
      <c r="BB219" s="103">
        <v>0.80200000000000005</v>
      </c>
      <c r="BC219" s="103">
        <v>0.79700000000000004</v>
      </c>
      <c r="BD219" s="103">
        <v>0.79500000000000004</v>
      </c>
      <c r="BE219" s="103">
        <v>0.79600000000000004</v>
      </c>
      <c r="BF219" s="103">
        <v>0.79800000000000004</v>
      </c>
      <c r="BG219" s="103">
        <v>0.81100000000000005</v>
      </c>
      <c r="BH219" s="103">
        <v>0.81399999999999995</v>
      </c>
      <c r="BI219" s="103">
        <v>0.81100000000000005</v>
      </c>
      <c r="BJ219" s="103">
        <v>0.80800000000000005</v>
      </c>
      <c r="BK219" s="103">
        <v>0.81599999999999995</v>
      </c>
      <c r="BL219" s="103">
        <v>0.80800000000000005</v>
      </c>
      <c r="BM219" s="103">
        <v>0.80600000000000005</v>
      </c>
      <c r="BN219" s="103">
        <v>0.79100000000000004</v>
      </c>
      <c r="BO219" s="95">
        <v>0.78800000000000003</v>
      </c>
      <c r="BP219" s="95">
        <v>0.78600000000000003</v>
      </c>
      <c r="BQ219" s="95">
        <v>0.79300000000000004</v>
      </c>
      <c r="BR219" s="95">
        <v>0.78600000000000003</v>
      </c>
      <c r="BS219" s="95">
        <v>0.78400000000000003</v>
      </c>
      <c r="BT219" s="97"/>
      <c r="BU219" s="97"/>
      <c r="BV219" s="96"/>
      <c r="BW219" s="96"/>
      <c r="BX219" s="96"/>
      <c r="BY219" s="98"/>
      <c r="BZ219" s="99"/>
      <c r="CA219" s="99"/>
      <c r="CB219" s="99"/>
      <c r="CC219" s="99"/>
      <c r="CD219" s="100"/>
      <c r="CE219" s="101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3"/>
      <c r="CQ219" s="103"/>
      <c r="CR219" s="103"/>
      <c r="CS219" s="103"/>
      <c r="CT219" s="103"/>
      <c r="CU219" s="103"/>
      <c r="CV219" s="103"/>
      <c r="CW219" s="103"/>
      <c r="CX219" s="103"/>
      <c r="CY219" s="103"/>
      <c r="CZ219" s="103"/>
      <c r="DA219" s="103"/>
      <c r="DB219" s="103"/>
      <c r="DC219" s="103"/>
      <c r="DD219" s="103"/>
      <c r="DE219" s="103"/>
      <c r="DF219" s="103"/>
      <c r="DG219" s="103"/>
      <c r="DH219" s="103"/>
      <c r="DI219" s="103"/>
      <c r="DJ219" s="103"/>
      <c r="DK219" s="103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</row>
    <row r="220" spans="1:139">
      <c r="A220" s="83" t="s">
        <v>141</v>
      </c>
      <c r="B220" s="66" t="s">
        <v>248</v>
      </c>
      <c r="C220" s="79" t="s">
        <v>181</v>
      </c>
      <c r="D220" s="67">
        <v>1</v>
      </c>
      <c r="E220" s="123" t="s">
        <v>70</v>
      </c>
      <c r="F220" s="84" t="s">
        <v>126</v>
      </c>
      <c r="G220" s="85" t="s">
        <v>127</v>
      </c>
      <c r="H220" s="86">
        <v>1.33</v>
      </c>
      <c r="I220" s="124" t="s">
        <v>43</v>
      </c>
      <c r="J220" s="88">
        <v>0.8</v>
      </c>
      <c r="K220" s="89">
        <v>0.04</v>
      </c>
      <c r="L220" s="89">
        <v>-0.04</v>
      </c>
      <c r="M220" s="90" t="s">
        <v>29</v>
      </c>
      <c r="N220" s="91" t="s">
        <v>67</v>
      </c>
      <c r="O220" s="92">
        <f t="shared" si="105"/>
        <v>0.84000000000000008</v>
      </c>
      <c r="P220" s="93">
        <f t="shared" si="106"/>
        <v>0.76</v>
      </c>
      <c r="Q220" s="94"/>
      <c r="R220" s="3">
        <f t="shared" si="107"/>
        <v>0.81499999999999995</v>
      </c>
      <c r="S220" s="3">
        <f t="shared" si="108"/>
        <v>0.78400000000000003</v>
      </c>
      <c r="T220" s="3">
        <f t="shared" si="109"/>
        <v>0.79581250000000003</v>
      </c>
      <c r="U220" s="4">
        <f t="shared" si="110"/>
        <v>7.2886898685566139E-3</v>
      </c>
      <c r="V220" s="5">
        <f t="shared" si="111"/>
        <v>1.8293182415200973</v>
      </c>
      <c r="W220" s="76">
        <f t="shared" si="102"/>
        <v>-0.10468750000000017</v>
      </c>
      <c r="X220" s="76" t="str">
        <f t="shared" si="103"/>
        <v>Level A</v>
      </c>
      <c r="Y220" s="5">
        <f t="shared" si="112"/>
        <v>2.0208249949292343</v>
      </c>
      <c r="Z220" s="5">
        <f t="shared" si="113"/>
        <v>1.6378114881109631</v>
      </c>
      <c r="AA220" s="5">
        <f t="shared" si="114"/>
        <v>1.6378114881109631</v>
      </c>
      <c r="AB220" s="6">
        <f t="shared" si="115"/>
        <v>0.9999995518565048</v>
      </c>
      <c r="AC220" s="29" t="str">
        <f t="shared" si="116"/>
        <v/>
      </c>
      <c r="AD220" s="29" t="str">
        <f t="shared" si="117"/>
        <v/>
      </c>
      <c r="AE220" s="29">
        <f t="shared" si="118"/>
        <v>4.1875000000000107E-3</v>
      </c>
      <c r="AF220" s="29" t="str">
        <f t="shared" si="104"/>
        <v/>
      </c>
      <c r="AG220" s="100"/>
      <c r="AH220" s="101"/>
      <c r="AI220" s="102"/>
      <c r="AJ220" s="102"/>
      <c r="AK220" s="102"/>
      <c r="AL220" s="102"/>
      <c r="AM220" s="102"/>
      <c r="AN220" s="102">
        <v>0.79300000000000004</v>
      </c>
      <c r="AO220" s="102">
        <v>0.80200000000000005</v>
      </c>
      <c r="AP220" s="102">
        <v>0.79900000000000004</v>
      </c>
      <c r="AQ220" s="102">
        <v>0.81299999999999994</v>
      </c>
      <c r="AR220" s="102">
        <v>0.79700000000000004</v>
      </c>
      <c r="AS220" s="103">
        <v>0.80200000000000005</v>
      </c>
      <c r="AT220" s="103">
        <v>0.79900000000000004</v>
      </c>
      <c r="AU220" s="103">
        <v>0.80400000000000005</v>
      </c>
      <c r="AV220" s="103">
        <v>0.79200000000000004</v>
      </c>
      <c r="AW220" s="103">
        <v>0.79300000000000004</v>
      </c>
      <c r="AX220" s="103">
        <v>0.79200000000000004</v>
      </c>
      <c r="AY220" s="103">
        <v>0.81499999999999995</v>
      </c>
      <c r="AZ220" s="103">
        <v>0.79100000000000004</v>
      </c>
      <c r="BA220" s="103">
        <v>0.79300000000000004</v>
      </c>
      <c r="BB220" s="103">
        <v>0.80100000000000005</v>
      </c>
      <c r="BC220" s="103">
        <v>0.79100000000000004</v>
      </c>
      <c r="BD220" s="103">
        <v>0.78600000000000003</v>
      </c>
      <c r="BE220" s="103">
        <v>0.8</v>
      </c>
      <c r="BF220" s="103">
        <v>0.80100000000000005</v>
      </c>
      <c r="BG220" s="103">
        <v>0.78400000000000003</v>
      </c>
      <c r="BH220" s="103">
        <v>0.79300000000000004</v>
      </c>
      <c r="BI220" s="103">
        <v>0.79500000000000004</v>
      </c>
      <c r="BJ220" s="103">
        <v>0.79600000000000004</v>
      </c>
      <c r="BK220" s="103">
        <v>0.80500000000000005</v>
      </c>
      <c r="BL220" s="103">
        <v>0.79200000000000004</v>
      </c>
      <c r="BM220" s="103">
        <v>0.78600000000000003</v>
      </c>
      <c r="BN220" s="103">
        <v>0.78700000000000003</v>
      </c>
      <c r="BO220" s="95">
        <v>0.79900000000000004</v>
      </c>
      <c r="BP220" s="95">
        <v>0.78700000000000003</v>
      </c>
      <c r="BQ220" s="95">
        <v>0.79</v>
      </c>
      <c r="BR220" s="95">
        <v>0.79300000000000004</v>
      </c>
      <c r="BS220" s="95">
        <v>0.79500000000000004</v>
      </c>
      <c r="BT220" s="97"/>
      <c r="BU220" s="97"/>
      <c r="BV220" s="96"/>
      <c r="BW220" s="96"/>
      <c r="BX220" s="96"/>
      <c r="BY220" s="98"/>
      <c r="BZ220" s="99"/>
      <c r="CA220" s="99"/>
      <c r="CB220" s="99"/>
      <c r="CC220" s="99"/>
      <c r="CD220" s="100"/>
      <c r="CE220" s="101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3"/>
      <c r="CQ220" s="103"/>
      <c r="CR220" s="103"/>
      <c r="CS220" s="103"/>
      <c r="CT220" s="103"/>
      <c r="CU220" s="103"/>
      <c r="CV220" s="103"/>
      <c r="CW220" s="103"/>
      <c r="CX220" s="103"/>
      <c r="CY220" s="103"/>
      <c r="CZ220" s="103"/>
      <c r="DA220" s="103"/>
      <c r="DB220" s="103"/>
      <c r="DC220" s="103"/>
      <c r="DD220" s="103"/>
      <c r="DE220" s="103"/>
      <c r="DF220" s="103"/>
      <c r="DG220" s="103"/>
      <c r="DH220" s="103"/>
      <c r="DI220" s="103"/>
      <c r="DJ220" s="103"/>
      <c r="DK220" s="103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</row>
    <row r="221" spans="1:139">
      <c r="A221" s="83" t="s">
        <v>141</v>
      </c>
      <c r="B221" s="66" t="s">
        <v>248</v>
      </c>
      <c r="C221" s="79" t="s">
        <v>181</v>
      </c>
      <c r="D221" s="67">
        <v>1</v>
      </c>
      <c r="E221" s="123" t="s">
        <v>70</v>
      </c>
      <c r="F221" s="84" t="s">
        <v>128</v>
      </c>
      <c r="G221" s="85" t="s">
        <v>127</v>
      </c>
      <c r="H221" s="86">
        <v>1.33</v>
      </c>
      <c r="I221" s="124" t="s">
        <v>43</v>
      </c>
      <c r="J221" s="88">
        <v>0.8</v>
      </c>
      <c r="K221" s="89">
        <v>0.04</v>
      </c>
      <c r="L221" s="89">
        <v>-0.04</v>
      </c>
      <c r="M221" s="90" t="s">
        <v>29</v>
      </c>
      <c r="N221" s="91" t="s">
        <v>67</v>
      </c>
      <c r="O221" s="92">
        <f t="shared" si="105"/>
        <v>0.84000000000000008</v>
      </c>
      <c r="P221" s="93">
        <f t="shared" si="106"/>
        <v>0.76</v>
      </c>
      <c r="Q221" s="94"/>
      <c r="R221" s="3">
        <f t="shared" si="107"/>
        <v>0.81499999999999995</v>
      </c>
      <c r="S221" s="3">
        <f t="shared" si="108"/>
        <v>0.78400000000000003</v>
      </c>
      <c r="T221" s="3">
        <f t="shared" si="109"/>
        <v>0.79562500000000014</v>
      </c>
      <c r="U221" s="4">
        <f t="shared" si="110"/>
        <v>7.1696042991542738E-3</v>
      </c>
      <c r="V221" s="5">
        <f t="shared" si="111"/>
        <v>1.859702819987727</v>
      </c>
      <c r="W221" s="76">
        <f t="shared" si="102"/>
        <v>-0.10937499999999757</v>
      </c>
      <c r="X221" s="76" t="str">
        <f t="shared" si="103"/>
        <v>Level A</v>
      </c>
      <c r="Y221" s="5">
        <f t="shared" si="112"/>
        <v>2.0631078159238818</v>
      </c>
      <c r="Z221" s="5">
        <f t="shared" si="113"/>
        <v>1.6562978240515753</v>
      </c>
      <c r="AA221" s="5">
        <f t="shared" si="114"/>
        <v>1.6562978240515753</v>
      </c>
      <c r="AB221" s="6">
        <f t="shared" si="115"/>
        <v>0.99999966301764465</v>
      </c>
      <c r="AC221" s="29" t="str">
        <f t="shared" si="116"/>
        <v/>
      </c>
      <c r="AD221" s="29" t="str">
        <f t="shared" si="117"/>
        <v/>
      </c>
      <c r="AE221" s="29">
        <f t="shared" si="118"/>
        <v>4.3749999999999067E-3</v>
      </c>
      <c r="AF221" s="29" t="str">
        <f t="shared" si="104"/>
        <v/>
      </c>
      <c r="AG221" s="100"/>
      <c r="AH221" s="101"/>
      <c r="AI221" s="102"/>
      <c r="AJ221" s="102"/>
      <c r="AK221" s="102"/>
      <c r="AL221" s="102"/>
      <c r="AM221" s="102"/>
      <c r="AN221" s="102">
        <v>0.79500000000000004</v>
      </c>
      <c r="AO221" s="102">
        <v>0.79700000000000004</v>
      </c>
      <c r="AP221" s="102">
        <v>0.79700000000000004</v>
      </c>
      <c r="AQ221" s="102">
        <v>0.81299999999999994</v>
      </c>
      <c r="AR221" s="102">
        <v>0.79800000000000004</v>
      </c>
      <c r="AS221" s="103">
        <v>0.80200000000000005</v>
      </c>
      <c r="AT221" s="103">
        <v>0.8</v>
      </c>
      <c r="AU221" s="103">
        <v>0.80400000000000005</v>
      </c>
      <c r="AV221" s="103">
        <v>0.79300000000000004</v>
      </c>
      <c r="AW221" s="103">
        <v>0.79300000000000004</v>
      </c>
      <c r="AX221" s="103">
        <v>0.79</v>
      </c>
      <c r="AY221" s="103">
        <v>0.81499999999999995</v>
      </c>
      <c r="AZ221" s="103">
        <v>0.79</v>
      </c>
      <c r="BA221" s="103">
        <v>0.79100000000000004</v>
      </c>
      <c r="BB221" s="103">
        <v>0.80300000000000005</v>
      </c>
      <c r="BC221" s="103">
        <v>0.79400000000000004</v>
      </c>
      <c r="BD221" s="103">
        <v>0.78900000000000003</v>
      </c>
      <c r="BE221" s="103">
        <v>0.79900000000000004</v>
      </c>
      <c r="BF221" s="103">
        <v>0.79200000000000004</v>
      </c>
      <c r="BG221" s="103">
        <v>0.78400000000000003</v>
      </c>
      <c r="BH221" s="103">
        <v>0.79500000000000004</v>
      </c>
      <c r="BI221" s="103">
        <v>0.79800000000000004</v>
      </c>
      <c r="BJ221" s="103">
        <v>0.79800000000000004</v>
      </c>
      <c r="BK221" s="103">
        <v>0.80200000000000005</v>
      </c>
      <c r="BL221" s="103">
        <v>0.79400000000000004</v>
      </c>
      <c r="BM221" s="103">
        <v>0.78400000000000003</v>
      </c>
      <c r="BN221" s="103">
        <v>0.78400000000000003</v>
      </c>
      <c r="BO221" s="95">
        <v>0.79600000000000004</v>
      </c>
      <c r="BP221" s="95">
        <v>0.78700000000000003</v>
      </c>
      <c r="BQ221" s="95">
        <v>0.79200000000000004</v>
      </c>
      <c r="BR221" s="95">
        <v>0.79700000000000004</v>
      </c>
      <c r="BS221" s="95">
        <v>0.79400000000000004</v>
      </c>
      <c r="BT221" s="97"/>
      <c r="BU221" s="97"/>
      <c r="BV221" s="96"/>
      <c r="BW221" s="96"/>
      <c r="BX221" s="96"/>
      <c r="BY221" s="98"/>
      <c r="BZ221" s="99"/>
      <c r="CA221" s="99"/>
      <c r="CB221" s="99"/>
      <c r="CC221" s="99"/>
      <c r="CD221" s="100"/>
      <c r="CE221" s="101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3"/>
      <c r="CQ221" s="103"/>
      <c r="CR221" s="103"/>
      <c r="CS221" s="103"/>
      <c r="CT221" s="103"/>
      <c r="CU221" s="103"/>
      <c r="CV221" s="103"/>
      <c r="CW221" s="103"/>
      <c r="CX221" s="103"/>
      <c r="CY221" s="103"/>
      <c r="CZ221" s="103"/>
      <c r="DA221" s="103"/>
      <c r="DB221" s="103"/>
      <c r="DC221" s="103"/>
      <c r="DD221" s="103"/>
      <c r="DE221" s="103"/>
      <c r="DF221" s="103"/>
      <c r="DG221" s="103"/>
      <c r="DH221" s="103"/>
      <c r="DI221" s="103"/>
      <c r="DJ221" s="103"/>
      <c r="DK221" s="103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</row>
    <row r="222" spans="1:139">
      <c r="A222" s="83" t="s">
        <v>142</v>
      </c>
      <c r="B222" s="66" t="s">
        <v>248</v>
      </c>
      <c r="C222" s="79" t="s">
        <v>181</v>
      </c>
      <c r="D222" s="67">
        <v>1</v>
      </c>
      <c r="E222" s="123" t="s">
        <v>70</v>
      </c>
      <c r="F222" s="84" t="s">
        <v>126</v>
      </c>
      <c r="G222" s="85" t="s">
        <v>127</v>
      </c>
      <c r="H222" s="86">
        <v>1.33</v>
      </c>
      <c r="I222" s="124" t="s">
        <v>43</v>
      </c>
      <c r="J222" s="88">
        <v>0.8</v>
      </c>
      <c r="K222" s="89">
        <v>0.04</v>
      </c>
      <c r="L222" s="89">
        <v>-0.04</v>
      </c>
      <c r="M222" s="90" t="s">
        <v>29</v>
      </c>
      <c r="N222" s="91" t="s">
        <v>67</v>
      </c>
      <c r="O222" s="92">
        <f t="shared" si="105"/>
        <v>0.84000000000000008</v>
      </c>
      <c r="P222" s="93">
        <f t="shared" si="106"/>
        <v>0.76</v>
      </c>
      <c r="Q222" s="94"/>
      <c r="R222" s="3">
        <f t="shared" si="107"/>
        <v>0.81899999999999995</v>
      </c>
      <c r="S222" s="3">
        <f t="shared" si="108"/>
        <v>0.79100000000000004</v>
      </c>
      <c r="T222" s="3">
        <f t="shared" si="109"/>
        <v>0.80365625000000007</v>
      </c>
      <c r="U222" s="4">
        <f t="shared" si="110"/>
        <v>6.3632481814993452E-3</v>
      </c>
      <c r="V222" s="5">
        <f t="shared" si="111"/>
        <v>2.0953659126637518</v>
      </c>
      <c r="W222" s="76">
        <f t="shared" si="102"/>
        <v>9.1406250000000605E-2</v>
      </c>
      <c r="X222" s="76" t="str">
        <f t="shared" si="103"/>
        <v>Level A</v>
      </c>
      <c r="Y222" s="5">
        <f t="shared" si="112"/>
        <v>1.903836372209331</v>
      </c>
      <c r="Z222" s="5">
        <f t="shared" si="113"/>
        <v>2.2868954531181758</v>
      </c>
      <c r="AA222" s="5">
        <f t="shared" si="114"/>
        <v>1.903836372209331</v>
      </c>
      <c r="AB222" s="6">
        <f t="shared" si="115"/>
        <v>0.99999999439763876</v>
      </c>
      <c r="AC222" s="29" t="str">
        <f t="shared" si="116"/>
        <v/>
      </c>
      <c r="AD222" s="29" t="str">
        <f t="shared" si="117"/>
        <v/>
      </c>
      <c r="AE222" s="29">
        <f t="shared" si="118"/>
        <v>-3.6562500000000275E-3</v>
      </c>
      <c r="AF222" s="29" t="str">
        <f t="shared" si="104"/>
        <v/>
      </c>
      <c r="AG222" s="100"/>
      <c r="AH222" s="101"/>
      <c r="AI222" s="102"/>
      <c r="AJ222" s="102"/>
      <c r="AK222" s="102"/>
      <c r="AL222" s="102"/>
      <c r="AM222" s="102"/>
      <c r="AN222" s="102">
        <v>0.81100000000000005</v>
      </c>
      <c r="AO222" s="102">
        <v>0.81299999999999994</v>
      </c>
      <c r="AP222" s="102">
        <v>0.80200000000000005</v>
      </c>
      <c r="AQ222" s="102">
        <v>0.79100000000000004</v>
      </c>
      <c r="AR222" s="102">
        <v>0.79800000000000004</v>
      </c>
      <c r="AS222" s="103">
        <v>0.81899999999999995</v>
      </c>
      <c r="AT222" s="103">
        <v>0.80900000000000005</v>
      </c>
      <c r="AU222" s="103">
        <v>0.80800000000000005</v>
      </c>
      <c r="AV222" s="103">
        <v>0.79100000000000004</v>
      </c>
      <c r="AW222" s="103">
        <v>0.81</v>
      </c>
      <c r="AX222" s="103">
        <v>0.80300000000000005</v>
      </c>
      <c r="AY222" s="103">
        <v>0.80300000000000005</v>
      </c>
      <c r="AZ222" s="103">
        <v>0.80600000000000005</v>
      </c>
      <c r="BA222" s="103">
        <v>0.80100000000000005</v>
      </c>
      <c r="BB222" s="103">
        <v>0.79800000000000004</v>
      </c>
      <c r="BC222" s="103">
        <v>0.80100000000000005</v>
      </c>
      <c r="BD222" s="103">
        <v>0.80500000000000005</v>
      </c>
      <c r="BE222" s="103">
        <v>0.79800000000000004</v>
      </c>
      <c r="BF222" s="103">
        <v>0.80200000000000005</v>
      </c>
      <c r="BG222" s="103">
        <v>0.80300000000000005</v>
      </c>
      <c r="BH222" s="103">
        <v>0.80600000000000005</v>
      </c>
      <c r="BI222" s="103">
        <v>0.80800000000000005</v>
      </c>
      <c r="BJ222" s="103">
        <v>0.80200000000000005</v>
      </c>
      <c r="BK222" s="103">
        <v>0.79300000000000004</v>
      </c>
      <c r="BL222" s="103">
        <v>0.80900000000000005</v>
      </c>
      <c r="BM222" s="103">
        <v>0.81100000000000005</v>
      </c>
      <c r="BN222" s="103">
        <v>0.80500000000000005</v>
      </c>
      <c r="BO222" s="95">
        <v>0.80700000000000005</v>
      </c>
      <c r="BP222" s="95">
        <v>0.8</v>
      </c>
      <c r="BQ222" s="95">
        <v>0.80500000000000005</v>
      </c>
      <c r="BR222" s="95">
        <v>0.79400000000000004</v>
      </c>
      <c r="BS222" s="95">
        <v>0.80500000000000005</v>
      </c>
      <c r="BT222" s="97"/>
      <c r="BU222" s="97"/>
      <c r="BV222" s="96"/>
      <c r="BW222" s="96"/>
      <c r="BX222" s="96"/>
      <c r="BY222" s="98"/>
      <c r="BZ222" s="99"/>
      <c r="CA222" s="99"/>
      <c r="CB222" s="99"/>
      <c r="CC222" s="99"/>
      <c r="CD222" s="100"/>
      <c r="CE222" s="101"/>
      <c r="CF222" s="102"/>
      <c r="CG222" s="102"/>
      <c r="CH222" s="102"/>
      <c r="CI222" s="102"/>
      <c r="CJ222" s="102"/>
      <c r="CK222" s="102"/>
      <c r="CL222" s="102"/>
      <c r="CM222" s="102"/>
      <c r="CN222" s="102"/>
      <c r="CO222" s="102"/>
      <c r="CP222" s="103"/>
      <c r="CQ222" s="103"/>
      <c r="CR222" s="103"/>
      <c r="CS222" s="103"/>
      <c r="CT222" s="103"/>
      <c r="CU222" s="103"/>
      <c r="CV222" s="103"/>
      <c r="CW222" s="103"/>
      <c r="CX222" s="103"/>
      <c r="CY222" s="103"/>
      <c r="CZ222" s="103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</row>
    <row r="223" spans="1:139">
      <c r="A223" s="83" t="s">
        <v>142</v>
      </c>
      <c r="B223" s="66" t="s">
        <v>248</v>
      </c>
      <c r="C223" s="79" t="s">
        <v>181</v>
      </c>
      <c r="D223" s="67">
        <v>1</v>
      </c>
      <c r="E223" s="123" t="s">
        <v>70</v>
      </c>
      <c r="F223" s="84" t="s">
        <v>128</v>
      </c>
      <c r="G223" s="85" t="s">
        <v>127</v>
      </c>
      <c r="H223" s="86">
        <v>1.33</v>
      </c>
      <c r="I223" s="124" t="s">
        <v>43</v>
      </c>
      <c r="J223" s="88">
        <v>0.8</v>
      </c>
      <c r="K223" s="89">
        <v>0.04</v>
      </c>
      <c r="L223" s="89">
        <v>-0.04</v>
      </c>
      <c r="M223" s="90" t="s">
        <v>29</v>
      </c>
      <c r="N223" s="91" t="s">
        <v>67</v>
      </c>
      <c r="O223" s="92">
        <f t="shared" si="105"/>
        <v>0.84000000000000008</v>
      </c>
      <c r="P223" s="93">
        <f t="shared" si="106"/>
        <v>0.76</v>
      </c>
      <c r="Q223" s="94"/>
      <c r="R223" s="3">
        <f t="shared" si="107"/>
        <v>0.81399999999999995</v>
      </c>
      <c r="S223" s="3">
        <f t="shared" si="108"/>
        <v>0.78700000000000003</v>
      </c>
      <c r="T223" s="3">
        <f t="shared" si="109"/>
        <v>0.79950000000000021</v>
      </c>
      <c r="U223" s="4">
        <f t="shared" si="110"/>
        <v>7.2601430715485788E-3</v>
      </c>
      <c r="V223" s="5">
        <f t="shared" si="111"/>
        <v>1.8365110992901346</v>
      </c>
      <c r="W223" s="76">
        <f t="shared" si="102"/>
        <v>-1.2499999999995837E-2</v>
      </c>
      <c r="X223" s="76" t="str">
        <f t="shared" si="103"/>
        <v>Level A</v>
      </c>
      <c r="Y223" s="5">
        <f t="shared" si="112"/>
        <v>1.8594674880312552</v>
      </c>
      <c r="Z223" s="5">
        <f t="shared" si="113"/>
        <v>1.8135547105490171</v>
      </c>
      <c r="AA223" s="5">
        <f t="shared" si="114"/>
        <v>1.8135547105490171</v>
      </c>
      <c r="AB223" s="6">
        <f t="shared" si="115"/>
        <v>0.99999996132196989</v>
      </c>
      <c r="AC223" s="29" t="str">
        <f t="shared" si="116"/>
        <v/>
      </c>
      <c r="AD223" s="29" t="str">
        <f t="shared" si="117"/>
        <v/>
      </c>
      <c r="AE223" s="29">
        <f t="shared" si="118"/>
        <v>4.9999999999983391E-4</v>
      </c>
      <c r="AF223" s="29" t="str">
        <f t="shared" si="104"/>
        <v/>
      </c>
      <c r="AG223" s="100"/>
      <c r="AH223" s="101"/>
      <c r="AI223" s="102"/>
      <c r="AJ223" s="102"/>
      <c r="AK223" s="102"/>
      <c r="AL223" s="102"/>
      <c r="AM223" s="102"/>
      <c r="AN223" s="102">
        <v>0.8</v>
      </c>
      <c r="AO223" s="102">
        <v>0.81100000000000005</v>
      </c>
      <c r="AP223" s="102">
        <v>0.79700000000000004</v>
      </c>
      <c r="AQ223" s="102">
        <v>0.79</v>
      </c>
      <c r="AR223" s="102">
        <v>0.78900000000000003</v>
      </c>
      <c r="AS223" s="103">
        <v>0.81399999999999995</v>
      </c>
      <c r="AT223" s="103">
        <v>0.80800000000000005</v>
      </c>
      <c r="AU223" s="103">
        <v>0.80200000000000005</v>
      </c>
      <c r="AV223" s="103">
        <v>0.78700000000000003</v>
      </c>
      <c r="AW223" s="103">
        <v>0.80500000000000005</v>
      </c>
      <c r="AX223" s="103">
        <v>0.79900000000000004</v>
      </c>
      <c r="AY223" s="103">
        <v>0.80600000000000005</v>
      </c>
      <c r="AZ223" s="103">
        <v>0.79100000000000004</v>
      </c>
      <c r="BA223" s="103">
        <v>0.79500000000000004</v>
      </c>
      <c r="BB223" s="103">
        <v>0.8</v>
      </c>
      <c r="BC223" s="103">
        <v>0.79700000000000004</v>
      </c>
      <c r="BD223" s="103">
        <v>0.79700000000000004</v>
      </c>
      <c r="BE223" s="103">
        <v>0.81</v>
      </c>
      <c r="BF223" s="103">
        <v>0.79700000000000004</v>
      </c>
      <c r="BG223" s="103">
        <v>0.79800000000000004</v>
      </c>
      <c r="BH223" s="103">
        <v>0.79200000000000004</v>
      </c>
      <c r="BI223" s="103">
        <v>0.79500000000000004</v>
      </c>
      <c r="BJ223" s="103">
        <v>0.80900000000000005</v>
      </c>
      <c r="BK223" s="103">
        <v>0.81</v>
      </c>
      <c r="BL223" s="103">
        <v>0.79400000000000004</v>
      </c>
      <c r="BM223" s="103">
        <v>0.79900000000000004</v>
      </c>
      <c r="BN223" s="103">
        <v>0.78900000000000003</v>
      </c>
      <c r="BO223" s="95">
        <v>0.79100000000000004</v>
      </c>
      <c r="BP223" s="95">
        <v>0.80100000000000005</v>
      </c>
      <c r="BQ223" s="95">
        <v>0.80600000000000005</v>
      </c>
      <c r="BR223" s="95">
        <v>0.80300000000000005</v>
      </c>
      <c r="BS223" s="95">
        <v>0.80200000000000005</v>
      </c>
      <c r="BT223" s="97"/>
      <c r="BU223" s="97"/>
      <c r="BV223" s="96"/>
      <c r="BW223" s="96"/>
      <c r="BX223" s="96"/>
      <c r="BY223" s="98"/>
      <c r="BZ223" s="99"/>
      <c r="CA223" s="99"/>
      <c r="CB223" s="99"/>
      <c r="CC223" s="99"/>
      <c r="CD223" s="100"/>
      <c r="CE223" s="101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3"/>
      <c r="CQ223" s="103"/>
      <c r="CR223" s="103"/>
      <c r="CS223" s="103"/>
      <c r="CT223" s="103"/>
      <c r="CU223" s="103"/>
      <c r="CV223" s="103"/>
      <c r="CW223" s="103"/>
      <c r="CX223" s="103"/>
      <c r="CY223" s="103"/>
      <c r="CZ223" s="103"/>
      <c r="DA223" s="103"/>
      <c r="DB223" s="103"/>
      <c r="DC223" s="103"/>
      <c r="DD223" s="103"/>
      <c r="DE223" s="103"/>
      <c r="DF223" s="103"/>
      <c r="DG223" s="103"/>
      <c r="DH223" s="103"/>
      <c r="DI223" s="103"/>
      <c r="DJ223" s="103"/>
      <c r="DK223" s="103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</row>
    <row r="224" spans="1:139">
      <c r="A224" s="83" t="s">
        <v>143</v>
      </c>
      <c r="B224" s="66" t="s">
        <v>248</v>
      </c>
      <c r="C224" s="79" t="s">
        <v>181</v>
      </c>
      <c r="D224" s="67">
        <v>1</v>
      </c>
      <c r="E224" s="123" t="s">
        <v>70</v>
      </c>
      <c r="F224" s="84" t="s">
        <v>126</v>
      </c>
      <c r="G224" s="85" t="s">
        <v>127</v>
      </c>
      <c r="H224" s="86">
        <v>1.33</v>
      </c>
      <c r="I224" s="124" t="s">
        <v>43</v>
      </c>
      <c r="J224" s="88">
        <v>0.7</v>
      </c>
      <c r="K224" s="89">
        <v>0.04</v>
      </c>
      <c r="L224" s="89">
        <v>-0.04</v>
      </c>
      <c r="M224" s="90" t="s">
        <v>29</v>
      </c>
      <c r="N224" s="91" t="s">
        <v>67</v>
      </c>
      <c r="O224" s="92">
        <f t="shared" si="105"/>
        <v>0.74</v>
      </c>
      <c r="P224" s="93">
        <f t="shared" si="106"/>
        <v>0.65999999999999992</v>
      </c>
      <c r="Q224" s="94"/>
      <c r="R224" s="3">
        <f t="shared" si="107"/>
        <v>0.7</v>
      </c>
      <c r="S224" s="3">
        <f t="shared" si="108"/>
        <v>0.68300000000000005</v>
      </c>
      <c r="T224" s="3">
        <f t="shared" si="109"/>
        <v>0.69271874999999994</v>
      </c>
      <c r="U224" s="4">
        <f t="shared" si="110"/>
        <v>3.4848462269957262E-3</v>
      </c>
      <c r="V224" s="5">
        <f t="shared" si="111"/>
        <v>3.8260894354664119</v>
      </c>
      <c r="W224" s="76">
        <f t="shared" si="102"/>
        <v>-0.18203125000000026</v>
      </c>
      <c r="X224" s="76" t="str">
        <f t="shared" si="103"/>
        <v>Level B</v>
      </c>
      <c r="Y224" s="5">
        <f t="shared" si="112"/>
        <v>4.522557278016162</v>
      </c>
      <c r="Z224" s="5">
        <f t="shared" si="113"/>
        <v>3.129621592916668</v>
      </c>
      <c r="AA224" s="5">
        <f t="shared" si="114"/>
        <v>3.129621592916668</v>
      </c>
      <c r="AB224" s="6">
        <f t="shared" si="115"/>
        <v>1</v>
      </c>
      <c r="AC224" s="29" t="str">
        <f t="shared" si="116"/>
        <v/>
      </c>
      <c r="AD224" s="29" t="str">
        <f t="shared" si="117"/>
        <v/>
      </c>
      <c r="AE224" s="29">
        <f t="shared" si="118"/>
        <v>7.2812500000000169E-3</v>
      </c>
      <c r="AF224" s="29" t="str">
        <f t="shared" si="104"/>
        <v/>
      </c>
      <c r="AG224" s="100"/>
      <c r="AH224" s="101"/>
      <c r="AI224" s="102"/>
      <c r="AJ224" s="102"/>
      <c r="AK224" s="102"/>
      <c r="AL224" s="102"/>
      <c r="AM224" s="102"/>
      <c r="AN224" s="102">
        <v>0.69199999999999995</v>
      </c>
      <c r="AO224" s="102">
        <v>0.7</v>
      </c>
      <c r="AP224" s="102">
        <v>0.69</v>
      </c>
      <c r="AQ224" s="102">
        <v>0.69</v>
      </c>
      <c r="AR224" s="102">
        <v>0.69299999999999995</v>
      </c>
      <c r="AS224" s="103">
        <v>0.69499999999999995</v>
      </c>
      <c r="AT224" s="103">
        <v>0.69</v>
      </c>
      <c r="AU224" s="103">
        <v>0.69199999999999995</v>
      </c>
      <c r="AV224" s="103">
        <v>0.69199999999999995</v>
      </c>
      <c r="AW224" s="103">
        <v>0.69299999999999995</v>
      </c>
      <c r="AX224" s="103">
        <v>0.68500000000000005</v>
      </c>
      <c r="AY224" s="103">
        <v>0.69299999999999995</v>
      </c>
      <c r="AZ224" s="103">
        <v>0.69399999999999995</v>
      </c>
      <c r="BA224" s="103">
        <v>0.69799999999999995</v>
      </c>
      <c r="BB224" s="103">
        <v>0.69099999999999995</v>
      </c>
      <c r="BC224" s="103">
        <v>0.69699999999999995</v>
      </c>
      <c r="BD224" s="103">
        <v>0.69699999999999995</v>
      </c>
      <c r="BE224" s="103">
        <v>0.69299999999999995</v>
      </c>
      <c r="BF224" s="103">
        <v>0.69599999999999995</v>
      </c>
      <c r="BG224" s="103">
        <v>0.69599999999999995</v>
      </c>
      <c r="BH224" s="103">
        <v>0.69</v>
      </c>
      <c r="BI224" s="103">
        <v>0.69399999999999995</v>
      </c>
      <c r="BJ224" s="103">
        <v>0.69099999999999995</v>
      </c>
      <c r="BK224" s="103">
        <v>0.69499999999999995</v>
      </c>
      <c r="BL224" s="103">
        <v>0.69599999999999995</v>
      </c>
      <c r="BM224" s="103">
        <v>0.68300000000000005</v>
      </c>
      <c r="BN224" s="103">
        <v>0.69399999999999995</v>
      </c>
      <c r="BO224" s="95">
        <v>0.69099999999999995</v>
      </c>
      <c r="BP224" s="95">
        <v>0.69199999999999995</v>
      </c>
      <c r="BQ224" s="95">
        <v>0.69</v>
      </c>
      <c r="BR224" s="95">
        <v>0.69</v>
      </c>
      <c r="BS224" s="95">
        <v>0.69399999999999995</v>
      </c>
      <c r="BT224" s="97"/>
      <c r="BU224" s="97"/>
      <c r="BV224" s="96"/>
      <c r="BW224" s="96"/>
      <c r="BX224" s="96"/>
      <c r="BY224" s="98"/>
      <c r="BZ224" s="99"/>
      <c r="CA224" s="99"/>
      <c r="CB224" s="99"/>
      <c r="CC224" s="99"/>
      <c r="CD224" s="100"/>
      <c r="CE224" s="101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3"/>
      <c r="CQ224" s="103"/>
      <c r="CR224" s="103"/>
      <c r="CS224" s="103"/>
      <c r="CT224" s="103"/>
      <c r="CU224" s="103"/>
      <c r="CV224" s="103"/>
      <c r="CW224" s="103"/>
      <c r="CX224" s="103"/>
      <c r="CY224" s="103"/>
      <c r="CZ224" s="103"/>
      <c r="DA224" s="103"/>
      <c r="DB224" s="103"/>
      <c r="DC224" s="103"/>
      <c r="DD224" s="103"/>
      <c r="DE224" s="103"/>
      <c r="DF224" s="103"/>
      <c r="DG224" s="103"/>
      <c r="DH224" s="103"/>
      <c r="DI224" s="103"/>
      <c r="DJ224" s="103"/>
      <c r="DK224" s="103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</row>
    <row r="225" spans="1:139">
      <c r="A225" s="83" t="s">
        <v>143</v>
      </c>
      <c r="B225" s="66" t="s">
        <v>248</v>
      </c>
      <c r="C225" s="79" t="s">
        <v>181</v>
      </c>
      <c r="D225" s="67">
        <v>1</v>
      </c>
      <c r="E225" s="123" t="s">
        <v>70</v>
      </c>
      <c r="F225" s="84" t="s">
        <v>128</v>
      </c>
      <c r="G225" s="85" t="s">
        <v>127</v>
      </c>
      <c r="H225" s="86">
        <v>1.33</v>
      </c>
      <c r="I225" s="124" t="s">
        <v>43</v>
      </c>
      <c r="J225" s="88">
        <v>0.7</v>
      </c>
      <c r="K225" s="89">
        <v>0.04</v>
      </c>
      <c r="L225" s="89">
        <v>-0.04</v>
      </c>
      <c r="M225" s="90" t="s">
        <v>29</v>
      </c>
      <c r="N225" s="91" t="s">
        <v>67</v>
      </c>
      <c r="O225" s="92">
        <f t="shared" si="105"/>
        <v>0.74</v>
      </c>
      <c r="P225" s="93">
        <f t="shared" si="106"/>
        <v>0.65999999999999992</v>
      </c>
      <c r="Q225" s="94"/>
      <c r="R225" s="3">
        <f t="shared" si="107"/>
        <v>0.69899999999999995</v>
      </c>
      <c r="S225" s="3">
        <f t="shared" si="108"/>
        <v>0.68600000000000005</v>
      </c>
      <c r="T225" s="3">
        <f t="shared" si="109"/>
        <v>0.6909375000000002</v>
      </c>
      <c r="U225" s="4">
        <f t="shared" si="110"/>
        <v>3.5644978834739301E-3</v>
      </c>
      <c r="V225" s="5">
        <f t="shared" si="111"/>
        <v>3.7405922991708378</v>
      </c>
      <c r="W225" s="76">
        <f t="shared" si="102"/>
        <v>-0.22656249999999359</v>
      </c>
      <c r="X225" s="76" t="str">
        <f t="shared" si="103"/>
        <v>Level B</v>
      </c>
      <c r="Y225" s="5">
        <f t="shared" si="112"/>
        <v>4.5880702419517103</v>
      </c>
      <c r="Z225" s="5">
        <f t="shared" si="113"/>
        <v>2.8931143563899711</v>
      </c>
      <c r="AA225" s="5">
        <f t="shared" si="114"/>
        <v>2.8931143563899711</v>
      </c>
      <c r="AB225" s="6">
        <f t="shared" si="115"/>
        <v>1</v>
      </c>
      <c r="AC225" s="29" t="str">
        <f t="shared" si="116"/>
        <v/>
      </c>
      <c r="AD225" s="29" t="str">
        <f t="shared" si="117"/>
        <v/>
      </c>
      <c r="AE225" s="29">
        <f t="shared" si="118"/>
        <v>9.0624999999997513E-3</v>
      </c>
      <c r="AF225" s="29" t="str">
        <f t="shared" si="104"/>
        <v/>
      </c>
      <c r="AG225" s="100"/>
      <c r="AH225" s="101"/>
      <c r="AI225" s="102"/>
      <c r="AJ225" s="102"/>
      <c r="AK225" s="102"/>
      <c r="AL225" s="102"/>
      <c r="AM225" s="102"/>
      <c r="AN225" s="102">
        <v>0.69399999999999995</v>
      </c>
      <c r="AO225" s="102">
        <v>0.69899999999999995</v>
      </c>
      <c r="AP225" s="102">
        <v>0.68899999999999995</v>
      </c>
      <c r="AQ225" s="102">
        <v>0.69199999999999995</v>
      </c>
      <c r="AR225" s="102">
        <v>0.68799999999999994</v>
      </c>
      <c r="AS225" s="103">
        <v>0.69299999999999995</v>
      </c>
      <c r="AT225" s="103">
        <v>0.68700000000000006</v>
      </c>
      <c r="AU225" s="103">
        <v>0.68899999999999995</v>
      </c>
      <c r="AV225" s="103">
        <v>0.68600000000000005</v>
      </c>
      <c r="AW225" s="103">
        <v>0.68899999999999995</v>
      </c>
      <c r="AX225" s="103">
        <v>0.68600000000000005</v>
      </c>
      <c r="AY225" s="103">
        <v>0.69099999999999995</v>
      </c>
      <c r="AZ225" s="103">
        <v>0.69</v>
      </c>
      <c r="BA225" s="103">
        <v>0.69499999999999995</v>
      </c>
      <c r="BB225" s="103">
        <v>0.69499999999999995</v>
      </c>
      <c r="BC225" s="103">
        <v>0.69499999999999995</v>
      </c>
      <c r="BD225" s="103">
        <v>0.69499999999999995</v>
      </c>
      <c r="BE225" s="103">
        <v>0.69099999999999995</v>
      </c>
      <c r="BF225" s="103">
        <v>0.69299999999999995</v>
      </c>
      <c r="BG225" s="103">
        <v>0.69899999999999995</v>
      </c>
      <c r="BH225" s="103">
        <v>0.69099999999999995</v>
      </c>
      <c r="BI225" s="103">
        <v>0.69299999999999995</v>
      </c>
      <c r="BJ225" s="103">
        <v>0.69199999999999995</v>
      </c>
      <c r="BK225" s="103">
        <v>0.69099999999999995</v>
      </c>
      <c r="BL225" s="103">
        <v>0.69299999999999995</v>
      </c>
      <c r="BM225" s="103">
        <v>0.68600000000000005</v>
      </c>
      <c r="BN225" s="103">
        <v>0.68700000000000006</v>
      </c>
      <c r="BO225" s="95">
        <v>0.69</v>
      </c>
      <c r="BP225" s="95">
        <v>0.68899999999999995</v>
      </c>
      <c r="BQ225" s="95">
        <v>0.68700000000000006</v>
      </c>
      <c r="BR225" s="95">
        <v>0.68700000000000006</v>
      </c>
      <c r="BS225" s="95">
        <v>0.68799999999999994</v>
      </c>
      <c r="BT225" s="97"/>
      <c r="BU225" s="97"/>
      <c r="BV225" s="96"/>
      <c r="BW225" s="96"/>
      <c r="BX225" s="96"/>
      <c r="BY225" s="98"/>
      <c r="BZ225" s="99"/>
      <c r="CA225" s="99"/>
      <c r="CB225" s="99"/>
      <c r="CC225" s="99"/>
      <c r="CD225" s="100"/>
      <c r="CE225" s="101"/>
      <c r="CF225" s="102"/>
      <c r="CG225" s="102"/>
      <c r="CH225" s="102"/>
      <c r="CI225" s="102"/>
      <c r="CJ225" s="102"/>
      <c r="CK225" s="102"/>
      <c r="CL225" s="102"/>
      <c r="CM225" s="102"/>
      <c r="CN225" s="102"/>
      <c r="CO225" s="102"/>
      <c r="CP225" s="103"/>
      <c r="CQ225" s="103"/>
      <c r="CR225" s="103"/>
      <c r="CS225" s="103"/>
      <c r="CT225" s="103"/>
      <c r="CU225" s="103"/>
      <c r="CV225" s="103"/>
      <c r="CW225" s="103"/>
      <c r="CX225" s="103"/>
      <c r="CY225" s="103"/>
      <c r="CZ225" s="103"/>
      <c r="DA225" s="103"/>
      <c r="DB225" s="103"/>
      <c r="DC225" s="103"/>
      <c r="DD225" s="103"/>
      <c r="DE225" s="103"/>
      <c r="DF225" s="103"/>
      <c r="DG225" s="103"/>
      <c r="DH225" s="103"/>
      <c r="DI225" s="103"/>
      <c r="DJ225" s="103"/>
      <c r="DK225" s="103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</row>
    <row r="226" spans="1:139">
      <c r="A226" s="83" t="s">
        <v>144</v>
      </c>
      <c r="B226" s="66" t="s">
        <v>248</v>
      </c>
      <c r="C226" s="79" t="s">
        <v>181</v>
      </c>
      <c r="D226" s="67">
        <v>1</v>
      </c>
      <c r="E226" s="123" t="s">
        <v>70</v>
      </c>
      <c r="F226" s="84" t="s">
        <v>126</v>
      </c>
      <c r="G226" s="85" t="s">
        <v>127</v>
      </c>
      <c r="H226" s="86">
        <v>1.33</v>
      </c>
      <c r="I226" s="124" t="s">
        <v>43</v>
      </c>
      <c r="J226" s="88">
        <v>0.8</v>
      </c>
      <c r="K226" s="89">
        <v>0.04</v>
      </c>
      <c r="L226" s="89">
        <v>-0.04</v>
      </c>
      <c r="M226" s="90" t="s">
        <v>29</v>
      </c>
      <c r="N226" s="91" t="s">
        <v>67</v>
      </c>
      <c r="O226" s="92">
        <f t="shared" si="105"/>
        <v>0.84000000000000008</v>
      </c>
      <c r="P226" s="93">
        <f t="shared" si="106"/>
        <v>0.76</v>
      </c>
      <c r="Q226" s="94"/>
      <c r="R226" s="3">
        <f t="shared" si="107"/>
        <v>0.80100000000000005</v>
      </c>
      <c r="S226" s="3">
        <f t="shared" si="108"/>
        <v>0.79200000000000004</v>
      </c>
      <c r="T226" s="3">
        <f t="shared" si="109"/>
        <v>0.79756250000000006</v>
      </c>
      <c r="U226" s="4">
        <f t="shared" si="110"/>
        <v>2.6143215983032483E-3</v>
      </c>
      <c r="V226" s="5">
        <f t="shared" si="111"/>
        <v>5.1001121445758466</v>
      </c>
      <c r="W226" s="76">
        <f t="shared" si="102"/>
        <v>-6.0937499999999478E-2</v>
      </c>
      <c r="X226" s="76" t="str">
        <f t="shared" si="103"/>
        <v>Level A</v>
      </c>
      <c r="Y226" s="5">
        <f t="shared" si="112"/>
        <v>5.4109002283859393</v>
      </c>
      <c r="Z226" s="5">
        <f t="shared" si="113"/>
        <v>4.7893240607657628</v>
      </c>
      <c r="AA226" s="5">
        <f t="shared" si="114"/>
        <v>4.7893240607657628</v>
      </c>
      <c r="AB226" s="6">
        <f t="shared" si="115"/>
        <v>1</v>
      </c>
      <c r="AC226" s="29" t="str">
        <f t="shared" si="116"/>
        <v/>
      </c>
      <c r="AD226" s="29" t="str">
        <f t="shared" si="117"/>
        <v/>
      </c>
      <c r="AE226" s="29">
        <f t="shared" si="118"/>
        <v>2.4374999999999813E-3</v>
      </c>
      <c r="AF226" s="29" t="str">
        <f t="shared" si="104"/>
        <v/>
      </c>
      <c r="AG226" s="100"/>
      <c r="AH226" s="101"/>
      <c r="AI226" s="102"/>
      <c r="AJ226" s="102"/>
      <c r="AK226" s="102"/>
      <c r="AL226" s="102"/>
      <c r="AM226" s="102"/>
      <c r="AN226" s="102">
        <v>0.79700000000000004</v>
      </c>
      <c r="AO226" s="102">
        <v>0.80100000000000005</v>
      </c>
      <c r="AP226" s="102">
        <v>0.8</v>
      </c>
      <c r="AQ226" s="102">
        <v>0.80100000000000005</v>
      </c>
      <c r="AR226" s="102">
        <v>0.8</v>
      </c>
      <c r="AS226" s="103">
        <v>0.79500000000000004</v>
      </c>
      <c r="AT226" s="103">
        <v>0.79700000000000004</v>
      </c>
      <c r="AU226" s="103">
        <v>0.79400000000000004</v>
      </c>
      <c r="AV226" s="103">
        <v>0.8</v>
      </c>
      <c r="AW226" s="103">
        <v>0.79600000000000004</v>
      </c>
      <c r="AX226" s="103">
        <v>0.79800000000000004</v>
      </c>
      <c r="AY226" s="103">
        <v>0.79900000000000004</v>
      </c>
      <c r="AZ226" s="103">
        <v>0.79300000000000004</v>
      </c>
      <c r="BA226" s="103">
        <v>0.79800000000000004</v>
      </c>
      <c r="BB226" s="103">
        <v>0.79700000000000004</v>
      </c>
      <c r="BC226" s="103">
        <v>0.8</v>
      </c>
      <c r="BD226" s="103">
        <v>0.8</v>
      </c>
      <c r="BE226" s="103">
        <v>0.79500000000000004</v>
      </c>
      <c r="BF226" s="103">
        <v>0.80100000000000005</v>
      </c>
      <c r="BG226" s="103">
        <v>0.8</v>
      </c>
      <c r="BH226" s="103">
        <v>0.79900000000000004</v>
      </c>
      <c r="BI226" s="103">
        <v>0.79300000000000004</v>
      </c>
      <c r="BJ226" s="103">
        <v>0.79900000000000004</v>
      </c>
      <c r="BK226" s="103">
        <v>0.79600000000000004</v>
      </c>
      <c r="BL226" s="103">
        <v>0.79900000000000004</v>
      </c>
      <c r="BM226" s="103">
        <v>0.79200000000000004</v>
      </c>
      <c r="BN226" s="103">
        <v>0.79900000000000004</v>
      </c>
      <c r="BO226" s="95">
        <v>0.79500000000000004</v>
      </c>
      <c r="BP226" s="95">
        <v>0.79400000000000004</v>
      </c>
      <c r="BQ226" s="95">
        <v>0.79900000000000004</v>
      </c>
      <c r="BR226" s="95">
        <v>0.79600000000000004</v>
      </c>
      <c r="BS226" s="95">
        <v>0.79900000000000004</v>
      </c>
      <c r="BT226" s="97"/>
      <c r="BU226" s="97"/>
      <c r="BV226" s="96"/>
      <c r="BW226" s="96"/>
      <c r="BX226" s="96"/>
      <c r="BY226" s="98"/>
      <c r="BZ226" s="99"/>
      <c r="CA226" s="99"/>
      <c r="CB226" s="99"/>
      <c r="CC226" s="99"/>
      <c r="CD226" s="100"/>
      <c r="CE226" s="101"/>
      <c r="CF226" s="102"/>
      <c r="CG226" s="102"/>
      <c r="CH226" s="102"/>
      <c r="CI226" s="102"/>
      <c r="CJ226" s="102"/>
      <c r="CK226" s="102"/>
      <c r="CL226" s="102"/>
      <c r="CM226" s="102"/>
      <c r="CN226" s="102"/>
      <c r="CO226" s="102"/>
      <c r="CP226" s="103"/>
      <c r="CQ226" s="103"/>
      <c r="CR226" s="103"/>
      <c r="CS226" s="103"/>
      <c r="CT226" s="103"/>
      <c r="CU226" s="103"/>
      <c r="CV226" s="103"/>
      <c r="CW226" s="103"/>
      <c r="CX226" s="103"/>
      <c r="CY226" s="103"/>
      <c r="CZ226" s="103"/>
      <c r="DA226" s="103"/>
      <c r="DB226" s="103"/>
      <c r="DC226" s="103"/>
      <c r="DD226" s="103"/>
      <c r="DE226" s="103"/>
      <c r="DF226" s="103"/>
      <c r="DG226" s="103"/>
      <c r="DH226" s="103"/>
      <c r="DI226" s="103"/>
      <c r="DJ226" s="103"/>
      <c r="DK226" s="103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</row>
    <row r="227" spans="1:139">
      <c r="A227" s="83" t="s">
        <v>144</v>
      </c>
      <c r="B227" s="66" t="s">
        <v>248</v>
      </c>
      <c r="C227" s="79" t="s">
        <v>181</v>
      </c>
      <c r="D227" s="67">
        <v>1</v>
      </c>
      <c r="E227" s="123" t="s">
        <v>70</v>
      </c>
      <c r="F227" s="84" t="s">
        <v>128</v>
      </c>
      <c r="G227" s="85" t="s">
        <v>127</v>
      </c>
      <c r="H227" s="86">
        <v>1.33</v>
      </c>
      <c r="I227" s="124" t="s">
        <v>43</v>
      </c>
      <c r="J227" s="88">
        <v>0.8</v>
      </c>
      <c r="K227" s="89">
        <v>0.04</v>
      </c>
      <c r="L227" s="89">
        <v>-0.04</v>
      </c>
      <c r="M227" s="90" t="s">
        <v>29</v>
      </c>
      <c r="N227" s="91" t="s">
        <v>67</v>
      </c>
      <c r="O227" s="92">
        <f t="shared" si="105"/>
        <v>0.84000000000000008</v>
      </c>
      <c r="P227" s="93">
        <f t="shared" si="106"/>
        <v>0.76</v>
      </c>
      <c r="Q227" s="94"/>
      <c r="R227" s="3">
        <f t="shared" si="107"/>
        <v>0.80300000000000005</v>
      </c>
      <c r="S227" s="3">
        <f t="shared" si="108"/>
        <v>0.79100000000000004</v>
      </c>
      <c r="T227" s="3">
        <f t="shared" si="109"/>
        <v>0.79715625000000001</v>
      </c>
      <c r="U227" s="4">
        <f t="shared" si="110"/>
        <v>3.0172554822489438E-3</v>
      </c>
      <c r="V227" s="5">
        <f t="shared" si="111"/>
        <v>4.419026963999479</v>
      </c>
      <c r="W227" s="76">
        <f t="shared" si="102"/>
        <v>-7.1093750000000774E-2</v>
      </c>
      <c r="X227" s="76" t="str">
        <f t="shared" si="103"/>
        <v>Level A</v>
      </c>
      <c r="Y227" s="5">
        <f t="shared" si="112"/>
        <v>4.7331921622213242</v>
      </c>
      <c r="Z227" s="5">
        <f t="shared" si="113"/>
        <v>4.1048617657776409</v>
      </c>
      <c r="AA227" s="5">
        <f t="shared" si="114"/>
        <v>4.1048617657776409</v>
      </c>
      <c r="AB227" s="6">
        <f t="shared" si="115"/>
        <v>1</v>
      </c>
      <c r="AC227" s="29" t="str">
        <f t="shared" si="116"/>
        <v/>
      </c>
      <c r="AD227" s="29" t="str">
        <f t="shared" si="117"/>
        <v/>
      </c>
      <c r="AE227" s="29">
        <f t="shared" si="118"/>
        <v>2.8437500000000338E-3</v>
      </c>
      <c r="AF227" s="29" t="str">
        <f t="shared" si="104"/>
        <v/>
      </c>
      <c r="AG227" s="100"/>
      <c r="AH227" s="101"/>
      <c r="AI227" s="102"/>
      <c r="AJ227" s="102"/>
      <c r="AK227" s="102"/>
      <c r="AL227" s="102"/>
      <c r="AM227" s="102"/>
      <c r="AN227" s="102">
        <v>0.79600000000000004</v>
      </c>
      <c r="AO227" s="102">
        <v>0.79400000000000004</v>
      </c>
      <c r="AP227" s="102">
        <v>0.79700000000000004</v>
      </c>
      <c r="AQ227" s="102">
        <v>0.8</v>
      </c>
      <c r="AR227" s="102">
        <v>0.79800000000000004</v>
      </c>
      <c r="AS227" s="103">
        <v>0.79400000000000004</v>
      </c>
      <c r="AT227" s="103">
        <v>0.79800000000000004</v>
      </c>
      <c r="AU227" s="103">
        <v>0.79800000000000004</v>
      </c>
      <c r="AV227" s="103">
        <v>0.80300000000000005</v>
      </c>
      <c r="AW227" s="103">
        <v>0.79700000000000004</v>
      </c>
      <c r="AX227" s="103">
        <v>0.79700000000000004</v>
      </c>
      <c r="AY227" s="103">
        <v>0.8</v>
      </c>
      <c r="AZ227" s="103">
        <v>0.79200000000000004</v>
      </c>
      <c r="BA227" s="103">
        <v>0.79700000000000004</v>
      </c>
      <c r="BB227" s="103">
        <v>0.79700000000000004</v>
      </c>
      <c r="BC227" s="103">
        <v>0.80100000000000005</v>
      </c>
      <c r="BD227" s="103">
        <v>0.79900000000000004</v>
      </c>
      <c r="BE227" s="103">
        <v>0.79300000000000004</v>
      </c>
      <c r="BF227" s="103">
        <v>0.79900000000000004</v>
      </c>
      <c r="BG227" s="103">
        <v>0.8</v>
      </c>
      <c r="BH227" s="103">
        <v>0.79700000000000004</v>
      </c>
      <c r="BI227" s="103">
        <v>0.79100000000000004</v>
      </c>
      <c r="BJ227" s="103">
        <v>0.79700000000000004</v>
      </c>
      <c r="BK227" s="103">
        <v>0.79600000000000004</v>
      </c>
      <c r="BL227" s="103">
        <v>0.79600000000000004</v>
      </c>
      <c r="BM227" s="103">
        <v>0.79200000000000004</v>
      </c>
      <c r="BN227" s="103">
        <v>0.8</v>
      </c>
      <c r="BO227" s="95">
        <v>0.79900000000000004</v>
      </c>
      <c r="BP227" s="95">
        <v>0.80300000000000005</v>
      </c>
      <c r="BQ227" s="95">
        <v>0.79900000000000004</v>
      </c>
      <c r="BR227" s="95">
        <v>0.79300000000000004</v>
      </c>
      <c r="BS227" s="95">
        <v>0.79600000000000004</v>
      </c>
      <c r="BT227" s="97"/>
      <c r="BU227" s="97"/>
      <c r="BV227" s="96"/>
      <c r="BW227" s="96"/>
      <c r="BX227" s="96"/>
      <c r="BY227" s="98"/>
      <c r="BZ227" s="99"/>
      <c r="CA227" s="99"/>
      <c r="CB227" s="99"/>
      <c r="CC227" s="99"/>
      <c r="CD227" s="100"/>
      <c r="CE227" s="101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3"/>
      <c r="CQ227" s="103"/>
      <c r="CR227" s="103"/>
      <c r="CS227" s="103"/>
      <c r="CT227" s="103"/>
      <c r="CU227" s="103"/>
      <c r="CV227" s="103"/>
      <c r="CW227" s="103"/>
      <c r="CX227" s="103"/>
      <c r="CY227" s="103"/>
      <c r="CZ227" s="103"/>
      <c r="DA227" s="103"/>
      <c r="DB227" s="103"/>
      <c r="DC227" s="103"/>
      <c r="DD227" s="103"/>
      <c r="DE227" s="103"/>
      <c r="DF227" s="103"/>
      <c r="DG227" s="103"/>
      <c r="DH227" s="103"/>
      <c r="DI227" s="103"/>
      <c r="DJ227" s="103"/>
      <c r="DK227" s="103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</row>
    <row r="228" spans="1:139">
      <c r="A228" s="83" t="s">
        <v>145</v>
      </c>
      <c r="B228" s="66" t="s">
        <v>248</v>
      </c>
      <c r="C228" s="79" t="s">
        <v>181</v>
      </c>
      <c r="D228" s="67">
        <v>1</v>
      </c>
      <c r="E228" s="123" t="s">
        <v>70</v>
      </c>
      <c r="F228" s="84" t="s">
        <v>126</v>
      </c>
      <c r="G228" s="85" t="s">
        <v>127</v>
      </c>
      <c r="H228" s="86">
        <v>1.33</v>
      </c>
      <c r="I228" s="124" t="s">
        <v>43</v>
      </c>
      <c r="J228" s="88">
        <v>0.8</v>
      </c>
      <c r="K228" s="89">
        <v>0.04</v>
      </c>
      <c r="L228" s="89">
        <v>-0.04</v>
      </c>
      <c r="M228" s="90" t="s">
        <v>29</v>
      </c>
      <c r="N228" s="91" t="s">
        <v>67</v>
      </c>
      <c r="O228" s="92">
        <f t="shared" si="105"/>
        <v>0.84000000000000008</v>
      </c>
      <c r="P228" s="93">
        <f t="shared" si="106"/>
        <v>0.76</v>
      </c>
      <c r="Q228" s="94"/>
      <c r="R228" s="3">
        <f t="shared" si="107"/>
        <v>0.81</v>
      </c>
      <c r="S228" s="3">
        <f t="shared" si="108"/>
        <v>0.79400000000000004</v>
      </c>
      <c r="T228" s="3">
        <f t="shared" si="109"/>
        <v>0.80081250000000004</v>
      </c>
      <c r="U228" s="4">
        <f t="shared" si="110"/>
        <v>4.3138000611690347E-3</v>
      </c>
      <c r="V228" s="5">
        <f t="shared" si="111"/>
        <v>3.0908556595736187</v>
      </c>
      <c r="W228" s="76">
        <f t="shared" si="102"/>
        <v>2.0312499999999827E-2</v>
      </c>
      <c r="X228" s="76" t="str">
        <f t="shared" si="103"/>
        <v>Level A</v>
      </c>
      <c r="Y228" s="5">
        <f t="shared" si="112"/>
        <v>3.028072653988533</v>
      </c>
      <c r="Z228" s="5">
        <f t="shared" si="113"/>
        <v>3.1536386651587103</v>
      </c>
      <c r="AA228" s="5">
        <f t="shared" si="114"/>
        <v>3.028072653988533</v>
      </c>
      <c r="AB228" s="6">
        <f t="shared" si="115"/>
        <v>1</v>
      </c>
      <c r="AC228" s="29" t="str">
        <f t="shared" si="116"/>
        <v/>
      </c>
      <c r="AD228" s="29" t="str">
        <f t="shared" si="117"/>
        <v/>
      </c>
      <c r="AE228" s="29">
        <f t="shared" si="118"/>
        <v>-8.1249999999999378E-4</v>
      </c>
      <c r="AF228" s="29" t="str">
        <f t="shared" si="104"/>
        <v/>
      </c>
      <c r="AG228" s="100"/>
      <c r="AH228" s="101"/>
      <c r="AI228" s="102"/>
      <c r="AJ228" s="102"/>
      <c r="AK228" s="102"/>
      <c r="AL228" s="102"/>
      <c r="AM228" s="102"/>
      <c r="AN228" s="102">
        <v>0.79600000000000004</v>
      </c>
      <c r="AO228" s="102">
        <v>0.80500000000000005</v>
      </c>
      <c r="AP228" s="102">
        <v>0.80300000000000005</v>
      </c>
      <c r="AQ228" s="102">
        <v>0.80300000000000005</v>
      </c>
      <c r="AR228" s="102">
        <v>0.80100000000000005</v>
      </c>
      <c r="AS228" s="103">
        <v>0.80100000000000005</v>
      </c>
      <c r="AT228" s="103">
        <v>0.81</v>
      </c>
      <c r="AU228" s="103">
        <v>0.79700000000000004</v>
      </c>
      <c r="AV228" s="103">
        <v>0.79800000000000004</v>
      </c>
      <c r="AW228" s="103">
        <v>0.80400000000000005</v>
      </c>
      <c r="AX228" s="103">
        <v>0.80900000000000005</v>
      </c>
      <c r="AY228" s="103">
        <v>0.79900000000000004</v>
      </c>
      <c r="AZ228" s="103">
        <v>0.79400000000000004</v>
      </c>
      <c r="BA228" s="103">
        <v>0.79400000000000004</v>
      </c>
      <c r="BB228" s="103">
        <v>0.80200000000000005</v>
      </c>
      <c r="BC228" s="103">
        <v>0.79800000000000004</v>
      </c>
      <c r="BD228" s="103">
        <v>0.80500000000000005</v>
      </c>
      <c r="BE228" s="103">
        <v>0.80500000000000005</v>
      </c>
      <c r="BF228" s="103">
        <v>0.80400000000000005</v>
      </c>
      <c r="BG228" s="103">
        <v>0.8</v>
      </c>
      <c r="BH228" s="103">
        <v>0.80100000000000005</v>
      </c>
      <c r="BI228" s="103">
        <v>0.79600000000000004</v>
      </c>
      <c r="BJ228" s="103">
        <v>0.79500000000000004</v>
      </c>
      <c r="BK228" s="103">
        <v>0.80100000000000005</v>
      </c>
      <c r="BL228" s="103">
        <v>0.79800000000000004</v>
      </c>
      <c r="BM228" s="103">
        <v>0.80500000000000005</v>
      </c>
      <c r="BN228" s="103">
        <v>0.79700000000000004</v>
      </c>
      <c r="BO228" s="95">
        <v>0.79500000000000004</v>
      </c>
      <c r="BP228" s="95">
        <v>0.80600000000000005</v>
      </c>
      <c r="BQ228" s="95">
        <v>0.79700000000000004</v>
      </c>
      <c r="BR228" s="95">
        <v>0.80500000000000005</v>
      </c>
      <c r="BS228" s="95">
        <v>0.80200000000000005</v>
      </c>
      <c r="BT228" s="97"/>
      <c r="BU228" s="97"/>
      <c r="BV228" s="96"/>
      <c r="BW228" s="96"/>
      <c r="BX228" s="96"/>
      <c r="BY228" s="98"/>
      <c r="BZ228" s="99"/>
      <c r="CA228" s="99"/>
      <c r="CB228" s="99"/>
      <c r="CC228" s="99"/>
      <c r="CD228" s="100"/>
      <c r="CE228" s="101"/>
      <c r="CF228" s="102"/>
      <c r="CG228" s="102"/>
      <c r="CH228" s="102"/>
      <c r="CI228" s="102"/>
      <c r="CJ228" s="102"/>
      <c r="CK228" s="102"/>
      <c r="CL228" s="102"/>
      <c r="CM228" s="102"/>
      <c r="CN228" s="102"/>
      <c r="CO228" s="102"/>
      <c r="CP228" s="103"/>
      <c r="CQ228" s="103"/>
      <c r="CR228" s="103"/>
      <c r="CS228" s="103"/>
      <c r="CT228" s="103"/>
      <c r="CU228" s="103"/>
      <c r="CV228" s="103"/>
      <c r="CW228" s="103"/>
      <c r="CX228" s="103"/>
      <c r="CY228" s="103"/>
      <c r="CZ228" s="103"/>
      <c r="DA228" s="103"/>
      <c r="DB228" s="103"/>
      <c r="DC228" s="103"/>
      <c r="DD228" s="103"/>
      <c r="DE228" s="103"/>
      <c r="DF228" s="103"/>
      <c r="DG228" s="103"/>
      <c r="DH228" s="103"/>
      <c r="DI228" s="103"/>
      <c r="DJ228" s="103"/>
      <c r="DK228" s="103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</row>
    <row r="229" spans="1:139">
      <c r="A229" s="83" t="s">
        <v>145</v>
      </c>
      <c r="B229" s="66" t="s">
        <v>248</v>
      </c>
      <c r="C229" s="79" t="s">
        <v>181</v>
      </c>
      <c r="D229" s="67">
        <v>1</v>
      </c>
      <c r="E229" s="123" t="s">
        <v>70</v>
      </c>
      <c r="F229" s="84" t="s">
        <v>128</v>
      </c>
      <c r="G229" s="85" t="s">
        <v>127</v>
      </c>
      <c r="H229" s="86">
        <v>1.33</v>
      </c>
      <c r="I229" s="124" t="s">
        <v>43</v>
      </c>
      <c r="J229" s="88">
        <v>0.8</v>
      </c>
      <c r="K229" s="89">
        <v>0.04</v>
      </c>
      <c r="L229" s="89">
        <v>-0.04</v>
      </c>
      <c r="M229" s="90" t="s">
        <v>29</v>
      </c>
      <c r="N229" s="91" t="s">
        <v>67</v>
      </c>
      <c r="O229" s="92">
        <f t="shared" si="105"/>
        <v>0.84000000000000008</v>
      </c>
      <c r="P229" s="93">
        <f t="shared" si="106"/>
        <v>0.76</v>
      </c>
      <c r="Q229" s="94"/>
      <c r="R229" s="3">
        <f t="shared" si="107"/>
        <v>0.80800000000000005</v>
      </c>
      <c r="S229" s="3">
        <f t="shared" si="108"/>
        <v>0.78800000000000003</v>
      </c>
      <c r="T229" s="3">
        <f t="shared" si="109"/>
        <v>0.79865625000000018</v>
      </c>
      <c r="U229" s="4">
        <f t="shared" si="110"/>
        <v>4.9226885848310427E-3</v>
      </c>
      <c r="V229" s="5">
        <f t="shared" si="111"/>
        <v>2.7085469867866854</v>
      </c>
      <c r="W229" s="76">
        <f t="shared" si="102"/>
        <v>-3.3593749999996619E-2</v>
      </c>
      <c r="X229" s="76" t="str">
        <f t="shared" si="103"/>
        <v>Level A</v>
      </c>
      <c r="Y229" s="5">
        <f t="shared" si="112"/>
        <v>2.7995372371240439</v>
      </c>
      <c r="Z229" s="5">
        <f t="shared" si="113"/>
        <v>2.6175567364493317</v>
      </c>
      <c r="AA229" s="5">
        <f t="shared" si="114"/>
        <v>2.6175567364493317</v>
      </c>
      <c r="AB229" s="6">
        <f t="shared" si="115"/>
        <v>0.999999999999998</v>
      </c>
      <c r="AC229" s="29" t="str">
        <f t="shared" si="116"/>
        <v/>
      </c>
      <c r="AD229" s="29" t="str">
        <f t="shared" si="117"/>
        <v/>
      </c>
      <c r="AE229" s="29">
        <f t="shared" si="118"/>
        <v>1.3437499999998659E-3</v>
      </c>
      <c r="AF229" s="29" t="str">
        <f t="shared" si="104"/>
        <v/>
      </c>
      <c r="AG229" s="100"/>
      <c r="AH229" s="101"/>
      <c r="AI229" s="102"/>
      <c r="AJ229" s="102"/>
      <c r="AK229" s="102"/>
      <c r="AL229" s="102"/>
      <c r="AM229" s="102"/>
      <c r="AN229" s="102">
        <v>0.79300000000000004</v>
      </c>
      <c r="AO229" s="102">
        <v>0.80500000000000005</v>
      </c>
      <c r="AP229" s="102">
        <v>0.8</v>
      </c>
      <c r="AQ229" s="102">
        <v>0.79900000000000004</v>
      </c>
      <c r="AR229" s="102">
        <v>0.8</v>
      </c>
      <c r="AS229" s="103">
        <v>0.8</v>
      </c>
      <c r="AT229" s="103">
        <v>0.80600000000000005</v>
      </c>
      <c r="AU229" s="103">
        <v>0.79100000000000004</v>
      </c>
      <c r="AV229" s="103">
        <v>0.80100000000000005</v>
      </c>
      <c r="AW229" s="103">
        <v>0.79800000000000004</v>
      </c>
      <c r="AX229" s="103">
        <v>0.80800000000000005</v>
      </c>
      <c r="AY229" s="103">
        <v>0.79800000000000004</v>
      </c>
      <c r="AZ229" s="103">
        <v>0.79600000000000004</v>
      </c>
      <c r="BA229" s="103">
        <v>0.78800000000000003</v>
      </c>
      <c r="BB229" s="103">
        <v>0.80200000000000005</v>
      </c>
      <c r="BC229" s="103">
        <v>0.79800000000000004</v>
      </c>
      <c r="BD229" s="103">
        <v>0.80300000000000005</v>
      </c>
      <c r="BE229" s="103">
        <v>0.80100000000000005</v>
      </c>
      <c r="BF229" s="103">
        <v>0.80400000000000005</v>
      </c>
      <c r="BG229" s="103">
        <v>0.79700000000000004</v>
      </c>
      <c r="BH229" s="103">
        <v>0.80200000000000005</v>
      </c>
      <c r="BI229" s="103">
        <v>0.79</v>
      </c>
      <c r="BJ229" s="103">
        <v>0.79400000000000004</v>
      </c>
      <c r="BK229" s="103">
        <v>0.79500000000000004</v>
      </c>
      <c r="BL229" s="103">
        <v>0.79300000000000004</v>
      </c>
      <c r="BM229" s="103">
        <v>0.80400000000000005</v>
      </c>
      <c r="BN229" s="103">
        <v>0.79400000000000004</v>
      </c>
      <c r="BO229" s="95">
        <v>0.79800000000000004</v>
      </c>
      <c r="BP229" s="95">
        <v>0.80100000000000005</v>
      </c>
      <c r="BQ229" s="95">
        <v>0.79500000000000004</v>
      </c>
      <c r="BR229" s="95">
        <v>0.80600000000000005</v>
      </c>
      <c r="BS229" s="95">
        <v>0.79700000000000004</v>
      </c>
      <c r="BT229" s="97"/>
      <c r="BU229" s="97"/>
      <c r="BV229" s="96"/>
      <c r="BW229" s="96"/>
      <c r="BX229" s="96"/>
      <c r="BY229" s="98"/>
      <c r="BZ229" s="99"/>
      <c r="CA229" s="99"/>
      <c r="CB229" s="99"/>
      <c r="CC229" s="99"/>
      <c r="CD229" s="100"/>
      <c r="CE229" s="101"/>
      <c r="CF229" s="102"/>
      <c r="CG229" s="102"/>
      <c r="CH229" s="102"/>
      <c r="CI229" s="102"/>
      <c r="CJ229" s="102"/>
      <c r="CK229" s="102"/>
      <c r="CL229" s="102"/>
      <c r="CM229" s="102"/>
      <c r="CN229" s="102"/>
      <c r="CO229" s="102"/>
      <c r="CP229" s="103"/>
      <c r="CQ229" s="103"/>
      <c r="CR229" s="103"/>
      <c r="CS229" s="103"/>
      <c r="CT229" s="103"/>
      <c r="CU229" s="103"/>
      <c r="CV229" s="103"/>
      <c r="CW229" s="103"/>
      <c r="CX229" s="103"/>
      <c r="CY229" s="103"/>
      <c r="CZ229" s="103"/>
      <c r="DA229" s="103"/>
      <c r="DB229" s="103"/>
      <c r="DC229" s="103"/>
      <c r="DD229" s="103"/>
      <c r="DE229" s="103"/>
      <c r="DF229" s="103"/>
      <c r="DG229" s="103"/>
      <c r="DH229" s="103"/>
      <c r="DI229" s="103"/>
      <c r="DJ229" s="103"/>
      <c r="DK229" s="103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</row>
    <row r="230" spans="1:139">
      <c r="A230" s="83" t="s">
        <v>212</v>
      </c>
      <c r="B230" s="66" t="s">
        <v>248</v>
      </c>
      <c r="C230" s="79" t="s">
        <v>181</v>
      </c>
      <c r="D230" s="67">
        <v>1</v>
      </c>
      <c r="E230" s="123" t="s">
        <v>70</v>
      </c>
      <c r="F230" s="84" t="s">
        <v>126</v>
      </c>
      <c r="G230" s="85" t="s">
        <v>127</v>
      </c>
      <c r="H230" s="86">
        <v>1.33</v>
      </c>
      <c r="I230" s="124" t="s">
        <v>43</v>
      </c>
      <c r="J230" s="88">
        <v>0.7</v>
      </c>
      <c r="K230" s="89">
        <v>0.04</v>
      </c>
      <c r="L230" s="89">
        <v>-0.04</v>
      </c>
      <c r="M230" s="90" t="s">
        <v>29</v>
      </c>
      <c r="N230" s="91" t="s">
        <v>67</v>
      </c>
      <c r="O230" s="92">
        <f t="shared" si="105"/>
        <v>0.74</v>
      </c>
      <c r="P230" s="93">
        <f t="shared" si="106"/>
        <v>0.65999999999999992</v>
      </c>
      <c r="Q230" s="94"/>
      <c r="R230" s="3">
        <f t="shared" si="107"/>
        <v>0.72699999999999998</v>
      </c>
      <c r="S230" s="3">
        <f t="shared" si="108"/>
        <v>0.69299999999999995</v>
      </c>
      <c r="T230" s="3">
        <f t="shared" si="109"/>
        <v>0.70709375000000008</v>
      </c>
      <c r="U230" s="4">
        <f t="shared" si="110"/>
        <v>8.0496819211853445E-3</v>
      </c>
      <c r="V230" s="5">
        <f t="shared" si="111"/>
        <v>1.6563801481698737</v>
      </c>
      <c r="W230" s="76">
        <f t="shared" ref="W230:W293" si="119">IF(OR($AN230="",ISNUMBER($AN230)=FALSE),"",IF(AND($I230="Tolerance",$J230&lt;&gt;""),($T230-$J230)/(($O230-$P230)/2),IF(AND($I230="GD&amp;T",$K230&lt;&gt;""),$T230/$K230,"")))</f>
        <v>0.17734375000000285</v>
      </c>
      <c r="X230" s="76" t="str">
        <f t="shared" ref="X230:X293" si="120">IF($W230="","",IF(ABS($W230)&lt;=0.125, "Level A",IF(AND(ABS($W230)&gt;0.125,ABS($W230)&lt;=0.25), "Level B",IF(AND(ABS($W230)&gt;0.25,ABS($W230)&lt;=0.5), "Level C", IF(ABS($W230)&gt;0.5, "Level D")))))</f>
        <v>Level B</v>
      </c>
      <c r="Y230" s="5">
        <f t="shared" si="112"/>
        <v>1.362631481267869</v>
      </c>
      <c r="Z230" s="5">
        <f t="shared" si="113"/>
        <v>1.9501288150718812</v>
      </c>
      <c r="AA230" s="5">
        <f t="shared" si="114"/>
        <v>1.362631481267869</v>
      </c>
      <c r="AB230" s="6">
        <f t="shared" si="115"/>
        <v>0.99997823224145921</v>
      </c>
      <c r="AC230" s="29" t="str">
        <f t="shared" si="116"/>
        <v/>
      </c>
      <c r="AD230" s="29" t="str">
        <f t="shared" si="117"/>
        <v/>
      </c>
      <c r="AE230" s="29">
        <f t="shared" si="118"/>
        <v>-7.0937500000001208E-3</v>
      </c>
      <c r="AF230" s="29" t="str">
        <f t="shared" ref="AF230:AF293" si="121">IF(OR($V230&gt;$AF$9,$U230=""),"",$AF$9*6*$U230)</f>
        <v/>
      </c>
      <c r="AG230" s="100"/>
      <c r="AH230" s="101"/>
      <c r="AI230" s="102"/>
      <c r="AJ230" s="102"/>
      <c r="AK230" s="102"/>
      <c r="AL230" s="102"/>
      <c r="AM230" s="102"/>
      <c r="AN230" s="102">
        <v>0.71399999999999997</v>
      </c>
      <c r="AO230" s="102">
        <v>0.71499999999999997</v>
      </c>
      <c r="AP230" s="102">
        <v>0.70099999999999996</v>
      </c>
      <c r="AQ230" s="102">
        <v>0.69699999999999995</v>
      </c>
      <c r="AR230" s="102">
        <v>0.71199999999999997</v>
      </c>
      <c r="AS230" s="103">
        <v>0.71799999999999997</v>
      </c>
      <c r="AT230" s="103">
        <v>0.71599999999999997</v>
      </c>
      <c r="AU230" s="103">
        <v>0.69899999999999995</v>
      </c>
      <c r="AV230" s="103">
        <v>0.70499999999999996</v>
      </c>
      <c r="AW230" s="103">
        <v>0.69699999999999995</v>
      </c>
      <c r="AX230" s="103">
        <v>0.71</v>
      </c>
      <c r="AY230" s="103">
        <v>0.71299999999999997</v>
      </c>
      <c r="AZ230" s="103">
        <v>0.71</v>
      </c>
      <c r="BA230" s="103">
        <v>0.71199999999999997</v>
      </c>
      <c r="BB230" s="103">
        <v>0.69499999999999995</v>
      </c>
      <c r="BC230" s="103">
        <v>0.70299999999999996</v>
      </c>
      <c r="BD230" s="103">
        <v>0.72699999999999998</v>
      </c>
      <c r="BE230" s="103">
        <v>0.71499999999999997</v>
      </c>
      <c r="BF230" s="103">
        <v>0.71499999999999997</v>
      </c>
      <c r="BG230" s="103">
        <v>0.70099999999999996</v>
      </c>
      <c r="BH230" s="103">
        <v>0.71499999999999997</v>
      </c>
      <c r="BI230" s="103">
        <v>0.7</v>
      </c>
      <c r="BJ230" s="103">
        <v>0.70599999999999996</v>
      </c>
      <c r="BK230" s="103">
        <v>0.69299999999999995</v>
      </c>
      <c r="BL230" s="103">
        <v>0.70899999999999996</v>
      </c>
      <c r="BM230" s="103">
        <v>0.71499999999999997</v>
      </c>
      <c r="BN230" s="103">
        <v>0.70199999999999996</v>
      </c>
      <c r="BO230" s="95">
        <v>0.70599999999999996</v>
      </c>
      <c r="BP230" s="95">
        <v>0.69799999999999995</v>
      </c>
      <c r="BQ230" s="95">
        <v>0.70399999999999996</v>
      </c>
      <c r="BR230" s="95">
        <v>0.70499999999999996</v>
      </c>
      <c r="BS230" s="95">
        <v>0.69899999999999995</v>
      </c>
      <c r="BT230" s="97"/>
      <c r="BU230" s="97"/>
      <c r="BV230" s="96"/>
      <c r="BW230" s="96"/>
      <c r="BX230" s="96"/>
      <c r="BY230" s="98"/>
      <c r="BZ230" s="99"/>
      <c r="CA230" s="99"/>
      <c r="CB230" s="99"/>
      <c r="CC230" s="99"/>
      <c r="CD230" s="100"/>
      <c r="CE230" s="101"/>
      <c r="CF230" s="102"/>
      <c r="CG230" s="102"/>
      <c r="CH230" s="102"/>
      <c r="CI230" s="102"/>
      <c r="CJ230" s="102"/>
      <c r="CK230" s="102"/>
      <c r="CL230" s="102"/>
      <c r="CM230" s="102"/>
      <c r="CN230" s="102"/>
      <c r="CO230" s="102"/>
      <c r="CP230" s="103"/>
      <c r="CQ230" s="103"/>
      <c r="CR230" s="103"/>
      <c r="CS230" s="103"/>
      <c r="CT230" s="103"/>
      <c r="CU230" s="103"/>
      <c r="CV230" s="103"/>
      <c r="CW230" s="103"/>
      <c r="CX230" s="103"/>
      <c r="CY230" s="103"/>
      <c r="CZ230" s="103"/>
      <c r="DA230" s="103"/>
      <c r="DB230" s="103"/>
      <c r="DC230" s="103"/>
      <c r="DD230" s="103"/>
      <c r="DE230" s="103"/>
      <c r="DF230" s="103"/>
      <c r="DG230" s="103"/>
      <c r="DH230" s="103"/>
      <c r="DI230" s="103"/>
      <c r="DJ230" s="103"/>
      <c r="DK230" s="103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</row>
    <row r="231" spans="1:139">
      <c r="A231" s="83" t="s">
        <v>212</v>
      </c>
      <c r="B231" s="66" t="s">
        <v>248</v>
      </c>
      <c r="C231" s="79" t="s">
        <v>181</v>
      </c>
      <c r="D231" s="67">
        <v>1</v>
      </c>
      <c r="E231" s="123" t="s">
        <v>70</v>
      </c>
      <c r="F231" s="84" t="s">
        <v>128</v>
      </c>
      <c r="G231" s="85" t="s">
        <v>127</v>
      </c>
      <c r="H231" s="86">
        <v>1.33</v>
      </c>
      <c r="I231" s="124" t="s">
        <v>43</v>
      </c>
      <c r="J231" s="88">
        <v>0.7</v>
      </c>
      <c r="K231" s="89">
        <v>0.04</v>
      </c>
      <c r="L231" s="89">
        <v>-0.04</v>
      </c>
      <c r="M231" s="90" t="s">
        <v>29</v>
      </c>
      <c r="N231" s="91" t="s">
        <v>67</v>
      </c>
      <c r="O231" s="92">
        <f t="shared" si="105"/>
        <v>0.74</v>
      </c>
      <c r="P231" s="93">
        <f t="shared" si="106"/>
        <v>0.65999999999999992</v>
      </c>
      <c r="Q231" s="94"/>
      <c r="R231" s="3">
        <f t="shared" si="107"/>
        <v>0.71899999999999997</v>
      </c>
      <c r="S231" s="3">
        <f t="shared" si="108"/>
        <v>0.69199999999999995</v>
      </c>
      <c r="T231" s="3">
        <f t="shared" si="109"/>
        <v>0.70590624999999985</v>
      </c>
      <c r="U231" s="4">
        <f t="shared" si="110"/>
        <v>8.2554356482220613E-3</v>
      </c>
      <c r="V231" s="5">
        <f t="shared" si="111"/>
        <v>1.61509748261497</v>
      </c>
      <c r="W231" s="76">
        <f t="shared" si="119"/>
        <v>0.14765624999999713</v>
      </c>
      <c r="X231" s="76" t="str">
        <f t="shared" si="120"/>
        <v>Level B</v>
      </c>
      <c r="Y231" s="5">
        <f t="shared" si="112"/>
        <v>1.376618244947609</v>
      </c>
      <c r="Z231" s="5">
        <f t="shared" si="113"/>
        <v>1.8535767202823337</v>
      </c>
      <c r="AA231" s="5">
        <f t="shared" si="114"/>
        <v>1.376618244947609</v>
      </c>
      <c r="AB231" s="6">
        <f t="shared" si="115"/>
        <v>0.99998183694168619</v>
      </c>
      <c r="AC231" s="29" t="str">
        <f t="shared" si="116"/>
        <v/>
      </c>
      <c r="AD231" s="29" t="str">
        <f t="shared" si="117"/>
        <v/>
      </c>
      <c r="AE231" s="29">
        <f t="shared" si="118"/>
        <v>-5.9062499999998908E-3</v>
      </c>
      <c r="AF231" s="29" t="str">
        <f t="shared" si="121"/>
        <v/>
      </c>
      <c r="AG231" s="100"/>
      <c r="AH231" s="101"/>
      <c r="AI231" s="102"/>
      <c r="AJ231" s="102"/>
      <c r="AK231" s="102"/>
      <c r="AL231" s="102"/>
      <c r="AM231" s="102"/>
      <c r="AN231" s="102">
        <v>0.71699999999999997</v>
      </c>
      <c r="AO231" s="102">
        <v>0.71899999999999997</v>
      </c>
      <c r="AP231" s="102">
        <v>0.69899999999999995</v>
      </c>
      <c r="AQ231" s="102">
        <v>0.7</v>
      </c>
      <c r="AR231" s="102">
        <v>0.71299999999999997</v>
      </c>
      <c r="AS231" s="103">
        <v>0.71699999999999997</v>
      </c>
      <c r="AT231" s="103">
        <v>0.70699999999999996</v>
      </c>
      <c r="AU231" s="103">
        <v>0.69799999999999995</v>
      </c>
      <c r="AV231" s="103">
        <v>0.70099999999999996</v>
      </c>
      <c r="AW231" s="103">
        <v>0.69499999999999995</v>
      </c>
      <c r="AX231" s="103">
        <v>0.71</v>
      </c>
      <c r="AY231" s="103">
        <v>0.71599999999999997</v>
      </c>
      <c r="AZ231" s="103">
        <v>0.71</v>
      </c>
      <c r="BA231" s="103">
        <v>0.70199999999999996</v>
      </c>
      <c r="BB231" s="103">
        <v>0.69699999999999995</v>
      </c>
      <c r="BC231" s="103">
        <v>0.70199999999999996</v>
      </c>
      <c r="BD231" s="103">
        <v>0.71199999999999997</v>
      </c>
      <c r="BE231" s="103">
        <v>0.71899999999999997</v>
      </c>
      <c r="BF231" s="103">
        <v>0.71799999999999997</v>
      </c>
      <c r="BG231" s="103">
        <v>0.69899999999999995</v>
      </c>
      <c r="BH231" s="103">
        <v>0.71399999999999997</v>
      </c>
      <c r="BI231" s="103">
        <v>0.69299999999999995</v>
      </c>
      <c r="BJ231" s="103">
        <v>0.70099999999999996</v>
      </c>
      <c r="BK231" s="103">
        <v>0.69599999999999995</v>
      </c>
      <c r="BL231" s="103">
        <v>0.70799999999999996</v>
      </c>
      <c r="BM231" s="103">
        <v>0.71</v>
      </c>
      <c r="BN231" s="103">
        <v>0.71399999999999997</v>
      </c>
      <c r="BO231" s="95">
        <v>0.70599999999999996</v>
      </c>
      <c r="BP231" s="95">
        <v>0.69199999999999995</v>
      </c>
      <c r="BQ231" s="95">
        <v>0.7</v>
      </c>
      <c r="BR231" s="95">
        <v>0.70399999999999996</v>
      </c>
      <c r="BS231" s="95">
        <v>0.7</v>
      </c>
      <c r="BT231" s="97"/>
      <c r="BU231" s="97"/>
      <c r="BV231" s="96"/>
      <c r="BW231" s="96"/>
      <c r="BX231" s="96"/>
      <c r="BY231" s="98"/>
      <c r="BZ231" s="99"/>
      <c r="CA231" s="99"/>
      <c r="CB231" s="99"/>
      <c r="CC231" s="99"/>
      <c r="CD231" s="100"/>
      <c r="CE231" s="101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3"/>
      <c r="CQ231" s="103"/>
      <c r="CR231" s="103"/>
      <c r="CS231" s="103"/>
      <c r="CT231" s="103"/>
      <c r="CU231" s="103"/>
      <c r="CV231" s="103"/>
      <c r="CW231" s="103"/>
      <c r="CX231" s="103"/>
      <c r="CY231" s="103"/>
      <c r="CZ231" s="103"/>
      <c r="DA231" s="103"/>
      <c r="DB231" s="103"/>
      <c r="DC231" s="103"/>
      <c r="DD231" s="103"/>
      <c r="DE231" s="103"/>
      <c r="DF231" s="103"/>
      <c r="DG231" s="103"/>
      <c r="DH231" s="103"/>
      <c r="DI231" s="103"/>
      <c r="DJ231" s="103"/>
      <c r="DK231" s="103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</row>
    <row r="232" spans="1:139">
      <c r="A232" s="83" t="s">
        <v>212</v>
      </c>
      <c r="B232" s="66" t="s">
        <v>248</v>
      </c>
      <c r="C232" s="79" t="s">
        <v>181</v>
      </c>
      <c r="D232" s="67">
        <v>1</v>
      </c>
      <c r="E232" s="123" t="s">
        <v>70</v>
      </c>
      <c r="F232" s="84" t="s">
        <v>244</v>
      </c>
      <c r="G232" s="85" t="s">
        <v>127</v>
      </c>
      <c r="H232" s="86">
        <v>1.33</v>
      </c>
      <c r="I232" s="124" t="s">
        <v>43</v>
      </c>
      <c r="J232" s="88">
        <v>0.7</v>
      </c>
      <c r="K232" s="89">
        <v>0.04</v>
      </c>
      <c r="L232" s="89">
        <v>-0.04</v>
      </c>
      <c r="M232" s="90" t="s">
        <v>29</v>
      </c>
      <c r="N232" s="91" t="s">
        <v>67</v>
      </c>
      <c r="O232" s="92">
        <f t="shared" si="105"/>
        <v>0.74</v>
      </c>
      <c r="P232" s="93">
        <f t="shared" si="106"/>
        <v>0.65999999999999992</v>
      </c>
      <c r="Q232" s="94"/>
      <c r="R232" s="3">
        <f t="shared" si="107"/>
        <v>0.71699999999999997</v>
      </c>
      <c r="S232" s="3">
        <f t="shared" si="108"/>
        <v>0.69</v>
      </c>
      <c r="T232" s="3">
        <f t="shared" si="109"/>
        <v>0.70246874999999998</v>
      </c>
      <c r="U232" s="4">
        <f t="shared" si="110"/>
        <v>8.2890692695162613E-3</v>
      </c>
      <c r="V232" s="5">
        <f t="shared" si="111"/>
        <v>1.6085440837571199</v>
      </c>
      <c r="W232" s="76">
        <f t="shared" si="119"/>
        <v>6.1718750000000433E-2</v>
      </c>
      <c r="X232" s="76" t="str">
        <f t="shared" si="120"/>
        <v>Level A</v>
      </c>
      <c r="Y232" s="5">
        <f t="shared" si="112"/>
        <v>1.5092667535877355</v>
      </c>
      <c r="Z232" s="5">
        <f t="shared" si="113"/>
        <v>1.7078214139265067</v>
      </c>
      <c r="AA232" s="5">
        <f t="shared" si="114"/>
        <v>1.5092667535877355</v>
      </c>
      <c r="AB232" s="6">
        <f t="shared" si="115"/>
        <v>0.99999686996983916</v>
      </c>
      <c r="AC232" s="29" t="str">
        <f t="shared" si="116"/>
        <v/>
      </c>
      <c r="AD232" s="29" t="str">
        <f t="shared" si="117"/>
        <v/>
      </c>
      <c r="AE232" s="29">
        <f t="shared" si="118"/>
        <v>-2.4687500000000195E-3</v>
      </c>
      <c r="AF232" s="29" t="str">
        <f t="shared" si="121"/>
        <v/>
      </c>
      <c r="AG232" s="100"/>
      <c r="AH232" s="101"/>
      <c r="AI232" s="102"/>
      <c r="AJ232" s="102"/>
      <c r="AK232" s="102"/>
      <c r="AL232" s="102"/>
      <c r="AM232" s="102"/>
      <c r="AN232" s="102">
        <v>0.71099999999999997</v>
      </c>
      <c r="AO232" s="102">
        <v>0.71499999999999997</v>
      </c>
      <c r="AP232" s="102">
        <v>0.69499999999999995</v>
      </c>
      <c r="AQ232" s="102">
        <v>0.69699999999999995</v>
      </c>
      <c r="AR232" s="102">
        <v>0.70299999999999996</v>
      </c>
      <c r="AS232" s="103">
        <v>0.70899999999999996</v>
      </c>
      <c r="AT232" s="103">
        <v>0.70399999999999996</v>
      </c>
      <c r="AU232" s="103">
        <v>0.69</v>
      </c>
      <c r="AV232" s="103">
        <v>0.70299999999999996</v>
      </c>
      <c r="AW232" s="103">
        <v>0.69</v>
      </c>
      <c r="AX232" s="103">
        <v>0.70699999999999996</v>
      </c>
      <c r="AY232" s="103">
        <v>0.71399999999999997</v>
      </c>
      <c r="AZ232" s="103">
        <v>0.70899999999999996</v>
      </c>
      <c r="BA232" s="103">
        <v>0.69899999999999995</v>
      </c>
      <c r="BB232" s="103">
        <v>0.69199999999999995</v>
      </c>
      <c r="BC232" s="103">
        <v>0.7</v>
      </c>
      <c r="BD232" s="103">
        <v>0.71599999999999997</v>
      </c>
      <c r="BE232" s="103">
        <v>0.71699999999999997</v>
      </c>
      <c r="BF232" s="103">
        <v>0.71499999999999997</v>
      </c>
      <c r="BG232" s="103">
        <v>0.69199999999999995</v>
      </c>
      <c r="BH232" s="103">
        <v>0.71</v>
      </c>
      <c r="BI232" s="103">
        <v>0.69099999999999995</v>
      </c>
      <c r="BJ232" s="103">
        <v>0.69699999999999995</v>
      </c>
      <c r="BK232" s="103">
        <v>0.69799999999999995</v>
      </c>
      <c r="BL232" s="103">
        <v>0.70599999999999996</v>
      </c>
      <c r="BM232" s="103">
        <v>0.70699999999999996</v>
      </c>
      <c r="BN232" s="103">
        <v>0.70399999999999996</v>
      </c>
      <c r="BO232" s="95">
        <v>0.7</v>
      </c>
      <c r="BP232" s="95">
        <v>0.69799999999999995</v>
      </c>
      <c r="BQ232" s="95">
        <v>0.69599999999999995</v>
      </c>
      <c r="BR232" s="95">
        <v>0.70299999999999996</v>
      </c>
      <c r="BS232" s="95">
        <v>0.69099999999999995</v>
      </c>
      <c r="BT232" s="97"/>
      <c r="BU232" s="97"/>
      <c r="BV232" s="96"/>
      <c r="BW232" s="96"/>
      <c r="BX232" s="96"/>
      <c r="BY232" s="98"/>
      <c r="BZ232" s="99"/>
      <c r="CA232" s="99"/>
      <c r="CB232" s="99"/>
      <c r="CC232" s="99"/>
      <c r="CD232" s="100"/>
      <c r="CE232" s="101"/>
      <c r="CF232" s="102"/>
      <c r="CG232" s="102"/>
      <c r="CH232" s="102"/>
      <c r="CI232" s="102"/>
      <c r="CJ232" s="102"/>
      <c r="CK232" s="102"/>
      <c r="CL232" s="102"/>
      <c r="CM232" s="102"/>
      <c r="CN232" s="102"/>
      <c r="CO232" s="102"/>
      <c r="CP232" s="103"/>
      <c r="CQ232" s="103"/>
      <c r="CR232" s="103"/>
      <c r="CS232" s="103"/>
      <c r="CT232" s="103"/>
      <c r="CU232" s="103"/>
      <c r="CV232" s="103"/>
      <c r="CW232" s="103"/>
      <c r="CX232" s="103"/>
      <c r="CY232" s="103"/>
      <c r="CZ232" s="103"/>
      <c r="DA232" s="103"/>
      <c r="DB232" s="103"/>
      <c r="DC232" s="103"/>
      <c r="DD232" s="103"/>
      <c r="DE232" s="103"/>
      <c r="DF232" s="103"/>
      <c r="DG232" s="103"/>
      <c r="DH232" s="103"/>
      <c r="DI232" s="103"/>
      <c r="DJ232" s="103"/>
      <c r="DK232" s="103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</row>
    <row r="233" spans="1:139">
      <c r="A233" s="83" t="s">
        <v>213</v>
      </c>
      <c r="B233" s="66" t="s">
        <v>248</v>
      </c>
      <c r="C233" s="79" t="s">
        <v>181</v>
      </c>
      <c r="D233" s="67">
        <v>1</v>
      </c>
      <c r="E233" s="123" t="s">
        <v>70</v>
      </c>
      <c r="F233" s="84" t="s">
        <v>126</v>
      </c>
      <c r="G233" s="85" t="s">
        <v>127</v>
      </c>
      <c r="H233" s="86">
        <v>1.33</v>
      </c>
      <c r="I233" s="124" t="s">
        <v>43</v>
      </c>
      <c r="J233" s="88">
        <v>0.7</v>
      </c>
      <c r="K233" s="89">
        <v>0.04</v>
      </c>
      <c r="L233" s="89">
        <v>-0.04</v>
      </c>
      <c r="M233" s="90" t="s">
        <v>29</v>
      </c>
      <c r="N233" s="91" t="s">
        <v>67</v>
      </c>
      <c r="O233" s="92">
        <f t="shared" si="105"/>
        <v>0.74</v>
      </c>
      <c r="P233" s="93">
        <f t="shared" si="106"/>
        <v>0.65999999999999992</v>
      </c>
      <c r="Q233" s="94"/>
      <c r="R233" s="3">
        <f t="shared" si="107"/>
        <v>0.72</v>
      </c>
      <c r="S233" s="3">
        <f t="shared" si="108"/>
        <v>0.68899999999999995</v>
      </c>
      <c r="T233" s="3">
        <f t="shared" si="109"/>
        <v>0.7039375000000001</v>
      </c>
      <c r="U233" s="4">
        <f t="shared" si="110"/>
        <v>8.2459667560532638E-3</v>
      </c>
      <c r="V233" s="5">
        <f t="shared" si="111"/>
        <v>1.6169521085621035</v>
      </c>
      <c r="W233" s="76">
        <f t="shared" si="119"/>
        <v>9.8437500000003647E-2</v>
      </c>
      <c r="X233" s="76" t="str">
        <f t="shared" si="120"/>
        <v>Level A</v>
      </c>
      <c r="Y233" s="5">
        <f t="shared" si="112"/>
        <v>1.4577833853755167</v>
      </c>
      <c r="Z233" s="5">
        <f t="shared" si="113"/>
        <v>1.776120831748693</v>
      </c>
      <c r="AA233" s="5">
        <f t="shared" si="114"/>
        <v>1.4577833853755167</v>
      </c>
      <c r="AB233" s="6">
        <f t="shared" si="115"/>
        <v>0.99999383273707476</v>
      </c>
      <c r="AC233" s="29" t="str">
        <f t="shared" si="116"/>
        <v/>
      </c>
      <c r="AD233" s="29" t="str">
        <f t="shared" si="117"/>
        <v/>
      </c>
      <c r="AE233" s="29">
        <f t="shared" si="118"/>
        <v>-3.9375000000001492E-3</v>
      </c>
      <c r="AF233" s="29" t="str">
        <f t="shared" si="121"/>
        <v/>
      </c>
      <c r="AG233" s="100"/>
      <c r="AH233" s="101"/>
      <c r="AI233" s="102"/>
      <c r="AJ233" s="102"/>
      <c r="AK233" s="102"/>
      <c r="AL233" s="102"/>
      <c r="AM233" s="102"/>
      <c r="AN233" s="102">
        <v>0.69499999999999995</v>
      </c>
      <c r="AO233" s="102">
        <v>0.70199999999999996</v>
      </c>
      <c r="AP233" s="102">
        <v>0.70299999999999996</v>
      </c>
      <c r="AQ233" s="102">
        <v>0.70599999999999996</v>
      </c>
      <c r="AR233" s="102">
        <v>0.7</v>
      </c>
      <c r="AS233" s="103">
        <v>0.70399999999999996</v>
      </c>
      <c r="AT233" s="103">
        <v>0.69499999999999995</v>
      </c>
      <c r="AU233" s="103">
        <v>0.69499999999999995</v>
      </c>
      <c r="AV233" s="103">
        <v>0.70299999999999996</v>
      </c>
      <c r="AW233" s="103">
        <v>0.70299999999999996</v>
      </c>
      <c r="AX233" s="103">
        <v>0.71199999999999997</v>
      </c>
      <c r="AY233" s="103">
        <v>0.69</v>
      </c>
      <c r="AZ233" s="103">
        <v>0.70499999999999996</v>
      </c>
      <c r="BA233" s="103">
        <v>0.69399999999999995</v>
      </c>
      <c r="BB233" s="103">
        <v>0.71499999999999997</v>
      </c>
      <c r="BC233" s="103">
        <v>0.71199999999999997</v>
      </c>
      <c r="BD233" s="103">
        <v>0.70599999999999996</v>
      </c>
      <c r="BE233" s="103">
        <v>0.69299999999999995</v>
      </c>
      <c r="BF233" s="103">
        <v>0.68899999999999995</v>
      </c>
      <c r="BG233" s="103">
        <v>0.71499999999999997</v>
      </c>
      <c r="BH233" s="103">
        <v>0.70199999999999996</v>
      </c>
      <c r="BI233" s="103">
        <v>0.70499999999999996</v>
      </c>
      <c r="BJ233" s="103">
        <v>0.71799999999999997</v>
      </c>
      <c r="BK233" s="103">
        <v>0.69599999999999995</v>
      </c>
      <c r="BL233" s="103">
        <v>0.70299999999999996</v>
      </c>
      <c r="BM233" s="103">
        <v>0.70399999999999996</v>
      </c>
      <c r="BN233" s="103">
        <v>0.71</v>
      </c>
      <c r="BO233" s="95">
        <v>0.70599999999999996</v>
      </c>
      <c r="BP233" s="95">
        <v>0.72</v>
      </c>
      <c r="BQ233" s="95">
        <v>0.70699999999999996</v>
      </c>
      <c r="BR233" s="95">
        <v>0.71899999999999997</v>
      </c>
      <c r="BS233" s="95">
        <v>0.69899999999999995</v>
      </c>
      <c r="BT233" s="97"/>
      <c r="BU233" s="97"/>
      <c r="BV233" s="96"/>
      <c r="BW233" s="96"/>
      <c r="BX233" s="96"/>
      <c r="BY233" s="98"/>
      <c r="BZ233" s="99"/>
      <c r="CA233" s="99"/>
      <c r="CB233" s="99"/>
      <c r="CC233" s="99"/>
      <c r="CD233" s="100"/>
      <c r="CE233" s="101"/>
      <c r="CF233" s="102"/>
      <c r="CG233" s="102"/>
      <c r="CH233" s="102"/>
      <c r="CI233" s="102"/>
      <c r="CJ233" s="102"/>
      <c r="CK233" s="102"/>
      <c r="CL233" s="102"/>
      <c r="CM233" s="102"/>
      <c r="CN233" s="102"/>
      <c r="CO233" s="102"/>
      <c r="CP233" s="103"/>
      <c r="CQ233" s="103"/>
      <c r="CR233" s="103"/>
      <c r="CS233" s="103"/>
      <c r="CT233" s="103"/>
      <c r="CU233" s="103"/>
      <c r="CV233" s="103"/>
      <c r="CW233" s="103"/>
      <c r="CX233" s="103"/>
      <c r="CY233" s="103"/>
      <c r="CZ233" s="103"/>
      <c r="DA233" s="103"/>
      <c r="DB233" s="103"/>
      <c r="DC233" s="103"/>
      <c r="DD233" s="103"/>
      <c r="DE233" s="103"/>
      <c r="DF233" s="103"/>
      <c r="DG233" s="103"/>
      <c r="DH233" s="103"/>
      <c r="DI233" s="103"/>
      <c r="DJ233" s="103"/>
      <c r="DK233" s="103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</row>
    <row r="234" spans="1:139">
      <c r="A234" s="83" t="s">
        <v>213</v>
      </c>
      <c r="B234" s="66" t="s">
        <v>248</v>
      </c>
      <c r="C234" s="79" t="s">
        <v>181</v>
      </c>
      <c r="D234" s="67">
        <v>1</v>
      </c>
      <c r="E234" s="123" t="s">
        <v>70</v>
      </c>
      <c r="F234" s="84" t="s">
        <v>128</v>
      </c>
      <c r="G234" s="85" t="s">
        <v>127</v>
      </c>
      <c r="H234" s="86">
        <v>1.33</v>
      </c>
      <c r="I234" s="124" t="s">
        <v>43</v>
      </c>
      <c r="J234" s="88">
        <v>0.7</v>
      </c>
      <c r="K234" s="89">
        <v>0.04</v>
      </c>
      <c r="L234" s="89">
        <v>-0.04</v>
      </c>
      <c r="M234" s="90" t="s">
        <v>29</v>
      </c>
      <c r="N234" s="91" t="s">
        <v>67</v>
      </c>
      <c r="O234" s="92">
        <f t="shared" si="105"/>
        <v>0.74</v>
      </c>
      <c r="P234" s="93">
        <f t="shared" si="106"/>
        <v>0.65999999999999992</v>
      </c>
      <c r="Q234" s="94"/>
      <c r="R234" s="3">
        <f t="shared" si="107"/>
        <v>0.71899999999999997</v>
      </c>
      <c r="S234" s="3">
        <f t="shared" si="108"/>
        <v>0.68799999999999994</v>
      </c>
      <c r="T234" s="3">
        <f t="shared" si="109"/>
        <v>0.7045625000000002</v>
      </c>
      <c r="U234" s="4">
        <f t="shared" si="110"/>
        <v>8.1078914167498923E-3</v>
      </c>
      <c r="V234" s="5">
        <f t="shared" si="111"/>
        <v>1.6444883938366921</v>
      </c>
      <c r="W234" s="76">
        <f t="shared" si="119"/>
        <v>0.11406250000000608</v>
      </c>
      <c r="X234" s="76" t="str">
        <f t="shared" si="120"/>
        <v>Level A</v>
      </c>
      <c r="Y234" s="5">
        <f t="shared" si="112"/>
        <v>1.4569139364146857</v>
      </c>
      <c r="Z234" s="5">
        <f t="shared" si="113"/>
        <v>1.8320628512587014</v>
      </c>
      <c r="AA234" s="5">
        <f t="shared" si="114"/>
        <v>1.4569139364146857</v>
      </c>
      <c r="AB234" s="6">
        <f t="shared" si="115"/>
        <v>0.99999378933854555</v>
      </c>
      <c r="AC234" s="29" t="str">
        <f t="shared" si="116"/>
        <v/>
      </c>
      <c r="AD234" s="29" t="str">
        <f t="shared" si="117"/>
        <v/>
      </c>
      <c r="AE234" s="29">
        <f t="shared" si="118"/>
        <v>-4.5625000000002469E-3</v>
      </c>
      <c r="AF234" s="29" t="str">
        <f t="shared" si="121"/>
        <v/>
      </c>
      <c r="AG234" s="100"/>
      <c r="AH234" s="101"/>
      <c r="AI234" s="102"/>
      <c r="AJ234" s="102"/>
      <c r="AK234" s="102"/>
      <c r="AL234" s="102"/>
      <c r="AM234" s="102"/>
      <c r="AN234" s="102">
        <v>0.68899999999999995</v>
      </c>
      <c r="AO234" s="102">
        <v>0.70599999999999996</v>
      </c>
      <c r="AP234" s="102">
        <v>0.70699999999999996</v>
      </c>
      <c r="AQ234" s="102">
        <v>0.70799999999999996</v>
      </c>
      <c r="AR234" s="102">
        <v>0.70799999999999996</v>
      </c>
      <c r="AS234" s="103">
        <v>0.70699999999999996</v>
      </c>
      <c r="AT234" s="103">
        <v>0.69599999999999995</v>
      </c>
      <c r="AU234" s="103">
        <v>0.70099999999999996</v>
      </c>
      <c r="AV234" s="103">
        <v>0.70299999999999996</v>
      </c>
      <c r="AW234" s="103">
        <v>0.70199999999999996</v>
      </c>
      <c r="AX234" s="103">
        <v>0.71199999999999997</v>
      </c>
      <c r="AY234" s="103">
        <v>0.69599999999999995</v>
      </c>
      <c r="AZ234" s="103">
        <v>0.71</v>
      </c>
      <c r="BA234" s="103">
        <v>0.69199999999999995</v>
      </c>
      <c r="BB234" s="103">
        <v>0.71099999999999997</v>
      </c>
      <c r="BC234" s="103">
        <v>0.70899999999999996</v>
      </c>
      <c r="BD234" s="103">
        <v>0.70599999999999996</v>
      </c>
      <c r="BE234" s="103">
        <v>0.68799999999999994</v>
      </c>
      <c r="BF234" s="103">
        <v>0.69099999999999995</v>
      </c>
      <c r="BG234" s="103">
        <v>0.71299999999999997</v>
      </c>
      <c r="BH234" s="103">
        <v>0.70399999999999996</v>
      </c>
      <c r="BI234" s="103">
        <v>0.70799999999999996</v>
      </c>
      <c r="BJ234" s="103">
        <v>0.71599999999999997</v>
      </c>
      <c r="BK234" s="103">
        <v>0.69299999999999995</v>
      </c>
      <c r="BL234" s="103">
        <v>0.70199999999999996</v>
      </c>
      <c r="BM234" s="103">
        <v>0.70499999999999996</v>
      </c>
      <c r="BN234" s="103">
        <v>0.70699999999999996</v>
      </c>
      <c r="BO234" s="95">
        <v>0.70699999999999996</v>
      </c>
      <c r="BP234" s="95">
        <v>0.71899999999999997</v>
      </c>
      <c r="BQ234" s="95">
        <v>0.71</v>
      </c>
      <c r="BR234" s="95">
        <v>0.71899999999999997</v>
      </c>
      <c r="BS234" s="95">
        <v>0.70099999999999996</v>
      </c>
      <c r="BT234" s="97"/>
      <c r="BU234" s="97"/>
      <c r="BV234" s="96"/>
      <c r="BW234" s="96"/>
      <c r="BX234" s="96"/>
      <c r="BY234" s="98"/>
      <c r="BZ234" s="99"/>
      <c r="CA234" s="99"/>
      <c r="CB234" s="99"/>
      <c r="CC234" s="99"/>
      <c r="CD234" s="100"/>
      <c r="CE234" s="101"/>
      <c r="CF234" s="102"/>
      <c r="CG234" s="102"/>
      <c r="CH234" s="102"/>
      <c r="CI234" s="102"/>
      <c r="CJ234" s="102"/>
      <c r="CK234" s="102"/>
      <c r="CL234" s="102"/>
      <c r="CM234" s="102"/>
      <c r="CN234" s="102"/>
      <c r="CO234" s="102"/>
      <c r="CP234" s="103"/>
      <c r="CQ234" s="103"/>
      <c r="CR234" s="103"/>
      <c r="CS234" s="103"/>
      <c r="CT234" s="103"/>
      <c r="CU234" s="103"/>
      <c r="CV234" s="103"/>
      <c r="CW234" s="103"/>
      <c r="CX234" s="103"/>
      <c r="CY234" s="103"/>
      <c r="CZ234" s="103"/>
      <c r="DA234" s="103"/>
      <c r="DB234" s="103"/>
      <c r="DC234" s="103"/>
      <c r="DD234" s="103"/>
      <c r="DE234" s="103"/>
      <c r="DF234" s="103"/>
      <c r="DG234" s="103"/>
      <c r="DH234" s="103"/>
      <c r="DI234" s="103"/>
      <c r="DJ234" s="103"/>
      <c r="DK234" s="103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</row>
    <row r="235" spans="1:139">
      <c r="A235" s="83" t="s">
        <v>213</v>
      </c>
      <c r="B235" s="66" t="s">
        <v>248</v>
      </c>
      <c r="C235" s="79" t="s">
        <v>181</v>
      </c>
      <c r="D235" s="67">
        <v>1</v>
      </c>
      <c r="E235" s="123" t="s">
        <v>70</v>
      </c>
      <c r="F235" s="84" t="s">
        <v>244</v>
      </c>
      <c r="G235" s="85" t="s">
        <v>127</v>
      </c>
      <c r="H235" s="86">
        <v>1.33</v>
      </c>
      <c r="I235" s="124" t="s">
        <v>43</v>
      </c>
      <c r="J235" s="88">
        <v>0.7</v>
      </c>
      <c r="K235" s="89">
        <v>0.04</v>
      </c>
      <c r="L235" s="89">
        <v>-0.04</v>
      </c>
      <c r="M235" s="90" t="s">
        <v>29</v>
      </c>
      <c r="N235" s="91" t="s">
        <v>67</v>
      </c>
      <c r="O235" s="92">
        <f t="shared" si="105"/>
        <v>0.74</v>
      </c>
      <c r="P235" s="93">
        <f t="shared" si="106"/>
        <v>0.65999999999999992</v>
      </c>
      <c r="Q235" s="94"/>
      <c r="R235" s="3">
        <f t="shared" si="107"/>
        <v>0.71899999999999997</v>
      </c>
      <c r="S235" s="3">
        <f t="shared" si="108"/>
        <v>0.68300000000000005</v>
      </c>
      <c r="T235" s="3">
        <f t="shared" si="109"/>
        <v>0.70293749999999988</v>
      </c>
      <c r="U235" s="4">
        <f t="shared" si="110"/>
        <v>8.2615998606846361E-3</v>
      </c>
      <c r="V235" s="5">
        <f t="shared" si="111"/>
        <v>1.6138924128707928</v>
      </c>
      <c r="W235" s="76">
        <f t="shared" si="119"/>
        <v>7.3437499999998088E-2</v>
      </c>
      <c r="X235" s="76" t="str">
        <f t="shared" si="120"/>
        <v>Level A</v>
      </c>
      <c r="Y235" s="5">
        <f t="shared" si="112"/>
        <v>1.4953721888005984</v>
      </c>
      <c r="Z235" s="5">
        <f t="shared" si="113"/>
        <v>1.7324126369409902</v>
      </c>
      <c r="AA235" s="5">
        <f t="shared" si="114"/>
        <v>1.4953721888005984</v>
      </c>
      <c r="AB235" s="6">
        <f t="shared" si="115"/>
        <v>0.99999627221084531</v>
      </c>
      <c r="AC235" s="29" t="str">
        <f t="shared" si="116"/>
        <v/>
      </c>
      <c r="AD235" s="29" t="str">
        <f t="shared" si="117"/>
        <v/>
      </c>
      <c r="AE235" s="29">
        <f t="shared" si="118"/>
        <v>-2.9374999999999263E-3</v>
      </c>
      <c r="AF235" s="29" t="str">
        <f t="shared" si="121"/>
        <v/>
      </c>
      <c r="AG235" s="100"/>
      <c r="AH235" s="101"/>
      <c r="AI235" s="102"/>
      <c r="AJ235" s="102"/>
      <c r="AK235" s="102"/>
      <c r="AL235" s="102"/>
      <c r="AM235" s="102"/>
      <c r="AN235" s="102">
        <v>0.68899999999999995</v>
      </c>
      <c r="AO235" s="102">
        <v>0.70599999999999996</v>
      </c>
      <c r="AP235" s="102">
        <v>0.70599999999999996</v>
      </c>
      <c r="AQ235" s="102">
        <v>0.70699999999999996</v>
      </c>
      <c r="AR235" s="102">
        <v>0.70699999999999996</v>
      </c>
      <c r="AS235" s="103">
        <v>0.70499999999999996</v>
      </c>
      <c r="AT235" s="103">
        <v>0.69099999999999995</v>
      </c>
      <c r="AU235" s="103">
        <v>0.70099999999999996</v>
      </c>
      <c r="AV235" s="103">
        <v>0.70699999999999996</v>
      </c>
      <c r="AW235" s="103">
        <v>0.69899999999999995</v>
      </c>
      <c r="AX235" s="103">
        <v>0.71</v>
      </c>
      <c r="AY235" s="103">
        <v>0.69499999999999995</v>
      </c>
      <c r="AZ235" s="103">
        <v>0.71099999999999997</v>
      </c>
      <c r="BA235" s="103">
        <v>0.69499999999999995</v>
      </c>
      <c r="BB235" s="103">
        <v>0.70899999999999996</v>
      </c>
      <c r="BC235" s="103">
        <v>0.70599999999999996</v>
      </c>
      <c r="BD235" s="103">
        <v>0.70599999999999996</v>
      </c>
      <c r="BE235" s="103">
        <v>0.68300000000000005</v>
      </c>
      <c r="BF235" s="103">
        <v>0.68700000000000006</v>
      </c>
      <c r="BG235" s="103">
        <v>0.71899999999999997</v>
      </c>
      <c r="BH235" s="103">
        <v>0.70199999999999996</v>
      </c>
      <c r="BI235" s="103">
        <v>0.70199999999999996</v>
      </c>
      <c r="BJ235" s="103">
        <v>0.71499999999999997</v>
      </c>
      <c r="BK235" s="103">
        <v>0.69399999999999995</v>
      </c>
      <c r="BL235" s="103">
        <v>0.70299999999999996</v>
      </c>
      <c r="BM235" s="103">
        <v>0.69899999999999995</v>
      </c>
      <c r="BN235" s="103">
        <v>0.69899999999999995</v>
      </c>
      <c r="BO235" s="95">
        <v>0.70599999999999996</v>
      </c>
      <c r="BP235" s="95">
        <v>0.71399999999999997</v>
      </c>
      <c r="BQ235" s="95">
        <v>0.70599999999999996</v>
      </c>
      <c r="BR235" s="95">
        <v>0.71199999999999997</v>
      </c>
      <c r="BS235" s="95">
        <v>0.70299999999999996</v>
      </c>
      <c r="BT235" s="97"/>
      <c r="BU235" s="97"/>
      <c r="BV235" s="96"/>
      <c r="BW235" s="96"/>
      <c r="BX235" s="96"/>
      <c r="BY235" s="98"/>
      <c r="BZ235" s="99"/>
      <c r="CA235" s="99"/>
      <c r="CB235" s="99"/>
      <c r="CC235" s="99"/>
      <c r="CD235" s="100"/>
      <c r="CE235" s="101"/>
      <c r="CF235" s="102"/>
      <c r="CG235" s="102"/>
      <c r="CH235" s="102"/>
      <c r="CI235" s="102"/>
      <c r="CJ235" s="102"/>
      <c r="CK235" s="102"/>
      <c r="CL235" s="102"/>
      <c r="CM235" s="102"/>
      <c r="CN235" s="102"/>
      <c r="CO235" s="102"/>
      <c r="CP235" s="103"/>
      <c r="CQ235" s="103"/>
      <c r="CR235" s="103"/>
      <c r="CS235" s="103"/>
      <c r="CT235" s="103"/>
      <c r="CU235" s="103"/>
      <c r="CV235" s="103"/>
      <c r="CW235" s="103"/>
      <c r="CX235" s="103"/>
      <c r="CY235" s="103"/>
      <c r="CZ235" s="103"/>
      <c r="DA235" s="103"/>
      <c r="DB235" s="103"/>
      <c r="DC235" s="103"/>
      <c r="DD235" s="103"/>
      <c r="DE235" s="103"/>
      <c r="DF235" s="103"/>
      <c r="DG235" s="103"/>
      <c r="DH235" s="103"/>
      <c r="DI235" s="103"/>
      <c r="DJ235" s="103"/>
      <c r="DK235" s="103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</row>
    <row r="236" spans="1:139">
      <c r="A236" s="83" t="s">
        <v>214</v>
      </c>
      <c r="B236" s="66" t="s">
        <v>248</v>
      </c>
      <c r="C236" s="79" t="s">
        <v>181</v>
      </c>
      <c r="D236" s="67">
        <v>1</v>
      </c>
      <c r="E236" s="123" t="s">
        <v>70</v>
      </c>
      <c r="F236" s="84" t="s">
        <v>126</v>
      </c>
      <c r="G236" s="85" t="s">
        <v>127</v>
      </c>
      <c r="H236" s="86">
        <v>1.33</v>
      </c>
      <c r="I236" s="124" t="s">
        <v>43</v>
      </c>
      <c r="J236" s="88">
        <v>1.1499999999999999</v>
      </c>
      <c r="K236" s="89">
        <v>0.04</v>
      </c>
      <c r="L236" s="89">
        <v>-0.04</v>
      </c>
      <c r="M236" s="90" t="s">
        <v>29</v>
      </c>
      <c r="N236" s="91" t="s">
        <v>67</v>
      </c>
      <c r="O236" s="92">
        <f t="shared" si="105"/>
        <v>1.19</v>
      </c>
      <c r="P236" s="93">
        <f t="shared" si="106"/>
        <v>1.1099999999999999</v>
      </c>
      <c r="Q236" s="94"/>
      <c r="R236" s="3">
        <f t="shared" si="107"/>
        <v>1.155</v>
      </c>
      <c r="S236" s="3">
        <f t="shared" si="108"/>
        <v>1.1419999999999999</v>
      </c>
      <c r="T236" s="3">
        <f t="shared" si="109"/>
        <v>1.1478906249999998</v>
      </c>
      <c r="U236" s="4">
        <f t="shared" si="110"/>
        <v>3.8350976246143481E-3</v>
      </c>
      <c r="V236" s="5">
        <f t="shared" si="111"/>
        <v>3.4766607368108695</v>
      </c>
      <c r="W236" s="76">
        <f t="shared" si="119"/>
        <v>-5.273437500000195E-2</v>
      </c>
      <c r="X236" s="76" t="str">
        <f t="shared" si="120"/>
        <v>Level A</v>
      </c>
      <c r="Y236" s="5">
        <f t="shared" si="112"/>
        <v>3.6600002678536403</v>
      </c>
      <c r="Z236" s="5">
        <f t="shared" si="113"/>
        <v>3.2933212057681049</v>
      </c>
      <c r="AA236" s="5">
        <f t="shared" si="114"/>
        <v>3.2933212057681049</v>
      </c>
      <c r="AB236" s="6">
        <f t="shared" si="115"/>
        <v>1</v>
      </c>
      <c r="AC236" s="29" t="str">
        <f t="shared" si="116"/>
        <v/>
      </c>
      <c r="AD236" s="29" t="str">
        <f t="shared" si="117"/>
        <v/>
      </c>
      <c r="AE236" s="29">
        <f t="shared" si="118"/>
        <v>2.1093750000000799E-3</v>
      </c>
      <c r="AF236" s="29" t="str">
        <f t="shared" si="121"/>
        <v/>
      </c>
      <c r="AG236" s="100"/>
      <c r="AH236" s="101"/>
      <c r="AI236" s="102"/>
      <c r="AJ236" s="102"/>
      <c r="AK236" s="102"/>
      <c r="AL236" s="102"/>
      <c r="AM236" s="102"/>
      <c r="AN236" s="102">
        <v>1.1499999999999999</v>
      </c>
      <c r="AO236" s="102">
        <v>1.151</v>
      </c>
      <c r="AP236" s="102">
        <v>1.153</v>
      </c>
      <c r="AQ236" s="102">
        <v>1.1499999999999999</v>
      </c>
      <c r="AR236" s="102">
        <v>1.149</v>
      </c>
      <c r="AS236" s="103">
        <v>1.145</v>
      </c>
      <c r="AT236" s="103">
        <v>1.1419999999999999</v>
      </c>
      <c r="AU236" s="103">
        <v>1.1479999999999999</v>
      </c>
      <c r="AV236" s="103">
        <v>1.1459999999999999</v>
      </c>
      <c r="AW236" s="103">
        <v>1.155</v>
      </c>
      <c r="AX236" s="103">
        <v>1.1493</v>
      </c>
      <c r="AY236" s="103">
        <v>1.1423000000000001</v>
      </c>
      <c r="AZ236" s="103">
        <v>1.1462000000000001</v>
      </c>
      <c r="BA236" s="103">
        <v>1.145</v>
      </c>
      <c r="BB236" s="103">
        <v>1.1482000000000001</v>
      </c>
      <c r="BC236" s="103">
        <v>1.1505000000000001</v>
      </c>
      <c r="BD236" s="103">
        <v>1.1497999999999999</v>
      </c>
      <c r="BE236" s="103">
        <v>1.147</v>
      </c>
      <c r="BF236" s="103">
        <v>1.1431</v>
      </c>
      <c r="BG236" s="103">
        <v>1.1545000000000001</v>
      </c>
      <c r="BH236" s="103">
        <v>1.1475</v>
      </c>
      <c r="BI236" s="103">
        <v>1.1523000000000001</v>
      </c>
      <c r="BJ236" s="103">
        <v>1.1458999999999999</v>
      </c>
      <c r="BK236" s="103">
        <v>1.1425000000000001</v>
      </c>
      <c r="BL236" s="103">
        <v>1.1538999999999999</v>
      </c>
      <c r="BM236" s="103">
        <v>1.1435</v>
      </c>
      <c r="BN236" s="103">
        <v>1.1436999999999999</v>
      </c>
      <c r="BO236" s="95">
        <v>1.1499999999999999</v>
      </c>
      <c r="BP236" s="95">
        <v>1.1533</v>
      </c>
      <c r="BQ236" s="95">
        <v>1.147</v>
      </c>
      <c r="BR236" s="95">
        <v>1.1442000000000001</v>
      </c>
      <c r="BS236" s="95">
        <v>1.1437999999999999</v>
      </c>
      <c r="BT236" s="97"/>
      <c r="BU236" s="97"/>
      <c r="BV236" s="96"/>
      <c r="BW236" s="96"/>
      <c r="BX236" s="96"/>
      <c r="BY236" s="98"/>
      <c r="BZ236" s="99"/>
      <c r="CA236" s="99"/>
      <c r="CB236" s="99"/>
      <c r="CC236" s="99"/>
      <c r="CD236" s="100"/>
      <c r="CE236" s="101"/>
      <c r="CF236" s="102"/>
      <c r="CG236" s="102"/>
      <c r="CH236" s="102"/>
      <c r="CI236" s="102"/>
      <c r="CJ236" s="102"/>
      <c r="CK236" s="102"/>
      <c r="CL236" s="102"/>
      <c r="CM236" s="102"/>
      <c r="CN236" s="102"/>
      <c r="CO236" s="102"/>
      <c r="CP236" s="103"/>
      <c r="CQ236" s="103"/>
      <c r="CR236" s="103"/>
      <c r="CS236" s="103"/>
      <c r="CT236" s="103"/>
      <c r="CU236" s="103"/>
      <c r="CV236" s="103"/>
      <c r="CW236" s="103"/>
      <c r="CX236" s="103"/>
      <c r="CY236" s="103"/>
      <c r="CZ236" s="103"/>
      <c r="DA236" s="103"/>
      <c r="DB236" s="103"/>
      <c r="DC236" s="103"/>
      <c r="DD236" s="103"/>
      <c r="DE236" s="103"/>
      <c r="DF236" s="103"/>
      <c r="DG236" s="103"/>
      <c r="DH236" s="103"/>
      <c r="DI236" s="103"/>
      <c r="DJ236" s="103"/>
      <c r="DK236" s="103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</row>
    <row r="237" spans="1:139">
      <c r="A237" s="83" t="s">
        <v>214</v>
      </c>
      <c r="B237" s="66" t="s">
        <v>248</v>
      </c>
      <c r="C237" s="79" t="s">
        <v>181</v>
      </c>
      <c r="D237" s="67">
        <v>1</v>
      </c>
      <c r="E237" s="123" t="s">
        <v>70</v>
      </c>
      <c r="F237" s="84" t="s">
        <v>128</v>
      </c>
      <c r="G237" s="85" t="s">
        <v>127</v>
      </c>
      <c r="H237" s="86">
        <v>1.33</v>
      </c>
      <c r="I237" s="124" t="s">
        <v>43</v>
      </c>
      <c r="J237" s="88">
        <v>1.1499999999999999</v>
      </c>
      <c r="K237" s="89">
        <v>0.04</v>
      </c>
      <c r="L237" s="89">
        <v>-0.04</v>
      </c>
      <c r="M237" s="90" t="s">
        <v>29</v>
      </c>
      <c r="N237" s="91" t="s">
        <v>67</v>
      </c>
      <c r="O237" s="92">
        <f t="shared" si="105"/>
        <v>1.19</v>
      </c>
      <c r="P237" s="93">
        <f t="shared" si="106"/>
        <v>1.1099999999999999</v>
      </c>
      <c r="Q237" s="94"/>
      <c r="R237" s="3">
        <f t="shared" si="107"/>
        <v>1.1539999999999999</v>
      </c>
      <c r="S237" s="3">
        <f t="shared" si="108"/>
        <v>1.1439999999999999</v>
      </c>
      <c r="T237" s="3">
        <f t="shared" si="109"/>
        <v>1.1497374999999996</v>
      </c>
      <c r="U237" s="4">
        <f t="shared" si="110"/>
        <v>2.8604928517370447E-3</v>
      </c>
      <c r="V237" s="5">
        <f t="shared" si="111"/>
        <v>4.6612014168245928</v>
      </c>
      <c r="W237" s="76">
        <f t="shared" si="119"/>
        <v>-6.562500000006904E-3</v>
      </c>
      <c r="X237" s="76" t="str">
        <f t="shared" si="120"/>
        <v>Level A</v>
      </c>
      <c r="Y237" s="5">
        <f t="shared" si="112"/>
        <v>4.6917905511225406</v>
      </c>
      <c r="Z237" s="5">
        <f t="shared" si="113"/>
        <v>4.6306122825266538</v>
      </c>
      <c r="AA237" s="5">
        <f t="shared" si="114"/>
        <v>4.6306122825266538</v>
      </c>
      <c r="AB237" s="6">
        <f t="shared" si="115"/>
        <v>1</v>
      </c>
      <c r="AC237" s="29" t="str">
        <f t="shared" si="116"/>
        <v/>
      </c>
      <c r="AD237" s="29" t="str">
        <f t="shared" si="117"/>
        <v/>
      </c>
      <c r="AE237" s="29">
        <f t="shared" si="118"/>
        <v>2.625000000002764E-4</v>
      </c>
      <c r="AF237" s="29" t="str">
        <f t="shared" si="121"/>
        <v/>
      </c>
      <c r="AG237" s="100"/>
      <c r="AH237" s="101"/>
      <c r="AI237" s="102"/>
      <c r="AJ237" s="102"/>
      <c r="AK237" s="102"/>
      <c r="AL237" s="102"/>
      <c r="AM237" s="102"/>
      <c r="AN237" s="102">
        <v>1.1539999999999999</v>
      </c>
      <c r="AO237" s="102">
        <v>1.151</v>
      </c>
      <c r="AP237" s="102">
        <v>1.153</v>
      </c>
      <c r="AQ237" s="102">
        <v>1.149</v>
      </c>
      <c r="AR237" s="102">
        <v>1.1499999999999999</v>
      </c>
      <c r="AS237" s="103">
        <v>1.147</v>
      </c>
      <c r="AT237" s="103">
        <v>1.145</v>
      </c>
      <c r="AU237" s="103">
        <v>1.147</v>
      </c>
      <c r="AV237" s="103">
        <v>1.1439999999999999</v>
      </c>
      <c r="AW237" s="103">
        <v>1.1539999999999999</v>
      </c>
      <c r="AX237" s="103">
        <v>1.1453</v>
      </c>
      <c r="AY237" s="103">
        <v>1.1487000000000001</v>
      </c>
      <c r="AZ237" s="103">
        <v>1.1474</v>
      </c>
      <c r="BA237" s="103">
        <v>1.1518999999999999</v>
      </c>
      <c r="BB237" s="103">
        <v>1.1525000000000001</v>
      </c>
      <c r="BC237" s="103">
        <v>1.1526000000000001</v>
      </c>
      <c r="BD237" s="103">
        <v>1.1512</v>
      </c>
      <c r="BE237" s="103">
        <v>1.1513</v>
      </c>
      <c r="BF237" s="103">
        <v>1.1498999999999999</v>
      </c>
      <c r="BG237" s="103">
        <v>1.1480999999999999</v>
      </c>
      <c r="BH237" s="103">
        <v>1.1524000000000001</v>
      </c>
      <c r="BI237" s="103">
        <v>1.1509</v>
      </c>
      <c r="BJ237" s="103">
        <v>1.1511</v>
      </c>
      <c r="BK237" s="103">
        <v>1.1513</v>
      </c>
      <c r="BL237" s="103">
        <v>1.1467000000000001</v>
      </c>
      <c r="BM237" s="103">
        <v>1.1524000000000001</v>
      </c>
      <c r="BN237" s="103">
        <v>1.1511</v>
      </c>
      <c r="BO237" s="95">
        <v>1.1499999999999999</v>
      </c>
      <c r="BP237" s="95">
        <v>1.1473</v>
      </c>
      <c r="BQ237" s="95">
        <v>1.1477999999999999</v>
      </c>
      <c r="BR237" s="95">
        <v>1.1532</v>
      </c>
      <c r="BS237" s="95">
        <v>1.1445000000000001</v>
      </c>
      <c r="BT237" s="97"/>
      <c r="BU237" s="97"/>
      <c r="BV237" s="96"/>
      <c r="BW237" s="96"/>
      <c r="BX237" s="96"/>
      <c r="BY237" s="98"/>
      <c r="BZ237" s="99"/>
      <c r="CA237" s="99"/>
      <c r="CB237" s="99"/>
      <c r="CC237" s="99"/>
      <c r="CD237" s="100"/>
      <c r="CE237" s="101"/>
      <c r="CF237" s="102"/>
      <c r="CG237" s="102"/>
      <c r="CH237" s="102"/>
      <c r="CI237" s="102"/>
      <c r="CJ237" s="102"/>
      <c r="CK237" s="102"/>
      <c r="CL237" s="102"/>
      <c r="CM237" s="102"/>
      <c r="CN237" s="102"/>
      <c r="CO237" s="102"/>
      <c r="CP237" s="103"/>
      <c r="CQ237" s="103"/>
      <c r="CR237" s="103"/>
      <c r="CS237" s="103"/>
      <c r="CT237" s="103"/>
      <c r="CU237" s="103"/>
      <c r="CV237" s="103"/>
      <c r="CW237" s="103"/>
      <c r="CX237" s="103"/>
      <c r="CY237" s="103"/>
      <c r="CZ237" s="103"/>
      <c r="DA237" s="103"/>
      <c r="DB237" s="103"/>
      <c r="DC237" s="103"/>
      <c r="DD237" s="103"/>
      <c r="DE237" s="103"/>
      <c r="DF237" s="103"/>
      <c r="DG237" s="103"/>
      <c r="DH237" s="103"/>
      <c r="DI237" s="103"/>
      <c r="DJ237" s="103"/>
      <c r="DK237" s="103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</row>
    <row r="238" spans="1:139">
      <c r="A238" s="83" t="s">
        <v>215</v>
      </c>
      <c r="B238" s="66" t="s">
        <v>248</v>
      </c>
      <c r="C238" s="79" t="s">
        <v>181</v>
      </c>
      <c r="D238" s="67">
        <v>1</v>
      </c>
      <c r="E238" s="123" t="s">
        <v>70</v>
      </c>
      <c r="F238" s="84" t="s">
        <v>243</v>
      </c>
      <c r="G238" s="85" t="s">
        <v>127</v>
      </c>
      <c r="H238" s="86">
        <v>1.33</v>
      </c>
      <c r="I238" s="124" t="s">
        <v>43</v>
      </c>
      <c r="J238" s="88">
        <v>1.1499999999999999</v>
      </c>
      <c r="K238" s="89">
        <v>0.04</v>
      </c>
      <c r="L238" s="89">
        <v>-0.04</v>
      </c>
      <c r="M238" s="90" t="s">
        <v>29</v>
      </c>
      <c r="N238" s="91" t="s">
        <v>67</v>
      </c>
      <c r="O238" s="92">
        <f t="shared" si="105"/>
        <v>1.19</v>
      </c>
      <c r="P238" s="93">
        <f t="shared" si="106"/>
        <v>1.1099999999999999</v>
      </c>
      <c r="Q238" s="94"/>
      <c r="R238" s="3">
        <f t="shared" si="107"/>
        <v>1.1579999999999999</v>
      </c>
      <c r="S238" s="3">
        <f t="shared" si="108"/>
        <v>1.141</v>
      </c>
      <c r="T238" s="3">
        <f t="shared" si="109"/>
        <v>1.1495624999999998</v>
      </c>
      <c r="U238" s="4">
        <f t="shared" si="110"/>
        <v>5.0477558092361574E-3</v>
      </c>
      <c r="V238" s="5">
        <f t="shared" si="111"/>
        <v>2.6414378660981574</v>
      </c>
      <c r="W238" s="76">
        <f t="shared" si="119"/>
        <v>-1.0937500000002254E-2</v>
      </c>
      <c r="X238" s="76" t="str">
        <f t="shared" si="120"/>
        <v>Level A</v>
      </c>
      <c r="Y238" s="5">
        <f t="shared" si="112"/>
        <v>2.6703285927586147</v>
      </c>
      <c r="Z238" s="5">
        <f t="shared" si="113"/>
        <v>2.6125471394377056</v>
      </c>
      <c r="AA238" s="5">
        <f t="shared" si="114"/>
        <v>2.6125471394377056</v>
      </c>
      <c r="AB238" s="6">
        <f t="shared" si="115"/>
        <v>0.99999999999999711</v>
      </c>
      <c r="AC238" s="29" t="str">
        <f t="shared" si="116"/>
        <v/>
      </c>
      <c r="AD238" s="29" t="str">
        <f t="shared" si="117"/>
        <v/>
      </c>
      <c r="AE238" s="29">
        <f t="shared" si="118"/>
        <v>4.3750000000009059E-4</v>
      </c>
      <c r="AF238" s="29" t="str">
        <f t="shared" si="121"/>
        <v/>
      </c>
      <c r="AG238" s="100"/>
      <c r="AH238" s="101"/>
      <c r="AI238" s="102"/>
      <c r="AJ238" s="102"/>
      <c r="AK238" s="102"/>
      <c r="AL238" s="102"/>
      <c r="AM238" s="102"/>
      <c r="AN238" s="102">
        <v>1.151</v>
      </c>
      <c r="AO238" s="102">
        <v>1.1559999999999999</v>
      </c>
      <c r="AP238" s="102">
        <v>1.153</v>
      </c>
      <c r="AQ238" s="102">
        <v>1.151</v>
      </c>
      <c r="AR238" s="102">
        <v>1.153</v>
      </c>
      <c r="AS238" s="103">
        <v>1.151</v>
      </c>
      <c r="AT238" s="103">
        <v>1.1539999999999999</v>
      </c>
      <c r="AU238" s="103">
        <v>1.1539999999999999</v>
      </c>
      <c r="AV238" s="103">
        <v>1.155</v>
      </c>
      <c r="AW238" s="103">
        <v>1.141</v>
      </c>
      <c r="AX238" s="103">
        <v>1.1539999999999999</v>
      </c>
      <c r="AY238" s="103">
        <v>1.145</v>
      </c>
      <c r="AZ238" s="103">
        <v>1.1499999999999999</v>
      </c>
      <c r="BA238" s="103">
        <v>1.153</v>
      </c>
      <c r="BB238" s="103">
        <v>1.1479999999999999</v>
      </c>
      <c r="BC238" s="103">
        <v>1.1499999999999999</v>
      </c>
      <c r="BD238" s="103">
        <v>1.151</v>
      </c>
      <c r="BE238" s="103">
        <v>1.1579999999999999</v>
      </c>
      <c r="BF238" s="103">
        <v>1.1539999999999999</v>
      </c>
      <c r="BG238" s="103">
        <v>1.1479999999999999</v>
      </c>
      <c r="BH238" s="103">
        <v>1.1539999999999999</v>
      </c>
      <c r="BI238" s="103">
        <v>1.145</v>
      </c>
      <c r="BJ238" s="103">
        <v>1.1419999999999999</v>
      </c>
      <c r="BK238" s="103">
        <v>1.141</v>
      </c>
      <c r="BL238" s="103">
        <v>1.153</v>
      </c>
      <c r="BM238" s="103">
        <v>1.1439999999999999</v>
      </c>
      <c r="BN238" s="103">
        <v>1.141</v>
      </c>
      <c r="BO238" s="95">
        <v>1.1479999999999999</v>
      </c>
      <c r="BP238" s="95">
        <v>1.155</v>
      </c>
      <c r="BQ238" s="95">
        <v>1.1439999999999999</v>
      </c>
      <c r="BR238" s="95">
        <v>1.141</v>
      </c>
      <c r="BS238" s="95">
        <v>1.1479999999999999</v>
      </c>
      <c r="BT238" s="97"/>
      <c r="BU238" s="97"/>
      <c r="BV238" s="96"/>
      <c r="BW238" s="96"/>
      <c r="BX238" s="96"/>
      <c r="BY238" s="98"/>
      <c r="BZ238" s="99"/>
      <c r="CA238" s="99"/>
      <c r="CB238" s="99"/>
      <c r="CC238" s="99"/>
      <c r="CD238" s="100"/>
      <c r="CE238" s="101"/>
      <c r="CF238" s="102"/>
      <c r="CG238" s="102"/>
      <c r="CH238" s="102"/>
      <c r="CI238" s="102"/>
      <c r="CJ238" s="102"/>
      <c r="CK238" s="102"/>
      <c r="CL238" s="102"/>
      <c r="CM238" s="102"/>
      <c r="CN238" s="102"/>
      <c r="CO238" s="102"/>
      <c r="CP238" s="103"/>
      <c r="CQ238" s="103"/>
      <c r="CR238" s="103"/>
      <c r="CS238" s="103"/>
      <c r="CT238" s="103"/>
      <c r="CU238" s="103"/>
      <c r="CV238" s="103"/>
      <c r="CW238" s="103"/>
      <c r="CX238" s="103"/>
      <c r="CY238" s="103"/>
      <c r="CZ238" s="103"/>
      <c r="DA238" s="103"/>
      <c r="DB238" s="103"/>
      <c r="DC238" s="103"/>
      <c r="DD238" s="103"/>
      <c r="DE238" s="103"/>
      <c r="DF238" s="103"/>
      <c r="DG238" s="103"/>
      <c r="DH238" s="103"/>
      <c r="DI238" s="103"/>
      <c r="DJ238" s="103"/>
      <c r="DK238" s="103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</row>
    <row r="239" spans="1:139">
      <c r="A239" s="83" t="s">
        <v>216</v>
      </c>
      <c r="B239" s="66" t="s">
        <v>248</v>
      </c>
      <c r="C239" s="79" t="s">
        <v>181</v>
      </c>
      <c r="D239" s="67">
        <v>1</v>
      </c>
      <c r="E239" s="123" t="s">
        <v>70</v>
      </c>
      <c r="F239" s="84" t="s">
        <v>243</v>
      </c>
      <c r="G239" s="85" t="s">
        <v>127</v>
      </c>
      <c r="H239" s="86">
        <v>1.33</v>
      </c>
      <c r="I239" s="124" t="s">
        <v>43</v>
      </c>
      <c r="J239" s="88">
        <v>1.1499999999999999</v>
      </c>
      <c r="K239" s="89">
        <v>0.04</v>
      </c>
      <c r="L239" s="89">
        <v>-0.04</v>
      </c>
      <c r="M239" s="90" t="s">
        <v>29</v>
      </c>
      <c r="N239" s="91" t="s">
        <v>67</v>
      </c>
      <c r="O239" s="92">
        <f t="shared" si="105"/>
        <v>1.19</v>
      </c>
      <c r="P239" s="93">
        <f t="shared" si="106"/>
        <v>1.1099999999999999</v>
      </c>
      <c r="Q239" s="94"/>
      <c r="R239" s="3">
        <f t="shared" si="107"/>
        <v>1.139</v>
      </c>
      <c r="S239" s="3">
        <f t="shared" si="108"/>
        <v>1.1299999999999999</v>
      </c>
      <c r="T239" s="3">
        <f t="shared" si="109"/>
        <v>1.1355624999999998</v>
      </c>
      <c r="U239" s="4">
        <f t="shared" si="110"/>
        <v>2.4618050026287211E-3</v>
      </c>
      <c r="V239" s="5">
        <f t="shared" si="111"/>
        <v>5.4160802009484783</v>
      </c>
      <c r="W239" s="76">
        <f t="shared" si="119"/>
        <v>-0.36093750000000224</v>
      </c>
      <c r="X239" s="76" t="str">
        <f t="shared" si="120"/>
        <v>Level C</v>
      </c>
      <c r="Y239" s="5">
        <f t="shared" si="112"/>
        <v>7.3709466484783386</v>
      </c>
      <c r="Z239" s="5">
        <f t="shared" si="113"/>
        <v>3.4612137534186278</v>
      </c>
      <c r="AA239" s="5">
        <f t="shared" si="114"/>
        <v>3.4612137534186278</v>
      </c>
      <c r="AB239" s="6">
        <f t="shared" si="115"/>
        <v>1</v>
      </c>
      <c r="AC239" s="29" t="str">
        <f t="shared" si="116"/>
        <v/>
      </c>
      <c r="AD239" s="29" t="str">
        <f t="shared" si="117"/>
        <v/>
      </c>
      <c r="AE239" s="29">
        <f t="shared" si="118"/>
        <v>1.4437500000000103E-2</v>
      </c>
      <c r="AF239" s="29" t="str">
        <f t="shared" si="121"/>
        <v/>
      </c>
      <c r="AG239" s="100"/>
      <c r="AH239" s="101"/>
      <c r="AI239" s="102"/>
      <c r="AJ239" s="102"/>
      <c r="AK239" s="102"/>
      <c r="AL239" s="102"/>
      <c r="AM239" s="102"/>
      <c r="AN239" s="102">
        <v>1.135</v>
      </c>
      <c r="AO239" s="102">
        <v>1.1359999999999999</v>
      </c>
      <c r="AP239" s="102">
        <v>1.137</v>
      </c>
      <c r="AQ239" s="102">
        <v>1.1339999999999999</v>
      </c>
      <c r="AR239" s="102">
        <v>1.139</v>
      </c>
      <c r="AS239" s="103">
        <v>1.1359999999999999</v>
      </c>
      <c r="AT239" s="103">
        <v>1.137</v>
      </c>
      <c r="AU239" s="103">
        <v>1.1339999999999999</v>
      </c>
      <c r="AV239" s="103">
        <v>1.1359999999999999</v>
      </c>
      <c r="AW239" s="103">
        <v>1.135</v>
      </c>
      <c r="AX239" s="103">
        <v>1.1339999999999999</v>
      </c>
      <c r="AY239" s="103">
        <v>1.1339999999999999</v>
      </c>
      <c r="AZ239" s="103">
        <v>1.131</v>
      </c>
      <c r="BA239" s="103">
        <v>1.133</v>
      </c>
      <c r="BB239" s="103">
        <v>1.131</v>
      </c>
      <c r="BC239" s="103">
        <v>1.1359999999999999</v>
      </c>
      <c r="BD239" s="103">
        <v>1.1359999999999999</v>
      </c>
      <c r="BE239" s="103">
        <v>1.1379999999999999</v>
      </c>
      <c r="BF239" s="103">
        <v>1.139</v>
      </c>
      <c r="BG239" s="103">
        <v>1.1339999999999999</v>
      </c>
      <c r="BH239" s="103">
        <v>1.133</v>
      </c>
      <c r="BI239" s="103">
        <v>1.1379999999999999</v>
      </c>
      <c r="BJ239" s="103">
        <v>1.139</v>
      </c>
      <c r="BK239" s="103">
        <v>1.1299999999999999</v>
      </c>
      <c r="BL239" s="103">
        <v>1.1339999999999999</v>
      </c>
      <c r="BM239" s="103">
        <v>1.1359999999999999</v>
      </c>
      <c r="BN239" s="103">
        <v>1.139</v>
      </c>
      <c r="BO239" s="95">
        <v>1.1359999999999999</v>
      </c>
      <c r="BP239" s="95">
        <v>1.137</v>
      </c>
      <c r="BQ239" s="95">
        <v>1.1339999999999999</v>
      </c>
      <c r="BR239" s="95">
        <v>1.1379999999999999</v>
      </c>
      <c r="BS239" s="95">
        <v>1.139</v>
      </c>
      <c r="BT239" s="97"/>
      <c r="BU239" s="97"/>
      <c r="BV239" s="96"/>
      <c r="BW239" s="96"/>
      <c r="BX239" s="96"/>
      <c r="BY239" s="98"/>
      <c r="BZ239" s="99"/>
      <c r="CA239" s="99"/>
      <c r="CB239" s="99"/>
      <c r="CC239" s="99"/>
      <c r="CD239" s="100"/>
      <c r="CE239" s="101"/>
      <c r="CF239" s="102"/>
      <c r="CG239" s="102"/>
      <c r="CH239" s="102"/>
      <c r="CI239" s="102"/>
      <c r="CJ239" s="102"/>
      <c r="CK239" s="102"/>
      <c r="CL239" s="102"/>
      <c r="CM239" s="102"/>
      <c r="CN239" s="102"/>
      <c r="CO239" s="102"/>
      <c r="CP239" s="103"/>
      <c r="CQ239" s="103"/>
      <c r="CR239" s="103"/>
      <c r="CS239" s="103"/>
      <c r="CT239" s="103"/>
      <c r="CU239" s="103"/>
      <c r="CV239" s="103"/>
      <c r="CW239" s="103"/>
      <c r="CX239" s="103"/>
      <c r="CY239" s="103"/>
      <c r="CZ239" s="103"/>
      <c r="DA239" s="103"/>
      <c r="DB239" s="103"/>
      <c r="DC239" s="103"/>
      <c r="DD239" s="103"/>
      <c r="DE239" s="103"/>
      <c r="DF239" s="103"/>
      <c r="DG239" s="103"/>
      <c r="DH239" s="103"/>
      <c r="DI239" s="103"/>
      <c r="DJ239" s="103"/>
      <c r="DK239" s="103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</row>
    <row r="240" spans="1:139">
      <c r="A240" s="83" t="s">
        <v>217</v>
      </c>
      <c r="B240" s="66" t="s">
        <v>248</v>
      </c>
      <c r="C240" s="79" t="s">
        <v>181</v>
      </c>
      <c r="D240" s="67">
        <v>1</v>
      </c>
      <c r="E240" s="123" t="s">
        <v>70</v>
      </c>
      <c r="F240" s="84" t="s">
        <v>126</v>
      </c>
      <c r="G240" s="85" t="s">
        <v>127</v>
      </c>
      <c r="H240" s="86">
        <v>1.33</v>
      </c>
      <c r="I240" s="124" t="s">
        <v>43</v>
      </c>
      <c r="J240" s="88">
        <v>1.1499999999999999</v>
      </c>
      <c r="K240" s="89">
        <v>0.04</v>
      </c>
      <c r="L240" s="89">
        <v>-0.04</v>
      </c>
      <c r="M240" s="90" t="s">
        <v>29</v>
      </c>
      <c r="N240" s="91" t="s">
        <v>67</v>
      </c>
      <c r="O240" s="92">
        <f t="shared" si="105"/>
        <v>1.19</v>
      </c>
      <c r="P240" s="93">
        <f t="shared" si="106"/>
        <v>1.1099999999999999</v>
      </c>
      <c r="Q240" s="94"/>
      <c r="R240" s="3">
        <f t="shared" si="107"/>
        <v>1.149</v>
      </c>
      <c r="S240" s="3">
        <f t="shared" si="108"/>
        <v>1.1399999999999999</v>
      </c>
      <c r="T240" s="3">
        <f t="shared" si="109"/>
        <v>1.1441312499999994</v>
      </c>
      <c r="U240" s="4">
        <f t="shared" si="110"/>
        <v>2.8109736001330882E-3</v>
      </c>
      <c r="V240" s="5">
        <f t="shared" si="111"/>
        <v>4.7433150324506981</v>
      </c>
      <c r="W240" s="76">
        <f t="shared" si="119"/>
        <v>-0.14671875000001319</v>
      </c>
      <c r="X240" s="76" t="str">
        <f t="shared" si="120"/>
        <v>Level B</v>
      </c>
      <c r="Y240" s="5">
        <f t="shared" si="112"/>
        <v>5.4392482848681407</v>
      </c>
      <c r="Z240" s="5">
        <f t="shared" si="113"/>
        <v>4.0473817800332625</v>
      </c>
      <c r="AA240" s="5">
        <f t="shared" si="114"/>
        <v>4.0473817800332625</v>
      </c>
      <c r="AB240" s="6">
        <f t="shared" si="115"/>
        <v>1</v>
      </c>
      <c r="AC240" s="29" t="str">
        <f t="shared" si="116"/>
        <v/>
      </c>
      <c r="AD240" s="29" t="str">
        <f t="shared" si="117"/>
        <v/>
      </c>
      <c r="AE240" s="29">
        <f t="shared" si="118"/>
        <v>5.8687500000005333E-3</v>
      </c>
      <c r="AF240" s="29" t="str">
        <f t="shared" si="121"/>
        <v/>
      </c>
      <c r="AG240" s="100"/>
      <c r="AH240" s="101"/>
      <c r="AI240" s="102"/>
      <c r="AJ240" s="102"/>
      <c r="AK240" s="102"/>
      <c r="AL240" s="102"/>
      <c r="AM240" s="102"/>
      <c r="AN240" s="102">
        <v>1.1479999999999999</v>
      </c>
      <c r="AO240" s="102">
        <v>1.1399999999999999</v>
      </c>
      <c r="AP240" s="102">
        <v>1.147</v>
      </c>
      <c r="AQ240" s="102">
        <v>1.1419999999999999</v>
      </c>
      <c r="AR240" s="102">
        <v>1.145</v>
      </c>
      <c r="AS240" s="103">
        <v>1.1439999999999999</v>
      </c>
      <c r="AT240" s="103">
        <v>1.1439999999999999</v>
      </c>
      <c r="AU240" s="103">
        <v>1.149</v>
      </c>
      <c r="AV240" s="103">
        <v>1.147</v>
      </c>
      <c r="AW240" s="103">
        <v>1.143</v>
      </c>
      <c r="AX240" s="103">
        <v>1.1459999999999999</v>
      </c>
      <c r="AY240" s="103">
        <v>1.1452</v>
      </c>
      <c r="AZ240" s="103">
        <v>1.1483000000000001</v>
      </c>
      <c r="BA240" s="103">
        <v>1.1418999999999999</v>
      </c>
      <c r="BB240" s="103">
        <v>1.1405000000000001</v>
      </c>
      <c r="BC240" s="103">
        <v>1.1466000000000001</v>
      </c>
      <c r="BD240" s="103">
        <v>1.1452</v>
      </c>
      <c r="BE240" s="103">
        <v>1.1413</v>
      </c>
      <c r="BF240" s="103">
        <v>1.1417999999999999</v>
      </c>
      <c r="BG240" s="103">
        <v>1.147</v>
      </c>
      <c r="BH240" s="103">
        <v>1.1423000000000001</v>
      </c>
      <c r="BI240" s="103">
        <v>1.1482000000000001</v>
      </c>
      <c r="BJ240" s="103">
        <v>1.141</v>
      </c>
      <c r="BK240" s="103">
        <v>1.1409</v>
      </c>
      <c r="BL240" s="103">
        <v>1.1408</v>
      </c>
      <c r="BM240" s="103">
        <v>1.1424000000000001</v>
      </c>
      <c r="BN240" s="103">
        <v>1.1408</v>
      </c>
      <c r="BO240" s="95">
        <v>1.1455</v>
      </c>
      <c r="BP240" s="95">
        <v>1.1427</v>
      </c>
      <c r="BQ240" s="95">
        <v>1.1477999999999999</v>
      </c>
      <c r="BR240" s="95">
        <v>1.1409</v>
      </c>
      <c r="BS240" s="95">
        <v>1.1460999999999999</v>
      </c>
      <c r="BT240" s="97"/>
      <c r="BU240" s="97"/>
      <c r="BV240" s="96"/>
      <c r="BW240" s="96"/>
      <c r="BX240" s="96"/>
      <c r="BY240" s="98"/>
      <c r="BZ240" s="99"/>
      <c r="CA240" s="99"/>
      <c r="CB240" s="99"/>
      <c r="CC240" s="99"/>
      <c r="CD240" s="100"/>
      <c r="CE240" s="101"/>
      <c r="CF240" s="102"/>
      <c r="CG240" s="102"/>
      <c r="CH240" s="102"/>
      <c r="CI240" s="102"/>
      <c r="CJ240" s="102"/>
      <c r="CK240" s="102"/>
      <c r="CL240" s="102"/>
      <c r="CM240" s="102"/>
      <c r="CN240" s="102"/>
      <c r="CO240" s="102"/>
      <c r="CP240" s="103"/>
      <c r="CQ240" s="103"/>
      <c r="CR240" s="103"/>
      <c r="CS240" s="103"/>
      <c r="CT240" s="103"/>
      <c r="CU240" s="103"/>
      <c r="CV240" s="103"/>
      <c r="CW240" s="103"/>
      <c r="CX240" s="103"/>
      <c r="CY240" s="103"/>
      <c r="CZ240" s="103"/>
      <c r="DA240" s="103"/>
      <c r="DB240" s="103"/>
      <c r="DC240" s="103"/>
      <c r="DD240" s="103"/>
      <c r="DE240" s="103"/>
      <c r="DF240" s="103"/>
      <c r="DG240" s="103"/>
      <c r="DH240" s="103"/>
      <c r="DI240" s="103"/>
      <c r="DJ240" s="103"/>
      <c r="DK240" s="103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</row>
    <row r="241" spans="1:139">
      <c r="A241" s="83" t="s">
        <v>217</v>
      </c>
      <c r="B241" s="66" t="s">
        <v>248</v>
      </c>
      <c r="C241" s="79" t="s">
        <v>181</v>
      </c>
      <c r="D241" s="67">
        <v>1</v>
      </c>
      <c r="E241" s="123" t="s">
        <v>70</v>
      </c>
      <c r="F241" s="84" t="s">
        <v>128</v>
      </c>
      <c r="G241" s="85" t="s">
        <v>127</v>
      </c>
      <c r="H241" s="86">
        <v>1.33</v>
      </c>
      <c r="I241" s="124" t="s">
        <v>43</v>
      </c>
      <c r="J241" s="88">
        <v>1.1499999999999999</v>
      </c>
      <c r="K241" s="89">
        <v>0.04</v>
      </c>
      <c r="L241" s="89">
        <v>-0.04</v>
      </c>
      <c r="M241" s="90" t="s">
        <v>29</v>
      </c>
      <c r="N241" s="91" t="s">
        <v>67</v>
      </c>
      <c r="O241" s="92">
        <f t="shared" si="105"/>
        <v>1.19</v>
      </c>
      <c r="P241" s="93">
        <f t="shared" si="106"/>
        <v>1.1099999999999999</v>
      </c>
      <c r="Q241" s="94"/>
      <c r="R241" s="3">
        <f t="shared" si="107"/>
        <v>1.1499999999999999</v>
      </c>
      <c r="S241" s="3">
        <f t="shared" si="108"/>
        <v>1.141</v>
      </c>
      <c r="T241" s="3">
        <f t="shared" si="109"/>
        <v>1.14578125</v>
      </c>
      <c r="U241" s="4">
        <f t="shared" si="110"/>
        <v>2.9545413376916869E-3</v>
      </c>
      <c r="V241" s="5">
        <f t="shared" si="111"/>
        <v>4.5128268009783037</v>
      </c>
      <c r="W241" s="76">
        <f t="shared" si="119"/>
        <v>-0.10546874999999835</v>
      </c>
      <c r="X241" s="76" t="str">
        <f t="shared" si="120"/>
        <v>Level A</v>
      </c>
      <c r="Y241" s="5">
        <f t="shared" si="112"/>
        <v>4.9887890026439807</v>
      </c>
      <c r="Z241" s="5">
        <f t="shared" si="113"/>
        <v>4.0368645993126346</v>
      </c>
      <c r="AA241" s="5">
        <f t="shared" si="114"/>
        <v>4.0368645993126346</v>
      </c>
      <c r="AB241" s="6">
        <f t="shared" si="115"/>
        <v>1</v>
      </c>
      <c r="AC241" s="29" t="str">
        <f t="shared" si="116"/>
        <v/>
      </c>
      <c r="AD241" s="29" t="str">
        <f t="shared" si="117"/>
        <v/>
      </c>
      <c r="AE241" s="29">
        <f t="shared" si="118"/>
        <v>4.2187499999999378E-3</v>
      </c>
      <c r="AF241" s="29" t="str">
        <f t="shared" si="121"/>
        <v/>
      </c>
      <c r="AG241" s="100"/>
      <c r="AH241" s="101"/>
      <c r="AI241" s="102"/>
      <c r="AJ241" s="102"/>
      <c r="AK241" s="102"/>
      <c r="AL241" s="102"/>
      <c r="AM241" s="102"/>
      <c r="AN241" s="102">
        <v>1.145</v>
      </c>
      <c r="AO241" s="102">
        <v>1.1479999999999999</v>
      </c>
      <c r="AP241" s="102">
        <v>1.149</v>
      </c>
      <c r="AQ241" s="102">
        <v>1.149</v>
      </c>
      <c r="AR241" s="102">
        <v>1.147</v>
      </c>
      <c r="AS241" s="103">
        <v>1.1459999999999999</v>
      </c>
      <c r="AT241" s="103">
        <v>1.141</v>
      </c>
      <c r="AU241" s="103">
        <v>1.147</v>
      </c>
      <c r="AV241" s="103">
        <v>1.1499999999999999</v>
      </c>
      <c r="AW241" s="103">
        <v>1.1439999999999999</v>
      </c>
      <c r="AX241" s="103">
        <v>1.143</v>
      </c>
      <c r="AY241" s="103">
        <v>1.1444000000000001</v>
      </c>
      <c r="AZ241" s="103">
        <v>1.1420999999999999</v>
      </c>
      <c r="BA241" s="103">
        <v>1.1473</v>
      </c>
      <c r="BB241" s="103">
        <v>1.149</v>
      </c>
      <c r="BC241" s="103">
        <v>1.1424000000000001</v>
      </c>
      <c r="BD241" s="103">
        <v>1.1448</v>
      </c>
      <c r="BE241" s="103">
        <v>1.1440999999999999</v>
      </c>
      <c r="BF241" s="103">
        <v>1.149</v>
      </c>
      <c r="BG241" s="103">
        <v>1.1488</v>
      </c>
      <c r="BH241" s="103">
        <v>1.1437999999999999</v>
      </c>
      <c r="BI241" s="103">
        <v>1.1427</v>
      </c>
      <c r="BJ241" s="103">
        <v>1.1499999999999999</v>
      </c>
      <c r="BK241" s="103">
        <v>1.1493</v>
      </c>
      <c r="BL241" s="103">
        <v>1.1411</v>
      </c>
      <c r="BM241" s="103">
        <v>1.1498999999999999</v>
      </c>
      <c r="BN241" s="103">
        <v>1.1496999999999999</v>
      </c>
      <c r="BO241" s="95">
        <v>1.1442000000000001</v>
      </c>
      <c r="BP241" s="95">
        <v>1.1442000000000001</v>
      </c>
      <c r="BQ241" s="95">
        <v>1.1420999999999999</v>
      </c>
      <c r="BR241" s="95">
        <v>1.143</v>
      </c>
      <c r="BS241" s="95">
        <v>1.1440999999999999</v>
      </c>
      <c r="BT241" s="97"/>
      <c r="BU241" s="97"/>
      <c r="BV241" s="96"/>
      <c r="BW241" s="96"/>
      <c r="BX241" s="96"/>
      <c r="BY241" s="98"/>
      <c r="BZ241" s="99"/>
      <c r="CA241" s="99"/>
      <c r="CB241" s="99"/>
      <c r="CC241" s="99"/>
      <c r="CD241" s="100"/>
      <c r="CE241" s="101"/>
      <c r="CF241" s="102"/>
      <c r="CG241" s="102"/>
      <c r="CH241" s="102"/>
      <c r="CI241" s="102"/>
      <c r="CJ241" s="102"/>
      <c r="CK241" s="102"/>
      <c r="CL241" s="102"/>
      <c r="CM241" s="102"/>
      <c r="CN241" s="102"/>
      <c r="CO241" s="102"/>
      <c r="CP241" s="103"/>
      <c r="CQ241" s="103"/>
      <c r="CR241" s="103"/>
      <c r="CS241" s="103"/>
      <c r="CT241" s="103"/>
      <c r="CU241" s="103"/>
      <c r="CV241" s="103"/>
      <c r="CW241" s="103"/>
      <c r="CX241" s="103"/>
      <c r="CY241" s="103"/>
      <c r="CZ241" s="103"/>
      <c r="DA241" s="103"/>
      <c r="DB241" s="103"/>
      <c r="DC241" s="103"/>
      <c r="DD241" s="103"/>
      <c r="DE241" s="103"/>
      <c r="DF241" s="103"/>
      <c r="DG241" s="103"/>
      <c r="DH241" s="103"/>
      <c r="DI241" s="103"/>
      <c r="DJ241" s="103"/>
      <c r="DK241" s="103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</row>
    <row r="242" spans="1:139">
      <c r="A242" s="83" t="s">
        <v>218</v>
      </c>
      <c r="B242" s="66" t="s">
        <v>248</v>
      </c>
      <c r="C242" s="79" t="s">
        <v>181</v>
      </c>
      <c r="D242" s="67">
        <v>1</v>
      </c>
      <c r="E242" s="123" t="s">
        <v>70</v>
      </c>
      <c r="F242" s="84" t="s">
        <v>243</v>
      </c>
      <c r="G242" s="85" t="s">
        <v>127</v>
      </c>
      <c r="H242" s="86">
        <v>1.33</v>
      </c>
      <c r="I242" s="124" t="s">
        <v>43</v>
      </c>
      <c r="J242" s="88">
        <v>1.1499999999999999</v>
      </c>
      <c r="K242" s="89">
        <v>0.04</v>
      </c>
      <c r="L242" s="89">
        <v>-0.04</v>
      </c>
      <c r="M242" s="90" t="s">
        <v>29</v>
      </c>
      <c r="N242" s="91" t="s">
        <v>67</v>
      </c>
      <c r="O242" s="92">
        <f t="shared" si="105"/>
        <v>1.19</v>
      </c>
      <c r="P242" s="93">
        <f t="shared" si="106"/>
        <v>1.1099999999999999</v>
      </c>
      <c r="Q242" s="94"/>
      <c r="R242" s="3">
        <f t="shared" si="107"/>
        <v>1.1579999999999999</v>
      </c>
      <c r="S242" s="3">
        <f t="shared" si="108"/>
        <v>1.1499999999999999</v>
      </c>
      <c r="T242" s="3">
        <f t="shared" si="109"/>
        <v>1.1540937500000001</v>
      </c>
      <c r="U242" s="4">
        <f t="shared" si="110"/>
        <v>2.1153719264225732E-3</v>
      </c>
      <c r="V242" s="5">
        <f t="shared" si="111"/>
        <v>6.3030681114701652</v>
      </c>
      <c r="W242" s="76">
        <f t="shared" si="119"/>
        <v>0.10234375000000563</v>
      </c>
      <c r="X242" s="76" t="str">
        <f t="shared" si="120"/>
        <v>Level A</v>
      </c>
      <c r="Y242" s="5">
        <f t="shared" si="112"/>
        <v>5.65798848443686</v>
      </c>
      <c r="Z242" s="5">
        <f t="shared" si="113"/>
        <v>6.948147738503482</v>
      </c>
      <c r="AA242" s="5">
        <f t="shared" si="114"/>
        <v>5.65798848443686</v>
      </c>
      <c r="AB242" s="6">
        <f t="shared" si="115"/>
        <v>1</v>
      </c>
      <c r="AC242" s="29" t="str">
        <f t="shared" si="116"/>
        <v/>
      </c>
      <c r="AD242" s="29" t="str">
        <f t="shared" si="117"/>
        <v/>
      </c>
      <c r="AE242" s="29">
        <f t="shared" si="118"/>
        <v>-4.0937500000002292E-3</v>
      </c>
      <c r="AF242" s="29" t="str">
        <f t="shared" si="121"/>
        <v/>
      </c>
      <c r="AG242" s="100"/>
      <c r="AH242" s="101"/>
      <c r="AI242" s="102"/>
      <c r="AJ242" s="102"/>
      <c r="AK242" s="102"/>
      <c r="AL242" s="102"/>
      <c r="AM242" s="102"/>
      <c r="AN242" s="102">
        <v>1.1579999999999999</v>
      </c>
      <c r="AO242" s="102">
        <v>1.1539999999999999</v>
      </c>
      <c r="AP242" s="102">
        <v>1.1539999999999999</v>
      </c>
      <c r="AQ242" s="102">
        <v>1.1559999999999999</v>
      </c>
      <c r="AR242" s="102">
        <v>1.153</v>
      </c>
      <c r="AS242" s="103">
        <v>1.1539999999999999</v>
      </c>
      <c r="AT242" s="103">
        <v>1.1539999999999999</v>
      </c>
      <c r="AU242" s="103">
        <v>1.1559999999999999</v>
      </c>
      <c r="AV242" s="103">
        <v>1.1499999999999999</v>
      </c>
      <c r="AW242" s="103">
        <v>1.1559999999999999</v>
      </c>
      <c r="AX242" s="103">
        <v>1.1559999999999999</v>
      </c>
      <c r="AY242" s="103">
        <v>1.1499999999999999</v>
      </c>
      <c r="AZ242" s="103">
        <v>1.151</v>
      </c>
      <c r="BA242" s="103">
        <v>1.155</v>
      </c>
      <c r="BB242" s="103">
        <v>1.153</v>
      </c>
      <c r="BC242" s="103">
        <v>1.1559999999999999</v>
      </c>
      <c r="BD242" s="103">
        <v>1.155</v>
      </c>
      <c r="BE242" s="103">
        <v>1.151</v>
      </c>
      <c r="BF242" s="103">
        <v>1.157</v>
      </c>
      <c r="BG242" s="103">
        <v>1.1559999999999999</v>
      </c>
      <c r="BH242" s="103">
        <v>1.155</v>
      </c>
      <c r="BI242" s="103">
        <v>1.155</v>
      </c>
      <c r="BJ242" s="103">
        <v>1.1559999999999999</v>
      </c>
      <c r="BK242" s="103">
        <v>1.153</v>
      </c>
      <c r="BL242" s="103">
        <v>1.155</v>
      </c>
      <c r="BM242" s="103">
        <v>1.1539999999999999</v>
      </c>
      <c r="BN242" s="103">
        <v>1.151</v>
      </c>
      <c r="BO242" s="95">
        <v>1.153</v>
      </c>
      <c r="BP242" s="95">
        <v>1.1519999999999999</v>
      </c>
      <c r="BQ242" s="95">
        <v>1.1519999999999999</v>
      </c>
      <c r="BR242" s="95">
        <v>1.157</v>
      </c>
      <c r="BS242" s="95">
        <v>1.153</v>
      </c>
      <c r="BT242" s="97"/>
      <c r="BU242" s="97"/>
      <c r="BV242" s="96"/>
      <c r="BW242" s="96"/>
      <c r="BX242" s="96"/>
      <c r="BY242" s="98"/>
      <c r="BZ242" s="99"/>
      <c r="CA242" s="99"/>
      <c r="CB242" s="99"/>
      <c r="CC242" s="99"/>
      <c r="CD242" s="100"/>
      <c r="CE242" s="101"/>
      <c r="CF242" s="102"/>
      <c r="CG242" s="102"/>
      <c r="CH242" s="102"/>
      <c r="CI242" s="102"/>
      <c r="CJ242" s="102"/>
      <c r="CK242" s="102"/>
      <c r="CL242" s="102"/>
      <c r="CM242" s="102"/>
      <c r="CN242" s="102"/>
      <c r="CO242" s="102"/>
      <c r="CP242" s="103"/>
      <c r="CQ242" s="103"/>
      <c r="CR242" s="103"/>
      <c r="CS242" s="103"/>
      <c r="CT242" s="103"/>
      <c r="CU242" s="103"/>
      <c r="CV242" s="103"/>
      <c r="CW242" s="103"/>
      <c r="CX242" s="103"/>
      <c r="CY242" s="103"/>
      <c r="CZ242" s="103"/>
      <c r="DA242" s="103"/>
      <c r="DB242" s="103"/>
      <c r="DC242" s="103"/>
      <c r="DD242" s="103"/>
      <c r="DE242" s="103"/>
      <c r="DF242" s="103"/>
      <c r="DG242" s="103"/>
      <c r="DH242" s="103"/>
      <c r="DI242" s="103"/>
      <c r="DJ242" s="103"/>
      <c r="DK242" s="103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</row>
    <row r="243" spans="1:139">
      <c r="A243" s="83" t="s">
        <v>219</v>
      </c>
      <c r="B243" s="66" t="s">
        <v>248</v>
      </c>
      <c r="C243" s="79" t="s">
        <v>181</v>
      </c>
      <c r="D243" s="67">
        <v>1</v>
      </c>
      <c r="E243" s="123" t="s">
        <v>70</v>
      </c>
      <c r="F243" s="84" t="s">
        <v>243</v>
      </c>
      <c r="G243" s="85" t="s">
        <v>127</v>
      </c>
      <c r="H243" s="86">
        <v>1.33</v>
      </c>
      <c r="I243" s="124" t="s">
        <v>43</v>
      </c>
      <c r="J243" s="88">
        <v>1.1499999999999999</v>
      </c>
      <c r="K243" s="89">
        <v>0.04</v>
      </c>
      <c r="L243" s="89">
        <v>-0.04</v>
      </c>
      <c r="M243" s="90" t="s">
        <v>29</v>
      </c>
      <c r="N243" s="91" t="s">
        <v>67</v>
      </c>
      <c r="O243" s="92">
        <f t="shared" si="105"/>
        <v>1.19</v>
      </c>
      <c r="P243" s="93">
        <f t="shared" si="106"/>
        <v>1.1099999999999999</v>
      </c>
      <c r="Q243" s="94"/>
      <c r="R243" s="3">
        <f t="shared" si="107"/>
        <v>1.1599999999999999</v>
      </c>
      <c r="S243" s="3">
        <f t="shared" si="108"/>
        <v>1.1479999999999999</v>
      </c>
      <c r="T243" s="3">
        <f t="shared" si="109"/>
        <v>1.15346875</v>
      </c>
      <c r="U243" s="4">
        <f t="shared" si="110"/>
        <v>3.860339070850571E-3</v>
      </c>
      <c r="V243" s="5">
        <f t="shared" si="111"/>
        <v>3.4539280329060635</v>
      </c>
      <c r="W243" s="76">
        <f t="shared" si="119"/>
        <v>8.6718750000003203E-2</v>
      </c>
      <c r="X243" s="76" t="str">
        <f t="shared" si="120"/>
        <v>Level A</v>
      </c>
      <c r="Y243" s="5">
        <f t="shared" si="112"/>
        <v>3.1544077113024827</v>
      </c>
      <c r="Z243" s="5">
        <f t="shared" si="113"/>
        <v>3.7534483545096506</v>
      </c>
      <c r="AA243" s="5">
        <f t="shared" si="114"/>
        <v>3.1544077113024827</v>
      </c>
      <c r="AB243" s="6">
        <f t="shared" si="115"/>
        <v>1</v>
      </c>
      <c r="AC243" s="29" t="str">
        <f t="shared" si="116"/>
        <v/>
      </c>
      <c r="AD243" s="29" t="str">
        <f t="shared" si="117"/>
        <v/>
      </c>
      <c r="AE243" s="29">
        <f t="shared" si="118"/>
        <v>-3.4687500000001315E-3</v>
      </c>
      <c r="AF243" s="29" t="str">
        <f t="shared" si="121"/>
        <v/>
      </c>
      <c r="AG243" s="100"/>
      <c r="AH243" s="101"/>
      <c r="AI243" s="102"/>
      <c r="AJ243" s="102"/>
      <c r="AK243" s="102"/>
      <c r="AL243" s="102"/>
      <c r="AM243" s="102"/>
      <c r="AN243" s="102">
        <v>1.151</v>
      </c>
      <c r="AO243" s="102">
        <v>1.1539999999999999</v>
      </c>
      <c r="AP243" s="102">
        <v>1.155</v>
      </c>
      <c r="AQ243" s="102">
        <v>1.1559999999999999</v>
      </c>
      <c r="AR243" s="102">
        <v>1.1559999999999999</v>
      </c>
      <c r="AS243" s="103">
        <v>1.153</v>
      </c>
      <c r="AT243" s="103">
        <v>1.1559999999999999</v>
      </c>
      <c r="AU243" s="103">
        <v>1.1479999999999999</v>
      </c>
      <c r="AV243" s="103">
        <v>1.1599999999999999</v>
      </c>
      <c r="AW243" s="103">
        <v>1.155</v>
      </c>
      <c r="AX243" s="103">
        <v>1.1479999999999999</v>
      </c>
      <c r="AY243" s="103">
        <v>1.149</v>
      </c>
      <c r="AZ243" s="103">
        <v>1.159</v>
      </c>
      <c r="BA243" s="103">
        <v>1.151</v>
      </c>
      <c r="BB243" s="103">
        <v>1.1479999999999999</v>
      </c>
      <c r="BC243" s="103">
        <v>1.153</v>
      </c>
      <c r="BD243" s="103">
        <v>1.1599999999999999</v>
      </c>
      <c r="BE243" s="103">
        <v>1.1539999999999999</v>
      </c>
      <c r="BF243" s="103">
        <v>1.1479999999999999</v>
      </c>
      <c r="BG243" s="103">
        <v>1.155</v>
      </c>
      <c r="BH243" s="103">
        <v>1.149</v>
      </c>
      <c r="BI243" s="103">
        <v>1.1579999999999999</v>
      </c>
      <c r="BJ243" s="103">
        <v>1.151</v>
      </c>
      <c r="BK243" s="103">
        <v>1.1479999999999999</v>
      </c>
      <c r="BL243" s="103">
        <v>1.1539999999999999</v>
      </c>
      <c r="BM243" s="103">
        <v>1.151</v>
      </c>
      <c r="BN243" s="103">
        <v>1.1559999999999999</v>
      </c>
      <c r="BO243" s="95">
        <v>1.1539999999999999</v>
      </c>
      <c r="BP243" s="95">
        <v>1.1599999999999999</v>
      </c>
      <c r="BQ243" s="95">
        <v>1.155</v>
      </c>
      <c r="BR243" s="95">
        <v>1.157</v>
      </c>
      <c r="BS243" s="95">
        <v>1.149</v>
      </c>
      <c r="BT243" s="97"/>
      <c r="BU243" s="97"/>
      <c r="BV243" s="96"/>
      <c r="BW243" s="96"/>
      <c r="BX243" s="96"/>
      <c r="BY243" s="98"/>
      <c r="BZ243" s="99"/>
      <c r="CA243" s="99"/>
      <c r="CB243" s="99"/>
      <c r="CC243" s="99"/>
      <c r="CD243" s="100"/>
      <c r="CE243" s="101"/>
      <c r="CF243" s="102"/>
      <c r="CG243" s="102"/>
      <c r="CH243" s="102"/>
      <c r="CI243" s="102"/>
      <c r="CJ243" s="102"/>
      <c r="CK243" s="102"/>
      <c r="CL243" s="102"/>
      <c r="CM243" s="102"/>
      <c r="CN243" s="102"/>
      <c r="CO243" s="102"/>
      <c r="CP243" s="103"/>
      <c r="CQ243" s="103"/>
      <c r="CR243" s="103"/>
      <c r="CS243" s="103"/>
      <c r="CT243" s="103"/>
      <c r="CU243" s="103"/>
      <c r="CV243" s="103"/>
      <c r="CW243" s="103"/>
      <c r="CX243" s="103"/>
      <c r="CY243" s="103"/>
      <c r="CZ243" s="103"/>
      <c r="DA243" s="103"/>
      <c r="DB243" s="103"/>
      <c r="DC243" s="103"/>
      <c r="DD243" s="103"/>
      <c r="DE243" s="103"/>
      <c r="DF243" s="103"/>
      <c r="DG243" s="103"/>
      <c r="DH243" s="103"/>
      <c r="DI243" s="103"/>
      <c r="DJ243" s="103"/>
      <c r="DK243" s="103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</row>
    <row r="244" spans="1:139">
      <c r="A244" s="83" t="s">
        <v>220</v>
      </c>
      <c r="B244" s="66" t="s">
        <v>248</v>
      </c>
      <c r="C244" s="79" t="s">
        <v>181</v>
      </c>
      <c r="D244" s="67">
        <v>1</v>
      </c>
      <c r="E244" s="123" t="s">
        <v>70</v>
      </c>
      <c r="F244" s="84" t="s">
        <v>126</v>
      </c>
      <c r="G244" s="85" t="s">
        <v>127</v>
      </c>
      <c r="H244" s="86">
        <v>1.33</v>
      </c>
      <c r="I244" s="124" t="s">
        <v>43</v>
      </c>
      <c r="J244" s="88">
        <v>1.1499999999999999</v>
      </c>
      <c r="K244" s="89">
        <v>0.04</v>
      </c>
      <c r="L244" s="89">
        <v>-0.04</v>
      </c>
      <c r="M244" s="90" t="s">
        <v>29</v>
      </c>
      <c r="N244" s="91" t="s">
        <v>67</v>
      </c>
      <c r="O244" s="92">
        <f t="shared" si="105"/>
        <v>1.19</v>
      </c>
      <c r="P244" s="93">
        <f t="shared" si="106"/>
        <v>1.1099999999999999</v>
      </c>
      <c r="Q244" s="94"/>
      <c r="R244" s="3">
        <f t="shared" si="107"/>
        <v>1.1539999999999999</v>
      </c>
      <c r="S244" s="3">
        <f t="shared" si="108"/>
        <v>1.141</v>
      </c>
      <c r="T244" s="3">
        <f t="shared" si="109"/>
        <v>1.1462874999999999</v>
      </c>
      <c r="U244" s="4">
        <f t="shared" si="110"/>
        <v>4.2682435762039731E-3</v>
      </c>
      <c r="V244" s="5">
        <f t="shared" si="111"/>
        <v>3.1238454636629558</v>
      </c>
      <c r="W244" s="76">
        <f t="shared" si="119"/>
        <v>-9.2812500000000103E-2</v>
      </c>
      <c r="X244" s="76" t="str">
        <f t="shared" si="120"/>
        <v>Level A</v>
      </c>
      <c r="Y244" s="5">
        <f t="shared" si="112"/>
        <v>3.4137773707591772</v>
      </c>
      <c r="Z244" s="5">
        <f t="shared" si="113"/>
        <v>2.8339135565667402</v>
      </c>
      <c r="AA244" s="5">
        <f t="shared" si="114"/>
        <v>2.8339135565667402</v>
      </c>
      <c r="AB244" s="6">
        <f t="shared" si="115"/>
        <v>1</v>
      </c>
      <c r="AC244" s="29" t="str">
        <f t="shared" si="116"/>
        <v/>
      </c>
      <c r="AD244" s="29" t="str">
        <f t="shared" si="117"/>
        <v/>
      </c>
      <c r="AE244" s="29">
        <f t="shared" si="118"/>
        <v>3.7125000000000075E-3</v>
      </c>
      <c r="AF244" s="29" t="str">
        <f t="shared" si="121"/>
        <v/>
      </c>
      <c r="AG244" s="100"/>
      <c r="AH244" s="101"/>
      <c r="AI244" s="102"/>
      <c r="AJ244" s="102"/>
      <c r="AK244" s="102"/>
      <c r="AL244" s="102"/>
      <c r="AM244" s="102"/>
      <c r="AN244" s="102">
        <v>1.151</v>
      </c>
      <c r="AO244" s="102">
        <v>1.145</v>
      </c>
      <c r="AP244" s="102">
        <v>1.141</v>
      </c>
      <c r="AQ244" s="102">
        <v>1.143</v>
      </c>
      <c r="AR244" s="102">
        <v>1.1539999999999999</v>
      </c>
      <c r="AS244" s="103">
        <v>1.1419999999999999</v>
      </c>
      <c r="AT244" s="103">
        <v>1.1479999999999999</v>
      </c>
      <c r="AU244" s="103">
        <v>1.1419999999999999</v>
      </c>
      <c r="AV244" s="103">
        <v>1.147</v>
      </c>
      <c r="AW244" s="103">
        <v>1.1419999999999999</v>
      </c>
      <c r="AX244" s="103">
        <v>1.1466000000000001</v>
      </c>
      <c r="AY244" s="103">
        <v>1.1508</v>
      </c>
      <c r="AZ244" s="103">
        <v>1.1504000000000001</v>
      </c>
      <c r="BA244" s="103">
        <v>1.1456</v>
      </c>
      <c r="BB244" s="103">
        <v>1.1434</v>
      </c>
      <c r="BC244" s="103">
        <v>1.1411</v>
      </c>
      <c r="BD244" s="103">
        <v>1.1475</v>
      </c>
      <c r="BE244" s="103">
        <v>1.1462000000000001</v>
      </c>
      <c r="BF244" s="103">
        <v>1.1531</v>
      </c>
      <c r="BG244" s="103">
        <v>1.1413</v>
      </c>
      <c r="BH244" s="103">
        <v>1.1428</v>
      </c>
      <c r="BI244" s="103">
        <v>1.1414</v>
      </c>
      <c r="BJ244" s="103">
        <v>1.1445000000000001</v>
      </c>
      <c r="BK244" s="103">
        <v>1.1464000000000001</v>
      </c>
      <c r="BL244" s="103">
        <v>1.1539999999999999</v>
      </c>
      <c r="BM244" s="103">
        <v>1.153</v>
      </c>
      <c r="BN244" s="103">
        <v>1.1423000000000001</v>
      </c>
      <c r="BO244" s="95">
        <v>1.1459999999999999</v>
      </c>
      <c r="BP244" s="95">
        <v>1.1485000000000001</v>
      </c>
      <c r="BQ244" s="95">
        <v>1.1534</v>
      </c>
      <c r="BR244" s="95">
        <v>1.1415</v>
      </c>
      <c r="BS244" s="95">
        <v>1.1464000000000001</v>
      </c>
      <c r="BT244" s="97"/>
      <c r="BU244" s="97"/>
      <c r="BV244" s="96"/>
      <c r="BW244" s="96"/>
      <c r="BX244" s="96"/>
      <c r="BY244" s="98"/>
      <c r="BZ244" s="99"/>
      <c r="CA244" s="99"/>
      <c r="CB244" s="99"/>
      <c r="CC244" s="99"/>
      <c r="CD244" s="100"/>
      <c r="CE244" s="101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3"/>
      <c r="CQ244" s="103"/>
      <c r="CR244" s="103"/>
      <c r="CS244" s="103"/>
      <c r="CT244" s="103"/>
      <c r="CU244" s="103"/>
      <c r="CV244" s="103"/>
      <c r="CW244" s="103"/>
      <c r="CX244" s="103"/>
      <c r="CY244" s="103"/>
      <c r="CZ244" s="103"/>
      <c r="DA244" s="103"/>
      <c r="DB244" s="103"/>
      <c r="DC244" s="103"/>
      <c r="DD244" s="103"/>
      <c r="DE244" s="103"/>
      <c r="DF244" s="103"/>
      <c r="DG244" s="103"/>
      <c r="DH244" s="103"/>
      <c r="DI244" s="103"/>
      <c r="DJ244" s="103"/>
      <c r="DK244" s="103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</row>
    <row r="245" spans="1:139">
      <c r="A245" s="83" t="s">
        <v>220</v>
      </c>
      <c r="B245" s="66" t="s">
        <v>248</v>
      </c>
      <c r="C245" s="79" t="s">
        <v>181</v>
      </c>
      <c r="D245" s="67">
        <v>1</v>
      </c>
      <c r="E245" s="123" t="s">
        <v>70</v>
      </c>
      <c r="F245" s="84" t="s">
        <v>128</v>
      </c>
      <c r="G245" s="85" t="s">
        <v>127</v>
      </c>
      <c r="H245" s="86">
        <v>1.33</v>
      </c>
      <c r="I245" s="124" t="s">
        <v>43</v>
      </c>
      <c r="J245" s="88">
        <v>1.1499999999999999</v>
      </c>
      <c r="K245" s="89">
        <v>0.04</v>
      </c>
      <c r="L245" s="89">
        <v>-0.04</v>
      </c>
      <c r="M245" s="90" t="s">
        <v>29</v>
      </c>
      <c r="N245" s="91" t="s">
        <v>67</v>
      </c>
      <c r="O245" s="92">
        <f t="shared" si="105"/>
        <v>1.19</v>
      </c>
      <c r="P245" s="93">
        <f t="shared" si="106"/>
        <v>1.1099999999999999</v>
      </c>
      <c r="Q245" s="94"/>
      <c r="R245" s="3">
        <f t="shared" si="107"/>
        <v>1.151</v>
      </c>
      <c r="S245" s="3">
        <f t="shared" si="108"/>
        <v>1.1419999999999999</v>
      </c>
      <c r="T245" s="3">
        <f t="shared" si="109"/>
        <v>1.1471062499999998</v>
      </c>
      <c r="U245" s="4">
        <f t="shared" si="110"/>
        <v>2.5935325890226553E-3</v>
      </c>
      <c r="V245" s="5">
        <f t="shared" si="111"/>
        <v>5.1409931726972653</v>
      </c>
      <c r="W245" s="76">
        <f t="shared" si="119"/>
        <v>-7.2343750000003412E-2</v>
      </c>
      <c r="X245" s="76" t="str">
        <f t="shared" si="120"/>
        <v>Level A</v>
      </c>
      <c r="Y245" s="5">
        <f t="shared" si="112"/>
        <v>5.5129118975346056</v>
      </c>
      <c r="Z245" s="5">
        <f t="shared" si="113"/>
        <v>4.7690744478599338</v>
      </c>
      <c r="AA245" s="5">
        <f t="shared" si="114"/>
        <v>4.7690744478599338</v>
      </c>
      <c r="AB245" s="6">
        <f t="shared" si="115"/>
        <v>1</v>
      </c>
      <c r="AC245" s="29" t="str">
        <f t="shared" si="116"/>
        <v/>
      </c>
      <c r="AD245" s="29" t="str">
        <f t="shared" si="117"/>
        <v/>
      </c>
      <c r="AE245" s="29">
        <f t="shared" si="118"/>
        <v>2.8937500000001393E-3</v>
      </c>
      <c r="AF245" s="29" t="str">
        <f t="shared" si="121"/>
        <v/>
      </c>
      <c r="AG245" s="100"/>
      <c r="AH245" s="101"/>
      <c r="AI245" s="102"/>
      <c r="AJ245" s="102"/>
      <c r="AK245" s="102"/>
      <c r="AL245" s="102"/>
      <c r="AM245" s="102"/>
      <c r="AN245" s="102">
        <v>1.151</v>
      </c>
      <c r="AO245" s="102">
        <v>1.149</v>
      </c>
      <c r="AP245" s="102">
        <v>1.1439999999999999</v>
      </c>
      <c r="AQ245" s="102">
        <v>1.147</v>
      </c>
      <c r="AR245" s="102">
        <v>1.1499999999999999</v>
      </c>
      <c r="AS245" s="103">
        <v>1.145</v>
      </c>
      <c r="AT245" s="103">
        <v>1.145</v>
      </c>
      <c r="AU245" s="103">
        <v>1.1419999999999999</v>
      </c>
      <c r="AV245" s="103">
        <v>1.147</v>
      </c>
      <c r="AW245" s="103">
        <v>1.145</v>
      </c>
      <c r="AX245" s="103">
        <v>1.1463000000000001</v>
      </c>
      <c r="AY245" s="103">
        <v>1.1437999999999999</v>
      </c>
      <c r="AZ245" s="103">
        <v>1.1496</v>
      </c>
      <c r="BA245" s="103">
        <v>1.1496</v>
      </c>
      <c r="BB245" s="103">
        <v>1.1471</v>
      </c>
      <c r="BC245" s="103">
        <v>1.1446000000000001</v>
      </c>
      <c r="BD245" s="103">
        <v>1.1424000000000001</v>
      </c>
      <c r="BE245" s="103">
        <v>1.151</v>
      </c>
      <c r="BF245" s="103">
        <v>1.1508</v>
      </c>
      <c r="BG245" s="103">
        <v>1.1492</v>
      </c>
      <c r="BH245" s="103">
        <v>1.1463000000000001</v>
      </c>
      <c r="BI245" s="103">
        <v>1.1466000000000001</v>
      </c>
      <c r="BJ245" s="103">
        <v>1.1453</v>
      </c>
      <c r="BK245" s="103">
        <v>1.1493</v>
      </c>
      <c r="BL245" s="103">
        <v>1.145</v>
      </c>
      <c r="BM245" s="103">
        <v>1.1501999999999999</v>
      </c>
      <c r="BN245" s="103">
        <v>1.1501999999999999</v>
      </c>
      <c r="BO245" s="95">
        <v>1.1459999999999999</v>
      </c>
      <c r="BP245" s="95">
        <v>1.1456999999999999</v>
      </c>
      <c r="BQ245" s="95">
        <v>1.1488</v>
      </c>
      <c r="BR245" s="95">
        <v>1.1493</v>
      </c>
      <c r="BS245" s="95">
        <v>1.1453</v>
      </c>
      <c r="BT245" s="97"/>
      <c r="BU245" s="97"/>
      <c r="BV245" s="96"/>
      <c r="BW245" s="96"/>
      <c r="BX245" s="96"/>
      <c r="BY245" s="98"/>
      <c r="BZ245" s="99"/>
      <c r="CA245" s="99"/>
      <c r="CB245" s="99"/>
      <c r="CC245" s="99"/>
      <c r="CD245" s="100"/>
      <c r="CE245" s="101"/>
      <c r="CF245" s="102"/>
      <c r="CG245" s="102"/>
      <c r="CH245" s="102"/>
      <c r="CI245" s="102"/>
      <c r="CJ245" s="102"/>
      <c r="CK245" s="102"/>
      <c r="CL245" s="102"/>
      <c r="CM245" s="102"/>
      <c r="CN245" s="102"/>
      <c r="CO245" s="102"/>
      <c r="CP245" s="103"/>
      <c r="CQ245" s="103"/>
      <c r="CR245" s="103"/>
      <c r="CS245" s="103"/>
      <c r="CT245" s="103"/>
      <c r="CU245" s="103"/>
      <c r="CV245" s="103"/>
      <c r="CW245" s="103"/>
      <c r="CX245" s="103"/>
      <c r="CY245" s="103"/>
      <c r="CZ245" s="103"/>
      <c r="DA245" s="103"/>
      <c r="DB245" s="103"/>
      <c r="DC245" s="103"/>
      <c r="DD245" s="103"/>
      <c r="DE245" s="103"/>
      <c r="DF245" s="103"/>
      <c r="DG245" s="103"/>
      <c r="DH245" s="103"/>
      <c r="DI245" s="103"/>
      <c r="DJ245" s="103"/>
      <c r="DK245" s="103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</row>
    <row r="246" spans="1:139">
      <c r="A246" s="83" t="s">
        <v>221</v>
      </c>
      <c r="B246" s="66" t="s">
        <v>248</v>
      </c>
      <c r="C246" s="79" t="s">
        <v>181</v>
      </c>
      <c r="D246" s="67">
        <v>1</v>
      </c>
      <c r="E246" s="123" t="s">
        <v>70</v>
      </c>
      <c r="F246" s="84" t="s">
        <v>126</v>
      </c>
      <c r="G246" s="85" t="s">
        <v>127</v>
      </c>
      <c r="H246" s="86">
        <v>1.33</v>
      </c>
      <c r="I246" s="124" t="s">
        <v>43</v>
      </c>
      <c r="J246" s="88">
        <v>1.1499999999999999</v>
      </c>
      <c r="K246" s="89">
        <v>0.04</v>
      </c>
      <c r="L246" s="89">
        <v>-0.04</v>
      </c>
      <c r="M246" s="90" t="s">
        <v>29</v>
      </c>
      <c r="N246" s="91" t="s">
        <v>67</v>
      </c>
      <c r="O246" s="92">
        <f t="shared" si="105"/>
        <v>1.19</v>
      </c>
      <c r="P246" s="93">
        <f t="shared" si="106"/>
        <v>1.1099999999999999</v>
      </c>
      <c r="Q246" s="94"/>
      <c r="R246" s="3">
        <f t="shared" si="107"/>
        <v>1.1479999999999999</v>
      </c>
      <c r="S246" s="3">
        <f t="shared" si="108"/>
        <v>1.133</v>
      </c>
      <c r="T246" s="3">
        <f t="shared" si="109"/>
        <v>1.1430625000000001</v>
      </c>
      <c r="U246" s="4">
        <f t="shared" si="110"/>
        <v>3.2620743449924493E-3</v>
      </c>
      <c r="V246" s="5">
        <f t="shared" si="111"/>
        <v>4.087378742241448</v>
      </c>
      <c r="W246" s="76">
        <f t="shared" si="119"/>
        <v>-0.1734374999999953</v>
      </c>
      <c r="X246" s="76" t="str">
        <f t="shared" si="120"/>
        <v>Level B</v>
      </c>
      <c r="Y246" s="5">
        <f t="shared" si="112"/>
        <v>4.7962834928489348</v>
      </c>
      <c r="Z246" s="5">
        <f t="shared" si="113"/>
        <v>3.3784739916339692</v>
      </c>
      <c r="AA246" s="5">
        <f t="shared" si="114"/>
        <v>3.3784739916339692</v>
      </c>
      <c r="AB246" s="6">
        <f t="shared" si="115"/>
        <v>1</v>
      </c>
      <c r="AC246" s="29" t="str">
        <f t="shared" si="116"/>
        <v/>
      </c>
      <c r="AD246" s="29" t="str">
        <f t="shared" si="117"/>
        <v/>
      </c>
      <c r="AE246" s="29">
        <f t="shared" si="118"/>
        <v>6.9374999999998188E-3</v>
      </c>
      <c r="AF246" s="29" t="str">
        <f t="shared" si="121"/>
        <v/>
      </c>
      <c r="AG246" s="100"/>
      <c r="AH246" s="101"/>
      <c r="AI246" s="102"/>
      <c r="AJ246" s="102"/>
      <c r="AK246" s="102"/>
      <c r="AL246" s="102"/>
      <c r="AM246" s="102"/>
      <c r="AN246" s="102">
        <v>1.1479999999999999</v>
      </c>
      <c r="AO246" s="102">
        <v>1.1479999999999999</v>
      </c>
      <c r="AP246" s="102">
        <v>1.141</v>
      </c>
      <c r="AQ246" s="102">
        <v>1.141</v>
      </c>
      <c r="AR246" s="102">
        <v>1.1419999999999999</v>
      </c>
      <c r="AS246" s="103">
        <v>1.141</v>
      </c>
      <c r="AT246" s="103">
        <v>1.1419999999999999</v>
      </c>
      <c r="AU246" s="103">
        <v>1.1439999999999999</v>
      </c>
      <c r="AV246" s="103">
        <v>1.143</v>
      </c>
      <c r="AW246" s="103">
        <v>1.145</v>
      </c>
      <c r="AX246" s="103">
        <v>1.1479999999999999</v>
      </c>
      <c r="AY246" s="103">
        <v>1.143</v>
      </c>
      <c r="AZ246" s="103">
        <v>1.141</v>
      </c>
      <c r="BA246" s="103">
        <v>1.1439999999999999</v>
      </c>
      <c r="BB246" s="103">
        <v>1.1479999999999999</v>
      </c>
      <c r="BC246" s="103">
        <v>1.1419999999999999</v>
      </c>
      <c r="BD246" s="103">
        <v>1.145</v>
      </c>
      <c r="BE246" s="103">
        <v>1.1419999999999999</v>
      </c>
      <c r="BF246" s="103">
        <v>1.145</v>
      </c>
      <c r="BG246" s="103">
        <v>1.139</v>
      </c>
      <c r="BH246" s="103">
        <v>1.1439999999999999</v>
      </c>
      <c r="BI246" s="103">
        <v>1.1479999999999999</v>
      </c>
      <c r="BJ246" s="103">
        <v>1.143</v>
      </c>
      <c r="BK246" s="103">
        <v>1.139</v>
      </c>
      <c r="BL246" s="103">
        <v>1.141</v>
      </c>
      <c r="BM246" s="103">
        <v>1.145</v>
      </c>
      <c r="BN246" s="103">
        <v>1.141</v>
      </c>
      <c r="BO246" s="95">
        <v>1.145</v>
      </c>
      <c r="BP246" s="95">
        <v>1.141</v>
      </c>
      <c r="BQ246" s="95">
        <v>1.1399999999999999</v>
      </c>
      <c r="BR246" s="95">
        <v>1.1459999999999999</v>
      </c>
      <c r="BS246" s="95">
        <v>1.133</v>
      </c>
      <c r="BT246" s="97"/>
      <c r="BU246" s="97"/>
      <c r="BV246" s="96"/>
      <c r="BW246" s="96"/>
      <c r="BX246" s="96"/>
      <c r="BY246" s="98"/>
      <c r="BZ246" s="99"/>
      <c r="CA246" s="99"/>
      <c r="CB246" s="99"/>
      <c r="CC246" s="99"/>
      <c r="CD246" s="100"/>
      <c r="CE246" s="101"/>
      <c r="CF246" s="102"/>
      <c r="CG246" s="102"/>
      <c r="CH246" s="102"/>
      <c r="CI246" s="102"/>
      <c r="CJ246" s="102"/>
      <c r="CK246" s="102"/>
      <c r="CL246" s="102"/>
      <c r="CM246" s="102"/>
      <c r="CN246" s="102"/>
      <c r="CO246" s="102"/>
      <c r="CP246" s="103"/>
      <c r="CQ246" s="103"/>
      <c r="CR246" s="103"/>
      <c r="CS246" s="103"/>
      <c r="CT246" s="103"/>
      <c r="CU246" s="103"/>
      <c r="CV246" s="103"/>
      <c r="CW246" s="103"/>
      <c r="CX246" s="103"/>
      <c r="CY246" s="103"/>
      <c r="CZ246" s="103"/>
      <c r="DA246" s="103"/>
      <c r="DB246" s="103"/>
      <c r="DC246" s="103"/>
      <c r="DD246" s="103"/>
      <c r="DE246" s="103"/>
      <c r="DF246" s="103"/>
      <c r="DG246" s="103"/>
      <c r="DH246" s="103"/>
      <c r="DI246" s="103"/>
      <c r="DJ246" s="103"/>
      <c r="DK246" s="103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</row>
    <row r="247" spans="1:139">
      <c r="A247" s="83" t="s">
        <v>221</v>
      </c>
      <c r="B247" s="66" t="s">
        <v>248</v>
      </c>
      <c r="C247" s="79" t="s">
        <v>181</v>
      </c>
      <c r="D247" s="67">
        <v>1</v>
      </c>
      <c r="E247" s="123" t="s">
        <v>70</v>
      </c>
      <c r="F247" s="84" t="s">
        <v>128</v>
      </c>
      <c r="G247" s="85" t="s">
        <v>127</v>
      </c>
      <c r="H247" s="86">
        <v>1.33</v>
      </c>
      <c r="I247" s="124" t="s">
        <v>43</v>
      </c>
      <c r="J247" s="88">
        <v>1.1499999999999999</v>
      </c>
      <c r="K247" s="89">
        <v>0.04</v>
      </c>
      <c r="L247" s="89">
        <v>-0.04</v>
      </c>
      <c r="M247" s="90" t="s">
        <v>29</v>
      </c>
      <c r="N247" s="91" t="s">
        <v>67</v>
      </c>
      <c r="O247" s="92">
        <f t="shared" si="105"/>
        <v>1.19</v>
      </c>
      <c r="P247" s="93">
        <f t="shared" si="106"/>
        <v>1.1099999999999999</v>
      </c>
      <c r="Q247" s="94"/>
      <c r="R247" s="3">
        <f t="shared" si="107"/>
        <v>1.147</v>
      </c>
      <c r="S247" s="3">
        <f t="shared" si="108"/>
        <v>1.131</v>
      </c>
      <c r="T247" s="3">
        <f t="shared" si="109"/>
        <v>1.1398124999999999</v>
      </c>
      <c r="U247" s="4">
        <f t="shared" si="110"/>
        <v>3.1870453502446648E-3</v>
      </c>
      <c r="V247" s="5">
        <f t="shared" si="111"/>
        <v>4.1836032651087791</v>
      </c>
      <c r="W247" s="76">
        <f t="shared" si="119"/>
        <v>-0.25468750000000018</v>
      </c>
      <c r="X247" s="76" t="str">
        <f t="shared" si="120"/>
        <v>Level C</v>
      </c>
      <c r="Y247" s="5">
        <f t="shared" si="112"/>
        <v>5.2491147216911767</v>
      </c>
      <c r="Z247" s="5">
        <f t="shared" si="113"/>
        <v>3.1180918085263891</v>
      </c>
      <c r="AA247" s="5">
        <f t="shared" si="114"/>
        <v>3.1180918085263891</v>
      </c>
      <c r="AB247" s="6">
        <f t="shared" si="115"/>
        <v>1</v>
      </c>
      <c r="AC247" s="29" t="str">
        <f t="shared" si="116"/>
        <v/>
      </c>
      <c r="AD247" s="29" t="str">
        <f t="shared" si="117"/>
        <v/>
      </c>
      <c r="AE247" s="29">
        <f t="shared" si="118"/>
        <v>1.0187500000000016E-2</v>
      </c>
      <c r="AF247" s="29" t="str">
        <f t="shared" si="121"/>
        <v/>
      </c>
      <c r="AG247" s="100"/>
      <c r="AH247" s="101"/>
      <c r="AI247" s="102"/>
      <c r="AJ247" s="102"/>
      <c r="AK247" s="102"/>
      <c r="AL247" s="102"/>
      <c r="AM247" s="102"/>
      <c r="AN247" s="102">
        <v>1.1419999999999999</v>
      </c>
      <c r="AO247" s="102">
        <v>1.1439999999999999</v>
      </c>
      <c r="AP247" s="102">
        <v>1.1379999999999999</v>
      </c>
      <c r="AQ247" s="102">
        <v>1.1399999999999999</v>
      </c>
      <c r="AR247" s="102">
        <v>1.141</v>
      </c>
      <c r="AS247" s="103">
        <v>1.131</v>
      </c>
      <c r="AT247" s="103">
        <v>1.141</v>
      </c>
      <c r="AU247" s="103">
        <v>1.1379999999999999</v>
      </c>
      <c r="AV247" s="103">
        <v>1.1379999999999999</v>
      </c>
      <c r="AW247" s="103">
        <v>1.135</v>
      </c>
      <c r="AX247" s="103">
        <v>1.1419999999999999</v>
      </c>
      <c r="AY247" s="103">
        <v>1.1379999999999999</v>
      </c>
      <c r="AZ247" s="103">
        <v>1.139</v>
      </c>
      <c r="BA247" s="103">
        <v>1.135</v>
      </c>
      <c r="BB247" s="103">
        <v>1.141</v>
      </c>
      <c r="BC247" s="103">
        <v>1.1359999999999999</v>
      </c>
      <c r="BD247" s="103">
        <v>1.1419999999999999</v>
      </c>
      <c r="BE247" s="103">
        <v>1.1379999999999999</v>
      </c>
      <c r="BF247" s="103">
        <v>1.147</v>
      </c>
      <c r="BG247" s="103">
        <v>1.137</v>
      </c>
      <c r="BH247" s="103">
        <v>1.143</v>
      </c>
      <c r="BI247" s="103">
        <v>1.1439999999999999</v>
      </c>
      <c r="BJ247" s="103">
        <v>1.1379999999999999</v>
      </c>
      <c r="BK247" s="103">
        <v>1.139</v>
      </c>
      <c r="BL247" s="103">
        <v>1.143</v>
      </c>
      <c r="BM247" s="103">
        <v>1.143</v>
      </c>
      <c r="BN247" s="103">
        <v>1.1379999999999999</v>
      </c>
      <c r="BO247" s="95">
        <v>1.141</v>
      </c>
      <c r="BP247" s="95">
        <v>1.1419999999999999</v>
      </c>
      <c r="BQ247" s="95">
        <v>1.1399999999999999</v>
      </c>
      <c r="BR247" s="95">
        <v>1.141</v>
      </c>
      <c r="BS247" s="95">
        <v>1.139</v>
      </c>
      <c r="BT247" s="97"/>
      <c r="BU247" s="97"/>
      <c r="BV247" s="96"/>
      <c r="BW247" s="96"/>
      <c r="BX247" s="96"/>
      <c r="BY247" s="98"/>
      <c r="BZ247" s="99"/>
      <c r="CA247" s="99"/>
      <c r="CB247" s="99"/>
      <c r="CC247" s="99"/>
      <c r="CD247" s="100"/>
      <c r="CE247" s="101"/>
      <c r="CF247" s="102"/>
      <c r="CG247" s="102"/>
      <c r="CH247" s="102"/>
      <c r="CI247" s="102"/>
      <c r="CJ247" s="102"/>
      <c r="CK247" s="102"/>
      <c r="CL247" s="102"/>
      <c r="CM247" s="102"/>
      <c r="CN247" s="102"/>
      <c r="CO247" s="102"/>
      <c r="CP247" s="103"/>
      <c r="CQ247" s="103"/>
      <c r="CR247" s="103"/>
      <c r="CS247" s="103"/>
      <c r="CT247" s="103"/>
      <c r="CU247" s="103"/>
      <c r="CV247" s="103"/>
      <c r="CW247" s="103"/>
      <c r="CX247" s="103"/>
      <c r="CY247" s="103"/>
      <c r="CZ247" s="103"/>
      <c r="DA247" s="103"/>
      <c r="DB247" s="103"/>
      <c r="DC247" s="103"/>
      <c r="DD247" s="103"/>
      <c r="DE247" s="103"/>
      <c r="DF247" s="103"/>
      <c r="DG247" s="103"/>
      <c r="DH247" s="103"/>
      <c r="DI247" s="103"/>
      <c r="DJ247" s="103"/>
      <c r="DK247" s="103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</row>
    <row r="248" spans="1:139">
      <c r="A248" s="83" t="s">
        <v>222</v>
      </c>
      <c r="B248" s="66" t="s">
        <v>248</v>
      </c>
      <c r="C248" s="79" t="s">
        <v>181</v>
      </c>
      <c r="D248" s="67">
        <v>1</v>
      </c>
      <c r="E248" s="123" t="s">
        <v>70</v>
      </c>
      <c r="F248" s="84" t="s">
        <v>126</v>
      </c>
      <c r="G248" s="85" t="s">
        <v>127</v>
      </c>
      <c r="H248" s="86">
        <v>1.33</v>
      </c>
      <c r="I248" s="124" t="s">
        <v>43</v>
      </c>
      <c r="J248" s="88">
        <v>1.1499999999999999</v>
      </c>
      <c r="K248" s="89">
        <v>0.04</v>
      </c>
      <c r="L248" s="89">
        <v>-0.04</v>
      </c>
      <c r="M248" s="90" t="s">
        <v>29</v>
      </c>
      <c r="N248" s="91" t="s">
        <v>67</v>
      </c>
      <c r="O248" s="92">
        <f t="shared" si="105"/>
        <v>1.19</v>
      </c>
      <c r="P248" s="93">
        <f t="shared" si="106"/>
        <v>1.1099999999999999</v>
      </c>
      <c r="Q248" s="94"/>
      <c r="R248" s="3">
        <f t="shared" si="107"/>
        <v>1.159</v>
      </c>
      <c r="S248" s="3">
        <f t="shared" si="108"/>
        <v>1.1459999999999999</v>
      </c>
      <c r="T248" s="3">
        <f t="shared" si="109"/>
        <v>1.1519531250000001</v>
      </c>
      <c r="U248" s="4">
        <f t="shared" si="110"/>
        <v>3.6240223932050412E-3</v>
      </c>
      <c r="V248" s="5">
        <f t="shared" si="111"/>
        <v>3.6791531306023457</v>
      </c>
      <c r="W248" s="76">
        <f t="shared" si="119"/>
        <v>4.8828125000005509E-2</v>
      </c>
      <c r="X248" s="76" t="str">
        <f t="shared" si="120"/>
        <v>Level A</v>
      </c>
      <c r="Y248" s="5">
        <f t="shared" si="112"/>
        <v>3.4995069816471358</v>
      </c>
      <c r="Z248" s="5">
        <f t="shared" si="113"/>
        <v>3.8587992795575623</v>
      </c>
      <c r="AA248" s="5">
        <f t="shared" si="114"/>
        <v>3.4995069816471358</v>
      </c>
      <c r="AB248" s="6">
        <f t="shared" si="115"/>
        <v>1</v>
      </c>
      <c r="AC248" s="29" t="str">
        <f t="shared" si="116"/>
        <v/>
      </c>
      <c r="AD248" s="29" t="str">
        <f t="shared" si="117"/>
        <v/>
      </c>
      <c r="AE248" s="29">
        <f t="shared" si="118"/>
        <v>-1.953125000000222E-3</v>
      </c>
      <c r="AF248" s="29" t="str">
        <f t="shared" si="121"/>
        <v/>
      </c>
      <c r="AG248" s="100"/>
      <c r="AH248" s="101"/>
      <c r="AI248" s="102"/>
      <c r="AJ248" s="102"/>
      <c r="AK248" s="102"/>
      <c r="AL248" s="102"/>
      <c r="AM248" s="102"/>
      <c r="AN248" s="102">
        <v>1.159</v>
      </c>
      <c r="AO248" s="102">
        <v>1.1559999999999999</v>
      </c>
      <c r="AP248" s="102">
        <v>1.149</v>
      </c>
      <c r="AQ248" s="102">
        <v>1.1459999999999999</v>
      </c>
      <c r="AR248" s="102">
        <v>1.1519999999999999</v>
      </c>
      <c r="AS248" s="103">
        <v>1.1539999999999999</v>
      </c>
      <c r="AT248" s="103">
        <v>1.1519999999999999</v>
      </c>
      <c r="AU248" s="103">
        <v>1.1539999999999999</v>
      </c>
      <c r="AV248" s="103">
        <v>1.155</v>
      </c>
      <c r="AW248" s="103">
        <v>1.149</v>
      </c>
      <c r="AX248" s="103">
        <v>1.1533</v>
      </c>
      <c r="AY248" s="103">
        <v>1.1498999999999999</v>
      </c>
      <c r="AZ248" s="103">
        <v>1.149</v>
      </c>
      <c r="BA248" s="103">
        <v>1.1512</v>
      </c>
      <c r="BB248" s="103">
        <v>1.1473</v>
      </c>
      <c r="BC248" s="103">
        <v>1.1467000000000001</v>
      </c>
      <c r="BD248" s="103">
        <v>1.1503000000000001</v>
      </c>
      <c r="BE248" s="103">
        <v>1.1462000000000001</v>
      </c>
      <c r="BF248" s="103">
        <v>1.1517999999999999</v>
      </c>
      <c r="BG248" s="103">
        <v>1.1513</v>
      </c>
      <c r="BH248" s="103">
        <v>1.1514</v>
      </c>
      <c r="BI248" s="103">
        <v>1.1576</v>
      </c>
      <c r="BJ248" s="103">
        <v>1.153</v>
      </c>
      <c r="BK248" s="103">
        <v>1.1583000000000001</v>
      </c>
      <c r="BL248" s="103">
        <v>1.1488</v>
      </c>
      <c r="BM248" s="103">
        <v>1.1568000000000001</v>
      </c>
      <c r="BN248" s="103">
        <v>1.1525000000000001</v>
      </c>
      <c r="BO248" s="95">
        <v>1.1533</v>
      </c>
      <c r="BP248" s="95">
        <v>1.147</v>
      </c>
      <c r="BQ248" s="95">
        <v>1.1541999999999999</v>
      </c>
      <c r="BR248" s="95">
        <v>1.157</v>
      </c>
      <c r="BS248" s="95">
        <v>1.1496</v>
      </c>
      <c r="BT248" s="97"/>
      <c r="BU248" s="97"/>
      <c r="BV248" s="96"/>
      <c r="BW248" s="96"/>
      <c r="BX248" s="96"/>
      <c r="BY248" s="98"/>
      <c r="BZ248" s="99"/>
      <c r="CA248" s="99"/>
      <c r="CB248" s="99"/>
      <c r="CC248" s="99"/>
      <c r="CD248" s="100"/>
      <c r="CE248" s="101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3"/>
      <c r="CQ248" s="103"/>
      <c r="CR248" s="103"/>
      <c r="CS248" s="103"/>
      <c r="CT248" s="103"/>
      <c r="CU248" s="103"/>
      <c r="CV248" s="103"/>
      <c r="CW248" s="103"/>
      <c r="CX248" s="103"/>
      <c r="CY248" s="103"/>
      <c r="CZ248" s="103"/>
      <c r="DA248" s="103"/>
      <c r="DB248" s="103"/>
      <c r="DC248" s="103"/>
      <c r="DD248" s="103"/>
      <c r="DE248" s="103"/>
      <c r="DF248" s="103"/>
      <c r="DG248" s="103"/>
      <c r="DH248" s="103"/>
      <c r="DI248" s="103"/>
      <c r="DJ248" s="103"/>
      <c r="DK248" s="103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</row>
    <row r="249" spans="1:139">
      <c r="A249" s="83" t="s">
        <v>222</v>
      </c>
      <c r="B249" s="66" t="s">
        <v>248</v>
      </c>
      <c r="C249" s="79" t="s">
        <v>181</v>
      </c>
      <c r="D249" s="67">
        <v>1</v>
      </c>
      <c r="E249" s="123" t="s">
        <v>70</v>
      </c>
      <c r="F249" s="84" t="s">
        <v>128</v>
      </c>
      <c r="G249" s="85" t="s">
        <v>127</v>
      </c>
      <c r="H249" s="86">
        <v>1.33</v>
      </c>
      <c r="I249" s="124" t="s">
        <v>43</v>
      </c>
      <c r="J249" s="88">
        <v>1.1499999999999999</v>
      </c>
      <c r="K249" s="89">
        <v>0.04</v>
      </c>
      <c r="L249" s="89">
        <v>-0.04</v>
      </c>
      <c r="M249" s="90" t="s">
        <v>29</v>
      </c>
      <c r="N249" s="91" t="s">
        <v>67</v>
      </c>
      <c r="O249" s="92">
        <f t="shared" si="105"/>
        <v>1.19</v>
      </c>
      <c r="P249" s="93">
        <f t="shared" si="106"/>
        <v>1.1099999999999999</v>
      </c>
      <c r="Q249" s="94"/>
      <c r="R249" s="3">
        <f t="shared" si="107"/>
        <v>1.1579999999999999</v>
      </c>
      <c r="S249" s="3">
        <f t="shared" si="108"/>
        <v>1.149</v>
      </c>
      <c r="T249" s="3">
        <f t="shared" si="109"/>
        <v>1.1535437499999999</v>
      </c>
      <c r="U249" s="4">
        <f t="shared" si="110"/>
        <v>2.7828898300959626E-3</v>
      </c>
      <c r="V249" s="5">
        <f t="shared" si="111"/>
        <v>4.7911826005967182</v>
      </c>
      <c r="W249" s="76">
        <f t="shared" si="119"/>
        <v>8.8593749999998833E-2</v>
      </c>
      <c r="X249" s="76" t="str">
        <f t="shared" si="120"/>
        <v>Level A</v>
      </c>
      <c r="Y249" s="5">
        <f t="shared" si="112"/>
        <v>4.3667137670751117</v>
      </c>
      <c r="Z249" s="5">
        <f t="shared" si="113"/>
        <v>5.2156514341183327</v>
      </c>
      <c r="AA249" s="5">
        <f t="shared" si="114"/>
        <v>4.3667137670751117</v>
      </c>
      <c r="AB249" s="6">
        <f t="shared" si="115"/>
        <v>1</v>
      </c>
      <c r="AC249" s="29" t="str">
        <f t="shared" si="116"/>
        <v/>
      </c>
      <c r="AD249" s="29" t="str">
        <f t="shared" si="117"/>
        <v/>
      </c>
      <c r="AE249" s="29">
        <f t="shared" si="118"/>
        <v>-3.5437499999999567E-3</v>
      </c>
      <c r="AF249" s="29" t="str">
        <f t="shared" si="121"/>
        <v/>
      </c>
      <c r="AG249" s="100"/>
      <c r="AH249" s="101"/>
      <c r="AI249" s="102"/>
      <c r="AJ249" s="102"/>
      <c r="AK249" s="102"/>
      <c r="AL249" s="102"/>
      <c r="AM249" s="102"/>
      <c r="AN249" s="102">
        <v>1.157</v>
      </c>
      <c r="AO249" s="102">
        <v>1.155</v>
      </c>
      <c r="AP249" s="102">
        <v>1.149</v>
      </c>
      <c r="AQ249" s="102">
        <v>1.149</v>
      </c>
      <c r="AR249" s="102">
        <v>1.1539999999999999</v>
      </c>
      <c r="AS249" s="103">
        <v>1.1539999999999999</v>
      </c>
      <c r="AT249" s="103">
        <v>1.1499999999999999</v>
      </c>
      <c r="AU249" s="103">
        <v>1.155</v>
      </c>
      <c r="AV249" s="103">
        <v>1.1579999999999999</v>
      </c>
      <c r="AW249" s="103">
        <v>1.1519999999999999</v>
      </c>
      <c r="AX249" s="103">
        <v>1.1558999999999999</v>
      </c>
      <c r="AY249" s="103">
        <v>1.1524000000000001</v>
      </c>
      <c r="AZ249" s="103">
        <v>1.1538999999999999</v>
      </c>
      <c r="BA249" s="103">
        <v>1.1508</v>
      </c>
      <c r="BB249" s="103">
        <v>1.1527000000000001</v>
      </c>
      <c r="BC249" s="103">
        <v>1.1544000000000001</v>
      </c>
      <c r="BD249" s="103">
        <v>1.1572</v>
      </c>
      <c r="BE249" s="103">
        <v>1.1561999999999999</v>
      </c>
      <c r="BF249" s="103">
        <v>1.1516999999999999</v>
      </c>
      <c r="BG249" s="103">
        <v>1.1504000000000001</v>
      </c>
      <c r="BH249" s="103">
        <v>1.1511</v>
      </c>
      <c r="BI249" s="103">
        <v>1.1541999999999999</v>
      </c>
      <c r="BJ249" s="103">
        <v>1.1578999999999999</v>
      </c>
      <c r="BK249" s="103">
        <v>1.1540999999999999</v>
      </c>
      <c r="BL249" s="103">
        <v>1.149</v>
      </c>
      <c r="BM249" s="103">
        <v>1.1536</v>
      </c>
      <c r="BN249" s="103">
        <v>1.1498999999999999</v>
      </c>
      <c r="BO249" s="95">
        <v>1.1565000000000001</v>
      </c>
      <c r="BP249" s="95">
        <v>1.1579999999999999</v>
      </c>
      <c r="BQ249" s="95">
        <v>1.1545000000000001</v>
      </c>
      <c r="BR249" s="95">
        <v>1.155</v>
      </c>
      <c r="BS249" s="95">
        <v>1.151</v>
      </c>
      <c r="BT249" s="97"/>
      <c r="BU249" s="97"/>
      <c r="BV249" s="96"/>
      <c r="BW249" s="96"/>
      <c r="BX249" s="96"/>
      <c r="BY249" s="98"/>
      <c r="BZ249" s="99"/>
      <c r="CA249" s="99"/>
      <c r="CB249" s="99"/>
      <c r="CC249" s="99"/>
      <c r="CD249" s="100"/>
      <c r="CE249" s="101"/>
      <c r="CF249" s="102"/>
      <c r="CG249" s="102"/>
      <c r="CH249" s="102"/>
      <c r="CI249" s="102"/>
      <c r="CJ249" s="102"/>
      <c r="CK249" s="102"/>
      <c r="CL249" s="102"/>
      <c r="CM249" s="102"/>
      <c r="CN249" s="102"/>
      <c r="CO249" s="102"/>
      <c r="CP249" s="103"/>
      <c r="CQ249" s="103"/>
      <c r="CR249" s="103"/>
      <c r="CS249" s="103"/>
      <c r="CT249" s="103"/>
      <c r="CU249" s="103"/>
      <c r="CV249" s="103"/>
      <c r="CW249" s="103"/>
      <c r="CX249" s="103"/>
      <c r="CY249" s="103"/>
      <c r="CZ249" s="103"/>
      <c r="DA249" s="103"/>
      <c r="DB249" s="103"/>
      <c r="DC249" s="103"/>
      <c r="DD249" s="103"/>
      <c r="DE249" s="103"/>
      <c r="DF249" s="103"/>
      <c r="DG249" s="103"/>
      <c r="DH249" s="103"/>
      <c r="DI249" s="103"/>
      <c r="DJ249" s="103"/>
      <c r="DK249" s="103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</row>
    <row r="250" spans="1:139">
      <c r="A250" s="83" t="s">
        <v>223</v>
      </c>
      <c r="B250" s="66" t="s">
        <v>248</v>
      </c>
      <c r="C250" s="79" t="s">
        <v>181</v>
      </c>
      <c r="D250" s="67">
        <v>1</v>
      </c>
      <c r="E250" s="123" t="s">
        <v>70</v>
      </c>
      <c r="F250" s="84" t="s">
        <v>126</v>
      </c>
      <c r="G250" s="85" t="s">
        <v>127</v>
      </c>
      <c r="H250" s="86">
        <v>1.33</v>
      </c>
      <c r="I250" s="124" t="s">
        <v>43</v>
      </c>
      <c r="J250" s="88">
        <v>0.8</v>
      </c>
      <c r="K250" s="89">
        <v>0.04</v>
      </c>
      <c r="L250" s="89">
        <v>-0.04</v>
      </c>
      <c r="M250" s="90" t="s">
        <v>29</v>
      </c>
      <c r="N250" s="91" t="s">
        <v>67</v>
      </c>
      <c r="O250" s="92">
        <f t="shared" si="105"/>
        <v>0.84000000000000008</v>
      </c>
      <c r="P250" s="93">
        <f t="shared" si="106"/>
        <v>0.76</v>
      </c>
      <c r="Q250" s="94"/>
      <c r="R250" s="3">
        <f t="shared" si="107"/>
        <v>0.79500000000000004</v>
      </c>
      <c r="S250" s="3">
        <f t="shared" si="108"/>
        <v>0.78600000000000003</v>
      </c>
      <c r="T250" s="3">
        <f t="shared" si="109"/>
        <v>0.79040624999999998</v>
      </c>
      <c r="U250" s="4">
        <f t="shared" si="110"/>
        <v>2.1381236121059909E-3</v>
      </c>
      <c r="V250" s="5">
        <f t="shared" si="111"/>
        <v>6.2359974221510894</v>
      </c>
      <c r="W250" s="76">
        <f t="shared" si="119"/>
        <v>-0.23984375000000147</v>
      </c>
      <c r="X250" s="76" t="str">
        <f t="shared" si="120"/>
        <v>Level B</v>
      </c>
      <c r="Y250" s="5">
        <f t="shared" si="112"/>
        <v>7.7316624288701554</v>
      </c>
      <c r="Z250" s="5">
        <f t="shared" si="113"/>
        <v>4.7403324154320341</v>
      </c>
      <c r="AA250" s="5">
        <f t="shared" si="114"/>
        <v>4.7403324154320341</v>
      </c>
      <c r="AB250" s="6">
        <f t="shared" si="115"/>
        <v>1</v>
      </c>
      <c r="AC250" s="29" t="str">
        <f t="shared" si="116"/>
        <v/>
      </c>
      <c r="AD250" s="29" t="str">
        <f t="shared" si="117"/>
        <v/>
      </c>
      <c r="AE250" s="29">
        <f t="shared" si="118"/>
        <v>9.5937500000000675E-3</v>
      </c>
      <c r="AF250" s="29" t="str">
        <f t="shared" si="121"/>
        <v/>
      </c>
      <c r="AG250" s="100"/>
      <c r="AH250" s="101"/>
      <c r="AI250" s="102"/>
      <c r="AJ250" s="102"/>
      <c r="AK250" s="102"/>
      <c r="AL250" s="102"/>
      <c r="AM250" s="102"/>
      <c r="AN250" s="102">
        <v>0.79</v>
      </c>
      <c r="AO250" s="102">
        <v>0.79500000000000004</v>
      </c>
      <c r="AP250" s="102">
        <v>0.79400000000000004</v>
      </c>
      <c r="AQ250" s="102">
        <v>0.79200000000000004</v>
      </c>
      <c r="AR250" s="102">
        <v>0.78900000000000003</v>
      </c>
      <c r="AS250" s="103">
        <v>0.79300000000000004</v>
      </c>
      <c r="AT250" s="103">
        <v>0.79</v>
      </c>
      <c r="AU250" s="103">
        <v>0.78900000000000003</v>
      </c>
      <c r="AV250" s="103">
        <v>0.78900000000000003</v>
      </c>
      <c r="AW250" s="103">
        <v>0.79500000000000004</v>
      </c>
      <c r="AX250" s="103">
        <v>0.79</v>
      </c>
      <c r="AY250" s="103">
        <v>0.79</v>
      </c>
      <c r="AZ250" s="103">
        <v>0.79200000000000004</v>
      </c>
      <c r="BA250" s="103">
        <v>0.79200000000000004</v>
      </c>
      <c r="BB250" s="103">
        <v>0.79200000000000004</v>
      </c>
      <c r="BC250" s="103">
        <v>0.79100000000000004</v>
      </c>
      <c r="BD250" s="103">
        <v>0.78900000000000003</v>
      </c>
      <c r="BE250" s="103">
        <v>0.78800000000000003</v>
      </c>
      <c r="BF250" s="103">
        <v>0.79</v>
      </c>
      <c r="BG250" s="103">
        <v>0.78800000000000003</v>
      </c>
      <c r="BH250" s="103">
        <v>0.79</v>
      </c>
      <c r="BI250" s="103">
        <v>0.79</v>
      </c>
      <c r="BJ250" s="103">
        <v>0.78900000000000003</v>
      </c>
      <c r="BK250" s="103">
        <v>0.78900000000000003</v>
      </c>
      <c r="BL250" s="103">
        <v>0.78800000000000003</v>
      </c>
      <c r="BM250" s="103">
        <v>0.78700000000000003</v>
      </c>
      <c r="BN250" s="103">
        <v>0.79300000000000004</v>
      </c>
      <c r="BO250" s="95">
        <v>0.79100000000000004</v>
      </c>
      <c r="BP250" s="95">
        <v>0.78600000000000003</v>
      </c>
      <c r="BQ250" s="95">
        <v>0.79100000000000004</v>
      </c>
      <c r="BR250" s="95">
        <v>0.79100000000000004</v>
      </c>
      <c r="BS250" s="95">
        <v>0.79</v>
      </c>
      <c r="BT250" s="97"/>
      <c r="BU250" s="97"/>
      <c r="BV250" s="96"/>
      <c r="BW250" s="96"/>
      <c r="BX250" s="96"/>
      <c r="BY250" s="98"/>
      <c r="BZ250" s="99"/>
      <c r="CA250" s="99"/>
      <c r="CB250" s="99"/>
      <c r="CC250" s="99"/>
      <c r="CD250" s="100"/>
      <c r="CE250" s="101"/>
      <c r="CF250" s="102"/>
      <c r="CG250" s="102"/>
      <c r="CH250" s="102"/>
      <c r="CI250" s="102"/>
      <c r="CJ250" s="102"/>
      <c r="CK250" s="102"/>
      <c r="CL250" s="102"/>
      <c r="CM250" s="102"/>
      <c r="CN250" s="102"/>
      <c r="CO250" s="102"/>
      <c r="CP250" s="103"/>
      <c r="CQ250" s="103"/>
      <c r="CR250" s="103"/>
      <c r="CS250" s="103"/>
      <c r="CT250" s="103"/>
      <c r="CU250" s="103"/>
      <c r="CV250" s="103"/>
      <c r="CW250" s="103"/>
      <c r="CX250" s="103"/>
      <c r="CY250" s="103"/>
      <c r="CZ250" s="103"/>
      <c r="DA250" s="103"/>
      <c r="DB250" s="103"/>
      <c r="DC250" s="103"/>
      <c r="DD250" s="103"/>
      <c r="DE250" s="103"/>
      <c r="DF250" s="103"/>
      <c r="DG250" s="103"/>
      <c r="DH250" s="103"/>
      <c r="DI250" s="103"/>
      <c r="DJ250" s="103"/>
      <c r="DK250" s="103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</row>
    <row r="251" spans="1:139">
      <c r="A251" s="83" t="s">
        <v>223</v>
      </c>
      <c r="B251" s="66" t="s">
        <v>248</v>
      </c>
      <c r="C251" s="79" t="s">
        <v>181</v>
      </c>
      <c r="D251" s="67">
        <v>1</v>
      </c>
      <c r="E251" s="123" t="s">
        <v>70</v>
      </c>
      <c r="F251" s="84" t="s">
        <v>128</v>
      </c>
      <c r="G251" s="85" t="s">
        <v>127</v>
      </c>
      <c r="H251" s="86">
        <v>1.33</v>
      </c>
      <c r="I251" s="124" t="s">
        <v>43</v>
      </c>
      <c r="J251" s="88">
        <v>0.8</v>
      </c>
      <c r="K251" s="89">
        <v>0.04</v>
      </c>
      <c r="L251" s="89">
        <v>-0.04</v>
      </c>
      <c r="M251" s="90" t="s">
        <v>29</v>
      </c>
      <c r="N251" s="91" t="s">
        <v>67</v>
      </c>
      <c r="O251" s="92">
        <f t="shared" si="105"/>
        <v>0.84000000000000008</v>
      </c>
      <c r="P251" s="93">
        <f t="shared" si="106"/>
        <v>0.76</v>
      </c>
      <c r="Q251" s="94"/>
      <c r="R251" s="3">
        <f t="shared" si="107"/>
        <v>0.79800000000000004</v>
      </c>
      <c r="S251" s="3">
        <f t="shared" si="108"/>
        <v>0.78900000000000003</v>
      </c>
      <c r="T251" s="3">
        <f t="shared" si="109"/>
        <v>0.79287500000000011</v>
      </c>
      <c r="U251" s="4">
        <f t="shared" si="110"/>
        <v>2.2682947979313869E-3</v>
      </c>
      <c r="V251" s="5">
        <f t="shared" si="111"/>
        <v>5.878130719822181</v>
      </c>
      <c r="W251" s="76">
        <f t="shared" si="119"/>
        <v>-0.17812499999999826</v>
      </c>
      <c r="X251" s="76" t="str">
        <f t="shared" si="120"/>
        <v>Level B</v>
      </c>
      <c r="Y251" s="5">
        <f t="shared" si="112"/>
        <v>6.9251727542905037</v>
      </c>
      <c r="Z251" s="5">
        <f t="shared" si="113"/>
        <v>4.8310886853538699</v>
      </c>
      <c r="AA251" s="5">
        <f t="shared" si="114"/>
        <v>4.8310886853538699</v>
      </c>
      <c r="AB251" s="6">
        <f t="shared" si="115"/>
        <v>1</v>
      </c>
      <c r="AC251" s="29" t="str">
        <f t="shared" si="116"/>
        <v/>
      </c>
      <c r="AD251" s="29" t="str">
        <f t="shared" si="117"/>
        <v/>
      </c>
      <c r="AE251" s="29">
        <f t="shared" si="118"/>
        <v>7.1249999999999369E-3</v>
      </c>
      <c r="AF251" s="29" t="str">
        <f t="shared" si="121"/>
        <v/>
      </c>
      <c r="AG251" s="100"/>
      <c r="AH251" s="101"/>
      <c r="AI251" s="102"/>
      <c r="AJ251" s="102"/>
      <c r="AK251" s="102"/>
      <c r="AL251" s="102"/>
      <c r="AM251" s="102"/>
      <c r="AN251" s="102">
        <v>0.79300000000000004</v>
      </c>
      <c r="AO251" s="102">
        <v>0.79800000000000004</v>
      </c>
      <c r="AP251" s="102">
        <v>0.79500000000000004</v>
      </c>
      <c r="AQ251" s="102">
        <v>0.79500000000000004</v>
      </c>
      <c r="AR251" s="102">
        <v>0.79400000000000004</v>
      </c>
      <c r="AS251" s="103">
        <v>0.79600000000000004</v>
      </c>
      <c r="AT251" s="103">
        <v>0.79400000000000004</v>
      </c>
      <c r="AU251" s="103">
        <v>0.79200000000000004</v>
      </c>
      <c r="AV251" s="103">
        <v>0.79100000000000004</v>
      </c>
      <c r="AW251" s="103">
        <v>0.79600000000000004</v>
      </c>
      <c r="AX251" s="103">
        <v>0.79300000000000004</v>
      </c>
      <c r="AY251" s="103">
        <v>0.79100000000000004</v>
      </c>
      <c r="AZ251" s="103">
        <v>0.79400000000000004</v>
      </c>
      <c r="BA251" s="103">
        <v>0.79200000000000004</v>
      </c>
      <c r="BB251" s="103">
        <v>0.79600000000000004</v>
      </c>
      <c r="BC251" s="103">
        <v>0.79200000000000004</v>
      </c>
      <c r="BD251" s="103">
        <v>0.79</v>
      </c>
      <c r="BE251" s="103">
        <v>0.79100000000000004</v>
      </c>
      <c r="BF251" s="103">
        <v>0.79300000000000004</v>
      </c>
      <c r="BG251" s="103">
        <v>0.79300000000000004</v>
      </c>
      <c r="BH251" s="103">
        <v>0.79</v>
      </c>
      <c r="BI251" s="103">
        <v>0.79100000000000004</v>
      </c>
      <c r="BJ251" s="103">
        <v>0.79</v>
      </c>
      <c r="BK251" s="103">
        <v>0.79300000000000004</v>
      </c>
      <c r="BL251" s="103">
        <v>0.79100000000000004</v>
      </c>
      <c r="BM251" s="103">
        <v>0.78900000000000003</v>
      </c>
      <c r="BN251" s="103">
        <v>0.79300000000000004</v>
      </c>
      <c r="BO251" s="95">
        <v>0.79200000000000004</v>
      </c>
      <c r="BP251" s="95">
        <v>0.78900000000000003</v>
      </c>
      <c r="BQ251" s="95">
        <v>0.79500000000000004</v>
      </c>
      <c r="BR251" s="95">
        <v>0.79400000000000004</v>
      </c>
      <c r="BS251" s="95">
        <v>0.79600000000000004</v>
      </c>
      <c r="BT251" s="97"/>
      <c r="BU251" s="97"/>
      <c r="BV251" s="96"/>
      <c r="BW251" s="96"/>
      <c r="BX251" s="96"/>
      <c r="BY251" s="98"/>
      <c r="BZ251" s="99"/>
      <c r="CA251" s="99"/>
      <c r="CB251" s="99"/>
      <c r="CC251" s="99"/>
      <c r="CD251" s="100"/>
      <c r="CE251" s="101"/>
      <c r="CF251" s="102"/>
      <c r="CG251" s="102"/>
      <c r="CH251" s="102"/>
      <c r="CI251" s="102"/>
      <c r="CJ251" s="102"/>
      <c r="CK251" s="102"/>
      <c r="CL251" s="102"/>
      <c r="CM251" s="102"/>
      <c r="CN251" s="102"/>
      <c r="CO251" s="102"/>
      <c r="CP251" s="103"/>
      <c r="CQ251" s="103"/>
      <c r="CR251" s="103"/>
      <c r="CS251" s="103"/>
      <c r="CT251" s="103"/>
      <c r="CU251" s="103"/>
      <c r="CV251" s="103"/>
      <c r="CW251" s="103"/>
      <c r="CX251" s="103"/>
      <c r="CY251" s="103"/>
      <c r="CZ251" s="103"/>
      <c r="DA251" s="103"/>
      <c r="DB251" s="103"/>
      <c r="DC251" s="103"/>
      <c r="DD251" s="103"/>
      <c r="DE251" s="103"/>
      <c r="DF251" s="103"/>
      <c r="DG251" s="103"/>
      <c r="DH251" s="103"/>
      <c r="DI251" s="103"/>
      <c r="DJ251" s="103"/>
      <c r="DK251" s="103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</row>
    <row r="252" spans="1:139">
      <c r="A252" s="83" t="s">
        <v>158</v>
      </c>
      <c r="B252" s="66" t="s">
        <v>248</v>
      </c>
      <c r="C252" s="79" t="s">
        <v>181</v>
      </c>
      <c r="D252" s="67">
        <v>1</v>
      </c>
      <c r="E252" s="123" t="s">
        <v>70</v>
      </c>
      <c r="F252" s="84" t="s">
        <v>243</v>
      </c>
      <c r="G252" s="85" t="s">
        <v>127</v>
      </c>
      <c r="H252" s="86">
        <v>1.33</v>
      </c>
      <c r="I252" s="124" t="s">
        <v>43</v>
      </c>
      <c r="J252" s="88">
        <v>0.8</v>
      </c>
      <c r="K252" s="89">
        <v>0.04</v>
      </c>
      <c r="L252" s="89">
        <v>-0.04</v>
      </c>
      <c r="M252" s="90" t="s">
        <v>29</v>
      </c>
      <c r="N252" s="91" t="s">
        <v>67</v>
      </c>
      <c r="O252" s="92">
        <f t="shared" si="105"/>
        <v>0.84000000000000008</v>
      </c>
      <c r="P252" s="93">
        <f t="shared" si="106"/>
        <v>0.76</v>
      </c>
      <c r="Q252" s="94"/>
      <c r="R252" s="3">
        <f t="shared" si="107"/>
        <v>0.79700000000000004</v>
      </c>
      <c r="S252" s="3">
        <f t="shared" si="108"/>
        <v>0.78600000000000003</v>
      </c>
      <c r="T252" s="3">
        <f t="shared" si="109"/>
        <v>0.79253125000000024</v>
      </c>
      <c r="U252" s="4">
        <f t="shared" si="110"/>
        <v>3.3886373224684034E-3</v>
      </c>
      <c r="V252" s="5">
        <f t="shared" si="111"/>
        <v>3.9347183143284452</v>
      </c>
      <c r="W252" s="76">
        <f t="shared" si="119"/>
        <v>-0.18671874999999488</v>
      </c>
      <c r="X252" s="76" t="str">
        <f t="shared" si="120"/>
        <v>Level B</v>
      </c>
      <c r="Y252" s="5">
        <f t="shared" si="112"/>
        <v>4.6694039995819434</v>
      </c>
      <c r="Z252" s="5">
        <f t="shared" si="113"/>
        <v>3.2000326290749537</v>
      </c>
      <c r="AA252" s="5">
        <f t="shared" si="114"/>
        <v>3.2000326290749537</v>
      </c>
      <c r="AB252" s="6">
        <f t="shared" si="115"/>
        <v>1</v>
      </c>
      <c r="AC252" s="29" t="str">
        <f t="shared" si="116"/>
        <v/>
      </c>
      <c r="AD252" s="29" t="str">
        <f t="shared" si="117"/>
        <v/>
      </c>
      <c r="AE252" s="29">
        <f t="shared" si="118"/>
        <v>7.4687499999998019E-3</v>
      </c>
      <c r="AF252" s="29" t="str">
        <f t="shared" si="121"/>
        <v/>
      </c>
      <c r="AG252" s="100"/>
      <c r="AH252" s="101"/>
      <c r="AI252" s="102"/>
      <c r="AJ252" s="102"/>
      <c r="AK252" s="102"/>
      <c r="AL252" s="102"/>
      <c r="AM252" s="102"/>
      <c r="AN252" s="102">
        <v>0.78800000000000003</v>
      </c>
      <c r="AO252" s="102">
        <v>0.79500000000000004</v>
      </c>
      <c r="AP252" s="102">
        <v>0.79600000000000004</v>
      </c>
      <c r="AQ252" s="102">
        <v>0.79700000000000004</v>
      </c>
      <c r="AR252" s="102">
        <v>0.79700000000000004</v>
      </c>
      <c r="AS252" s="103">
        <v>0.78900000000000003</v>
      </c>
      <c r="AT252" s="103">
        <v>0.79300000000000004</v>
      </c>
      <c r="AU252" s="103">
        <v>0.79500000000000004</v>
      </c>
      <c r="AV252" s="103">
        <v>0.79400000000000004</v>
      </c>
      <c r="AW252" s="103">
        <v>0.79400000000000004</v>
      </c>
      <c r="AX252" s="103">
        <v>0.79500000000000004</v>
      </c>
      <c r="AY252" s="103">
        <v>0.79600000000000004</v>
      </c>
      <c r="AZ252" s="103">
        <v>0.79700000000000004</v>
      </c>
      <c r="BA252" s="103">
        <v>0.78800000000000003</v>
      </c>
      <c r="BB252" s="103">
        <v>0.79300000000000004</v>
      </c>
      <c r="BC252" s="103">
        <v>0.79400000000000004</v>
      </c>
      <c r="BD252" s="103">
        <v>0.78600000000000003</v>
      </c>
      <c r="BE252" s="103">
        <v>0.79200000000000004</v>
      </c>
      <c r="BF252" s="103">
        <v>0.79100000000000004</v>
      </c>
      <c r="BG252" s="103">
        <v>0.79100000000000004</v>
      </c>
      <c r="BH252" s="103">
        <v>0.78600000000000003</v>
      </c>
      <c r="BI252" s="103">
        <v>0.79500000000000004</v>
      </c>
      <c r="BJ252" s="103">
        <v>0.79200000000000004</v>
      </c>
      <c r="BK252" s="103">
        <v>0.79700000000000004</v>
      </c>
      <c r="BL252" s="103">
        <v>0.79</v>
      </c>
      <c r="BM252" s="103">
        <v>0.79500000000000004</v>
      </c>
      <c r="BN252" s="103">
        <v>0.79100000000000004</v>
      </c>
      <c r="BO252" s="95">
        <v>0.79600000000000004</v>
      </c>
      <c r="BP252" s="95">
        <v>0.79</v>
      </c>
      <c r="BQ252" s="95">
        <v>0.78900000000000003</v>
      </c>
      <c r="BR252" s="95">
        <v>0.79200000000000004</v>
      </c>
      <c r="BS252" s="95">
        <v>0.78700000000000003</v>
      </c>
      <c r="BT252" s="97"/>
      <c r="BU252" s="97"/>
      <c r="BV252" s="96"/>
      <c r="BW252" s="96"/>
      <c r="BX252" s="96"/>
      <c r="BY252" s="98"/>
      <c r="BZ252" s="99"/>
      <c r="CA252" s="99"/>
      <c r="CB252" s="99"/>
      <c r="CC252" s="99"/>
      <c r="CD252" s="100"/>
      <c r="CE252" s="101"/>
      <c r="CF252" s="102"/>
      <c r="CG252" s="102"/>
      <c r="CH252" s="102"/>
      <c r="CI252" s="102"/>
      <c r="CJ252" s="102"/>
      <c r="CK252" s="102"/>
      <c r="CL252" s="102"/>
      <c r="CM252" s="102"/>
      <c r="CN252" s="102"/>
      <c r="CO252" s="102"/>
      <c r="CP252" s="103"/>
      <c r="CQ252" s="103"/>
      <c r="CR252" s="103"/>
      <c r="CS252" s="103"/>
      <c r="CT252" s="103"/>
      <c r="CU252" s="103"/>
      <c r="CV252" s="103"/>
      <c r="CW252" s="103"/>
      <c r="CX252" s="103"/>
      <c r="CY252" s="103"/>
      <c r="CZ252" s="103"/>
      <c r="DA252" s="103"/>
      <c r="DB252" s="103"/>
      <c r="DC252" s="103"/>
      <c r="DD252" s="103"/>
      <c r="DE252" s="103"/>
      <c r="DF252" s="103"/>
      <c r="DG252" s="103"/>
      <c r="DH252" s="103"/>
      <c r="DI252" s="103"/>
      <c r="DJ252" s="103"/>
      <c r="DK252" s="103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</row>
    <row r="253" spans="1:139">
      <c r="A253" s="83" t="s">
        <v>159</v>
      </c>
      <c r="B253" s="66" t="s">
        <v>248</v>
      </c>
      <c r="C253" s="79" t="s">
        <v>181</v>
      </c>
      <c r="D253" s="67">
        <v>1</v>
      </c>
      <c r="E253" s="123" t="s">
        <v>70</v>
      </c>
      <c r="F253" s="84" t="s">
        <v>126</v>
      </c>
      <c r="G253" s="85" t="s">
        <v>127</v>
      </c>
      <c r="H253" s="86">
        <v>1.33</v>
      </c>
      <c r="I253" s="124" t="s">
        <v>43</v>
      </c>
      <c r="J253" s="88">
        <v>0.8</v>
      </c>
      <c r="K253" s="89">
        <v>0.04</v>
      </c>
      <c r="L253" s="89">
        <v>-0.04</v>
      </c>
      <c r="M253" s="90" t="s">
        <v>29</v>
      </c>
      <c r="N253" s="91" t="s">
        <v>67</v>
      </c>
      <c r="O253" s="92">
        <f t="shared" si="105"/>
        <v>0.84000000000000008</v>
      </c>
      <c r="P253" s="93">
        <f t="shared" si="106"/>
        <v>0.76</v>
      </c>
      <c r="Q253" s="94"/>
      <c r="R253" s="3">
        <f t="shared" si="107"/>
        <v>0.81299999999999994</v>
      </c>
      <c r="S253" s="3">
        <f t="shared" si="108"/>
        <v>0.77100000000000002</v>
      </c>
      <c r="T253" s="3">
        <f t="shared" si="109"/>
        <v>0.79971874999999981</v>
      </c>
      <c r="U253" s="4">
        <f t="shared" si="110"/>
        <v>9.3678736355489404E-3</v>
      </c>
      <c r="V253" s="5">
        <f t="shared" si="111"/>
        <v>1.4233041405187596</v>
      </c>
      <c r="W253" s="76">
        <f t="shared" si="119"/>
        <v>-7.0312500000058115E-3</v>
      </c>
      <c r="X253" s="76" t="str">
        <f t="shared" si="120"/>
        <v>Level A</v>
      </c>
      <c r="Y253" s="5">
        <f t="shared" si="112"/>
        <v>1.4333117477567916</v>
      </c>
      <c r="Z253" s="5">
        <f t="shared" si="113"/>
        <v>1.4132965332807301</v>
      </c>
      <c r="AA253" s="5">
        <f t="shared" si="114"/>
        <v>1.4132965332807301</v>
      </c>
      <c r="AB253" s="6">
        <f t="shared" si="115"/>
        <v>0.99998027611155726</v>
      </c>
      <c r="AC253" s="29" t="str">
        <f t="shared" si="116"/>
        <v/>
      </c>
      <c r="AD253" s="29" t="str">
        <f t="shared" si="117"/>
        <v/>
      </c>
      <c r="AE253" s="29">
        <f t="shared" si="118"/>
        <v>2.812500000002327E-4</v>
      </c>
      <c r="AF253" s="29">
        <f t="shared" si="121"/>
        <v>8.4310862719940469E-2</v>
      </c>
      <c r="AG253" s="100"/>
      <c r="AH253" s="101"/>
      <c r="AI253" s="102"/>
      <c r="AJ253" s="102"/>
      <c r="AK253" s="102"/>
      <c r="AL253" s="102"/>
      <c r="AM253" s="102"/>
      <c r="AN253" s="102">
        <v>0.78600000000000003</v>
      </c>
      <c r="AO253" s="102">
        <v>0.80900000000000005</v>
      </c>
      <c r="AP253" s="102">
        <v>0.81200000000000006</v>
      </c>
      <c r="AQ253" s="102">
        <v>0.81299999999999994</v>
      </c>
      <c r="AR253" s="102">
        <v>0.80900000000000005</v>
      </c>
      <c r="AS253" s="103">
        <v>0.79800000000000004</v>
      </c>
      <c r="AT253" s="103">
        <v>0.80300000000000005</v>
      </c>
      <c r="AU253" s="103">
        <v>0.79700000000000004</v>
      </c>
      <c r="AV253" s="103">
        <v>0.80400000000000005</v>
      </c>
      <c r="AW253" s="103">
        <v>0.79500000000000004</v>
      </c>
      <c r="AX253" s="103">
        <v>0.79200000000000004</v>
      </c>
      <c r="AY253" s="103">
        <v>0.79300000000000004</v>
      </c>
      <c r="AZ253" s="103">
        <v>0.79500000000000004</v>
      </c>
      <c r="BA253" s="103">
        <v>0.78600000000000003</v>
      </c>
      <c r="BB253" s="103">
        <v>0.80400000000000005</v>
      </c>
      <c r="BC253" s="103">
        <v>0.81100000000000005</v>
      </c>
      <c r="BD253" s="103">
        <v>0.78900000000000003</v>
      </c>
      <c r="BE253" s="103">
        <v>0.80300000000000005</v>
      </c>
      <c r="BF253" s="103">
        <v>0.77100000000000002</v>
      </c>
      <c r="BG253" s="103">
        <v>0.80100000000000005</v>
      </c>
      <c r="BH253" s="103">
        <v>0.80700000000000005</v>
      </c>
      <c r="BI253" s="103">
        <v>0.80200000000000005</v>
      </c>
      <c r="BJ253" s="103">
        <v>0.78800000000000003</v>
      </c>
      <c r="BK253" s="103">
        <v>0.80600000000000005</v>
      </c>
      <c r="BL253" s="103">
        <v>0.81</v>
      </c>
      <c r="BM253" s="103">
        <v>0.80500000000000005</v>
      </c>
      <c r="BN253" s="103">
        <v>0.80400000000000005</v>
      </c>
      <c r="BO253" s="95">
        <v>0.79400000000000004</v>
      </c>
      <c r="BP253" s="95">
        <v>0.79600000000000004</v>
      </c>
      <c r="BQ253" s="95">
        <v>0.81</v>
      </c>
      <c r="BR253" s="95">
        <v>0.80200000000000005</v>
      </c>
      <c r="BS253" s="95">
        <v>0.79600000000000004</v>
      </c>
      <c r="BT253" s="97"/>
      <c r="BU253" s="97"/>
      <c r="BV253" s="96"/>
      <c r="BW253" s="96"/>
      <c r="BX253" s="96"/>
      <c r="BY253" s="98"/>
      <c r="BZ253" s="99"/>
      <c r="CA253" s="99"/>
      <c r="CB253" s="99"/>
      <c r="CC253" s="99"/>
      <c r="CD253" s="100"/>
      <c r="CE253" s="101"/>
      <c r="CF253" s="102"/>
      <c r="CG253" s="102"/>
      <c r="CH253" s="102"/>
      <c r="CI253" s="102"/>
      <c r="CJ253" s="102"/>
      <c r="CK253" s="102"/>
      <c r="CL253" s="102"/>
      <c r="CM253" s="102"/>
      <c r="CN253" s="102"/>
      <c r="CO253" s="102"/>
      <c r="CP253" s="103"/>
      <c r="CQ253" s="103"/>
      <c r="CR253" s="103"/>
      <c r="CS253" s="103"/>
      <c r="CT253" s="103"/>
      <c r="CU253" s="103"/>
      <c r="CV253" s="103"/>
      <c r="CW253" s="103"/>
      <c r="CX253" s="103"/>
      <c r="CY253" s="103"/>
      <c r="CZ253" s="103"/>
      <c r="DA253" s="103"/>
      <c r="DB253" s="103"/>
      <c r="DC253" s="103"/>
      <c r="DD253" s="103"/>
      <c r="DE253" s="103"/>
      <c r="DF253" s="103"/>
      <c r="DG253" s="103"/>
      <c r="DH253" s="103"/>
      <c r="DI253" s="103"/>
      <c r="DJ253" s="103"/>
      <c r="DK253" s="103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</row>
    <row r="254" spans="1:139">
      <c r="A254" s="83" t="s">
        <v>159</v>
      </c>
      <c r="B254" s="66" t="s">
        <v>248</v>
      </c>
      <c r="C254" s="79" t="s">
        <v>181</v>
      </c>
      <c r="D254" s="67">
        <v>1</v>
      </c>
      <c r="E254" s="123" t="s">
        <v>70</v>
      </c>
      <c r="F254" s="84" t="s">
        <v>128</v>
      </c>
      <c r="G254" s="85" t="s">
        <v>127</v>
      </c>
      <c r="H254" s="86">
        <v>1.33</v>
      </c>
      <c r="I254" s="124" t="s">
        <v>43</v>
      </c>
      <c r="J254" s="88">
        <v>0.8</v>
      </c>
      <c r="K254" s="89">
        <v>0.04</v>
      </c>
      <c r="L254" s="89">
        <v>-0.04</v>
      </c>
      <c r="M254" s="90" t="s">
        <v>29</v>
      </c>
      <c r="N254" s="91" t="s">
        <v>67</v>
      </c>
      <c r="O254" s="92">
        <f t="shared" si="105"/>
        <v>0.84000000000000008</v>
      </c>
      <c r="P254" s="93">
        <f t="shared" si="106"/>
        <v>0.76</v>
      </c>
      <c r="Q254" s="94"/>
      <c r="R254" s="3">
        <f t="shared" si="107"/>
        <v>0.81399999999999995</v>
      </c>
      <c r="S254" s="3">
        <f t="shared" si="108"/>
        <v>0.77900000000000003</v>
      </c>
      <c r="T254" s="3">
        <f t="shared" si="109"/>
        <v>0.80293749999999986</v>
      </c>
      <c r="U254" s="4">
        <f t="shared" si="110"/>
        <v>8.911527511074907E-3</v>
      </c>
      <c r="V254" s="5">
        <f t="shared" si="111"/>
        <v>1.4961894374183522</v>
      </c>
      <c r="W254" s="76">
        <f t="shared" si="119"/>
        <v>7.3437499999995312E-2</v>
      </c>
      <c r="X254" s="76" t="str">
        <f t="shared" si="120"/>
        <v>Level A</v>
      </c>
      <c r="Y254" s="5">
        <f t="shared" si="112"/>
        <v>1.3863130256079501</v>
      </c>
      <c r="Z254" s="5">
        <f t="shared" si="113"/>
        <v>1.6060658492287567</v>
      </c>
      <c r="AA254" s="5">
        <f t="shared" si="114"/>
        <v>1.3863130256079501</v>
      </c>
      <c r="AB254" s="6">
        <f t="shared" si="115"/>
        <v>0.99998328923772428</v>
      </c>
      <c r="AC254" s="29" t="str">
        <f t="shared" si="116"/>
        <v/>
      </c>
      <c r="AD254" s="29" t="str">
        <f t="shared" si="117"/>
        <v/>
      </c>
      <c r="AE254" s="29">
        <f t="shared" si="118"/>
        <v>-2.9374999999998153E-3</v>
      </c>
      <c r="AF254" s="29">
        <f t="shared" si="121"/>
        <v>8.0203747599674163E-2</v>
      </c>
      <c r="AG254" s="100"/>
      <c r="AH254" s="101"/>
      <c r="AI254" s="102"/>
      <c r="AJ254" s="102"/>
      <c r="AK254" s="102"/>
      <c r="AL254" s="102"/>
      <c r="AM254" s="102"/>
      <c r="AN254" s="102">
        <v>0.77900000000000003</v>
      </c>
      <c r="AO254" s="102">
        <v>0.80800000000000005</v>
      </c>
      <c r="AP254" s="102">
        <v>0.81200000000000006</v>
      </c>
      <c r="AQ254" s="102">
        <v>0.80700000000000005</v>
      </c>
      <c r="AR254" s="102">
        <v>0.81</v>
      </c>
      <c r="AS254" s="103">
        <v>0.80300000000000005</v>
      </c>
      <c r="AT254" s="103">
        <v>0.79900000000000004</v>
      </c>
      <c r="AU254" s="103">
        <v>0.79800000000000004</v>
      </c>
      <c r="AV254" s="103">
        <v>0.81399999999999995</v>
      </c>
      <c r="AW254" s="103">
        <v>0.79</v>
      </c>
      <c r="AX254" s="103">
        <v>0.79900000000000004</v>
      </c>
      <c r="AY254" s="103">
        <v>0.79900000000000004</v>
      </c>
      <c r="AZ254" s="103">
        <v>0.80700000000000005</v>
      </c>
      <c r="BA254" s="103">
        <v>0.79500000000000004</v>
      </c>
      <c r="BB254" s="103">
        <v>0.80800000000000005</v>
      </c>
      <c r="BC254" s="103">
        <v>0.80900000000000005</v>
      </c>
      <c r="BD254" s="103">
        <v>0.79600000000000004</v>
      </c>
      <c r="BE254" s="103">
        <v>0.80200000000000005</v>
      </c>
      <c r="BF254" s="103">
        <v>0.78200000000000003</v>
      </c>
      <c r="BG254" s="103">
        <v>0.81399999999999995</v>
      </c>
      <c r="BH254" s="103">
        <v>0.81299999999999994</v>
      </c>
      <c r="BI254" s="103">
        <v>0.80500000000000005</v>
      </c>
      <c r="BJ254" s="103">
        <v>0.79500000000000004</v>
      </c>
      <c r="BK254" s="103">
        <v>0.81299999999999994</v>
      </c>
      <c r="BL254" s="103">
        <v>0.80800000000000005</v>
      </c>
      <c r="BM254" s="103">
        <v>0.80200000000000005</v>
      </c>
      <c r="BN254" s="103">
        <v>0.81299999999999994</v>
      </c>
      <c r="BO254" s="95">
        <v>0.8</v>
      </c>
      <c r="BP254" s="95">
        <v>0.79400000000000004</v>
      </c>
      <c r="BQ254" s="95">
        <v>0.81200000000000006</v>
      </c>
      <c r="BR254" s="95">
        <v>0.80800000000000005</v>
      </c>
      <c r="BS254" s="95">
        <v>0.8</v>
      </c>
      <c r="BT254" s="97"/>
      <c r="BU254" s="97"/>
      <c r="BV254" s="96"/>
      <c r="BW254" s="96"/>
      <c r="BX254" s="96"/>
      <c r="BY254" s="98"/>
      <c r="BZ254" s="99"/>
      <c r="CA254" s="99"/>
      <c r="CB254" s="99"/>
      <c r="CC254" s="99"/>
      <c r="CD254" s="100"/>
      <c r="CE254" s="101"/>
      <c r="CF254" s="102"/>
      <c r="CG254" s="102"/>
      <c r="CH254" s="102"/>
      <c r="CI254" s="102"/>
      <c r="CJ254" s="102"/>
      <c r="CK254" s="102"/>
      <c r="CL254" s="102"/>
      <c r="CM254" s="102"/>
      <c r="CN254" s="102"/>
      <c r="CO254" s="102"/>
      <c r="CP254" s="103"/>
      <c r="CQ254" s="103"/>
      <c r="CR254" s="103"/>
      <c r="CS254" s="103"/>
      <c r="CT254" s="103"/>
      <c r="CU254" s="103"/>
      <c r="CV254" s="103"/>
      <c r="CW254" s="103"/>
      <c r="CX254" s="103"/>
      <c r="CY254" s="103"/>
      <c r="CZ254" s="103"/>
      <c r="DA254" s="103"/>
      <c r="DB254" s="103"/>
      <c r="DC254" s="103"/>
      <c r="DD254" s="103"/>
      <c r="DE254" s="103"/>
      <c r="DF254" s="103"/>
      <c r="DG254" s="103"/>
      <c r="DH254" s="103"/>
      <c r="DI254" s="103"/>
      <c r="DJ254" s="103"/>
      <c r="DK254" s="103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</row>
    <row r="255" spans="1:139">
      <c r="A255" s="83" t="s">
        <v>160</v>
      </c>
      <c r="B255" s="66" t="s">
        <v>248</v>
      </c>
      <c r="C255" s="79" t="s">
        <v>181</v>
      </c>
      <c r="D255" s="67">
        <v>1</v>
      </c>
      <c r="E255" s="123" t="s">
        <v>70</v>
      </c>
      <c r="F255" s="84" t="s">
        <v>126</v>
      </c>
      <c r="G255" s="85" t="s">
        <v>127</v>
      </c>
      <c r="H255" s="86">
        <v>1.33</v>
      </c>
      <c r="I255" s="124" t="s">
        <v>43</v>
      </c>
      <c r="J255" s="88">
        <v>1.1000000000000001</v>
      </c>
      <c r="K255" s="89">
        <v>0.04</v>
      </c>
      <c r="L255" s="89">
        <v>-0.04</v>
      </c>
      <c r="M255" s="90" t="s">
        <v>29</v>
      </c>
      <c r="N255" s="91" t="s">
        <v>67</v>
      </c>
      <c r="O255" s="92">
        <f t="shared" si="105"/>
        <v>1.1400000000000001</v>
      </c>
      <c r="P255" s="93">
        <f t="shared" si="106"/>
        <v>1.06</v>
      </c>
      <c r="Q255" s="94"/>
      <c r="R255" s="3">
        <f t="shared" si="107"/>
        <v>1.099</v>
      </c>
      <c r="S255" s="3">
        <f t="shared" si="108"/>
        <v>1.0840000000000001</v>
      </c>
      <c r="T255" s="3">
        <f t="shared" si="109"/>
        <v>1.09128125</v>
      </c>
      <c r="U255" s="4">
        <f t="shared" si="110"/>
        <v>3.8624275752683975E-3</v>
      </c>
      <c r="V255" s="5">
        <f t="shared" si="111"/>
        <v>3.4520604136912025</v>
      </c>
      <c r="W255" s="76">
        <f t="shared" si="119"/>
        <v>-0.21796875000000251</v>
      </c>
      <c r="X255" s="76" t="str">
        <f t="shared" si="120"/>
        <v>Level B</v>
      </c>
      <c r="Y255" s="5">
        <f t="shared" si="112"/>
        <v>4.2045017069879691</v>
      </c>
      <c r="Z255" s="5">
        <f t="shared" si="113"/>
        <v>2.6996191203944422</v>
      </c>
      <c r="AA255" s="5">
        <f t="shared" si="114"/>
        <v>2.6996191203944422</v>
      </c>
      <c r="AB255" s="6">
        <f t="shared" si="115"/>
        <v>0.99999999999999978</v>
      </c>
      <c r="AC255" s="29" t="str">
        <f t="shared" si="116"/>
        <v/>
      </c>
      <c r="AD255" s="29" t="str">
        <f t="shared" si="117"/>
        <v/>
      </c>
      <c r="AE255" s="29">
        <f t="shared" si="118"/>
        <v>8.7187500000001084E-3</v>
      </c>
      <c r="AF255" s="29" t="str">
        <f t="shared" si="121"/>
        <v/>
      </c>
      <c r="AG255" s="100"/>
      <c r="AH255" s="101"/>
      <c r="AI255" s="102"/>
      <c r="AJ255" s="102"/>
      <c r="AK255" s="102"/>
      <c r="AL255" s="102"/>
      <c r="AM255" s="102"/>
      <c r="AN255" s="102">
        <v>1.089</v>
      </c>
      <c r="AO255" s="102">
        <v>1.087</v>
      </c>
      <c r="AP255" s="102">
        <v>1.087</v>
      </c>
      <c r="AQ255" s="102">
        <v>1.091</v>
      </c>
      <c r="AR255" s="102">
        <v>1.091</v>
      </c>
      <c r="AS255" s="103">
        <v>1.0900000000000001</v>
      </c>
      <c r="AT255" s="103">
        <v>1.0980000000000001</v>
      </c>
      <c r="AU255" s="103">
        <v>1.0880000000000001</v>
      </c>
      <c r="AV255" s="103">
        <v>1.085</v>
      </c>
      <c r="AW255" s="103">
        <v>1.0960000000000001</v>
      </c>
      <c r="AX255" s="103">
        <v>1.0920000000000001</v>
      </c>
      <c r="AY255" s="103">
        <v>1.0980000000000001</v>
      </c>
      <c r="AZ255" s="103">
        <v>1.0840000000000001</v>
      </c>
      <c r="BA255" s="103">
        <v>1.093</v>
      </c>
      <c r="BB255" s="103">
        <v>1.093</v>
      </c>
      <c r="BC255" s="103">
        <v>1.089</v>
      </c>
      <c r="BD255" s="103">
        <v>1.093</v>
      </c>
      <c r="BE255" s="103">
        <v>1.093</v>
      </c>
      <c r="BF255" s="103">
        <v>1.087</v>
      </c>
      <c r="BG255" s="103">
        <v>1.099</v>
      </c>
      <c r="BH255" s="103">
        <v>1.085</v>
      </c>
      <c r="BI255" s="103">
        <v>1.089</v>
      </c>
      <c r="BJ255" s="103">
        <v>1.0940000000000001</v>
      </c>
      <c r="BK255" s="103">
        <v>1.0920000000000001</v>
      </c>
      <c r="BL255" s="103">
        <v>1.0980000000000001</v>
      </c>
      <c r="BM255" s="103">
        <v>1.0920000000000001</v>
      </c>
      <c r="BN255" s="103">
        <v>1.089</v>
      </c>
      <c r="BO255" s="95">
        <v>1.091</v>
      </c>
      <c r="BP255" s="95">
        <v>1.093</v>
      </c>
      <c r="BQ255" s="95">
        <v>1.0920000000000001</v>
      </c>
      <c r="BR255" s="95">
        <v>1.091</v>
      </c>
      <c r="BS255" s="95">
        <v>1.0920000000000001</v>
      </c>
      <c r="BT255" s="97"/>
      <c r="BU255" s="97"/>
      <c r="BV255" s="96"/>
      <c r="BW255" s="96"/>
      <c r="BX255" s="96"/>
      <c r="BY255" s="98"/>
      <c r="BZ255" s="99"/>
      <c r="CA255" s="99"/>
      <c r="CB255" s="99"/>
      <c r="CC255" s="99"/>
      <c r="CD255" s="100"/>
      <c r="CE255" s="101"/>
      <c r="CF255" s="102"/>
      <c r="CG255" s="102"/>
      <c r="CH255" s="102"/>
      <c r="CI255" s="102"/>
      <c r="CJ255" s="102"/>
      <c r="CK255" s="102"/>
      <c r="CL255" s="102"/>
      <c r="CM255" s="102"/>
      <c r="CN255" s="102"/>
      <c r="CO255" s="102"/>
      <c r="CP255" s="103"/>
      <c r="CQ255" s="103"/>
      <c r="CR255" s="103"/>
      <c r="CS255" s="103"/>
      <c r="CT255" s="103"/>
      <c r="CU255" s="103"/>
      <c r="CV255" s="103"/>
      <c r="CW255" s="103"/>
      <c r="CX255" s="103"/>
      <c r="CY255" s="103"/>
      <c r="CZ255" s="103"/>
      <c r="DA255" s="103"/>
      <c r="DB255" s="103"/>
      <c r="DC255" s="103"/>
      <c r="DD255" s="103"/>
      <c r="DE255" s="103"/>
      <c r="DF255" s="103"/>
      <c r="DG255" s="103"/>
      <c r="DH255" s="103"/>
      <c r="DI255" s="103"/>
      <c r="DJ255" s="103"/>
      <c r="DK255" s="103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</row>
    <row r="256" spans="1:139">
      <c r="A256" s="83" t="s">
        <v>160</v>
      </c>
      <c r="B256" s="66" t="s">
        <v>248</v>
      </c>
      <c r="C256" s="79" t="s">
        <v>181</v>
      </c>
      <c r="D256" s="67">
        <v>1</v>
      </c>
      <c r="E256" s="123" t="s">
        <v>70</v>
      </c>
      <c r="F256" s="84" t="s">
        <v>128</v>
      </c>
      <c r="G256" s="85" t="s">
        <v>127</v>
      </c>
      <c r="H256" s="86">
        <v>1.33</v>
      </c>
      <c r="I256" s="124" t="s">
        <v>43</v>
      </c>
      <c r="J256" s="88">
        <v>1.1000000000000001</v>
      </c>
      <c r="K256" s="89">
        <v>0.04</v>
      </c>
      <c r="L256" s="89">
        <v>-0.04</v>
      </c>
      <c r="M256" s="90" t="s">
        <v>29</v>
      </c>
      <c r="N256" s="91" t="s">
        <v>67</v>
      </c>
      <c r="O256" s="92">
        <f t="shared" si="105"/>
        <v>1.1400000000000001</v>
      </c>
      <c r="P256" s="93">
        <f t="shared" si="106"/>
        <v>1.06</v>
      </c>
      <c r="Q256" s="94"/>
      <c r="R256" s="3">
        <f t="shared" si="107"/>
        <v>1.1020000000000001</v>
      </c>
      <c r="S256" s="3">
        <f t="shared" si="108"/>
        <v>1.08</v>
      </c>
      <c r="T256" s="3">
        <f t="shared" si="109"/>
        <v>1.0894999999999999</v>
      </c>
      <c r="U256" s="4">
        <f t="shared" si="110"/>
        <v>4.8260048260072332E-3</v>
      </c>
      <c r="V256" s="5">
        <f t="shared" si="111"/>
        <v>2.7628097803550249</v>
      </c>
      <c r="W256" s="76">
        <f t="shared" si="119"/>
        <v>-0.26250000000000417</v>
      </c>
      <c r="X256" s="76" t="str">
        <f t="shared" si="120"/>
        <v>Level C</v>
      </c>
      <c r="Y256" s="5">
        <f t="shared" si="112"/>
        <v>3.4880473476982332</v>
      </c>
      <c r="Z256" s="5">
        <f t="shared" si="113"/>
        <v>2.037572213011821</v>
      </c>
      <c r="AA256" s="5">
        <f t="shared" si="114"/>
        <v>2.037572213011821</v>
      </c>
      <c r="AB256" s="6">
        <f t="shared" si="115"/>
        <v>0.99999999951025398</v>
      </c>
      <c r="AC256" s="29" t="str">
        <f t="shared" si="116"/>
        <v/>
      </c>
      <c r="AD256" s="29" t="str">
        <f t="shared" si="117"/>
        <v/>
      </c>
      <c r="AE256" s="29">
        <f t="shared" si="118"/>
        <v>1.0500000000000176E-2</v>
      </c>
      <c r="AF256" s="29" t="str">
        <f t="shared" si="121"/>
        <v/>
      </c>
      <c r="AG256" s="100"/>
      <c r="AH256" s="101"/>
      <c r="AI256" s="102"/>
      <c r="AJ256" s="102"/>
      <c r="AK256" s="102"/>
      <c r="AL256" s="102"/>
      <c r="AM256" s="102"/>
      <c r="AN256" s="102">
        <v>1.087</v>
      </c>
      <c r="AO256" s="102">
        <v>1.0840000000000001</v>
      </c>
      <c r="AP256" s="102">
        <v>1.087</v>
      </c>
      <c r="AQ256" s="102">
        <v>1.0860000000000001</v>
      </c>
      <c r="AR256" s="102">
        <v>1.0900000000000001</v>
      </c>
      <c r="AS256" s="103">
        <v>1.0920000000000001</v>
      </c>
      <c r="AT256" s="103">
        <v>1.097</v>
      </c>
      <c r="AU256" s="103">
        <v>1.0940000000000001</v>
      </c>
      <c r="AV256" s="103">
        <v>1.0860000000000001</v>
      </c>
      <c r="AW256" s="103">
        <v>1.097</v>
      </c>
      <c r="AX256" s="103">
        <v>1.091</v>
      </c>
      <c r="AY256" s="103">
        <v>1.0940000000000001</v>
      </c>
      <c r="AZ256" s="103">
        <v>1.0820000000000001</v>
      </c>
      <c r="BA256" s="103">
        <v>1.087</v>
      </c>
      <c r="BB256" s="103">
        <v>1.087</v>
      </c>
      <c r="BC256" s="103">
        <v>1.0920000000000001</v>
      </c>
      <c r="BD256" s="103">
        <v>1.0940000000000001</v>
      </c>
      <c r="BE256" s="103">
        <v>1.093</v>
      </c>
      <c r="BF256" s="103">
        <v>1.0840000000000001</v>
      </c>
      <c r="BG256" s="103">
        <v>1.1020000000000001</v>
      </c>
      <c r="BH256" s="103">
        <v>1.08</v>
      </c>
      <c r="BI256" s="103">
        <v>1.0900000000000001</v>
      </c>
      <c r="BJ256" s="103">
        <v>1.093</v>
      </c>
      <c r="BK256" s="103">
        <v>1.087</v>
      </c>
      <c r="BL256" s="103">
        <v>1.0900000000000001</v>
      </c>
      <c r="BM256" s="103">
        <v>1.091</v>
      </c>
      <c r="BN256" s="103">
        <v>1.0820000000000001</v>
      </c>
      <c r="BO256" s="95">
        <v>1.087</v>
      </c>
      <c r="BP256" s="95">
        <v>1.093</v>
      </c>
      <c r="BQ256" s="95">
        <v>1.089</v>
      </c>
      <c r="BR256" s="95">
        <v>1.0900000000000001</v>
      </c>
      <c r="BS256" s="95">
        <v>1.0860000000000001</v>
      </c>
      <c r="BT256" s="97"/>
      <c r="BU256" s="97"/>
      <c r="BV256" s="96"/>
      <c r="BW256" s="96"/>
      <c r="BX256" s="96"/>
      <c r="BY256" s="98"/>
      <c r="BZ256" s="99"/>
      <c r="CA256" s="99"/>
      <c r="CB256" s="99"/>
      <c r="CC256" s="99"/>
      <c r="CD256" s="100"/>
      <c r="CE256" s="101"/>
      <c r="CF256" s="102"/>
      <c r="CG256" s="102"/>
      <c r="CH256" s="102"/>
      <c r="CI256" s="102"/>
      <c r="CJ256" s="102"/>
      <c r="CK256" s="102"/>
      <c r="CL256" s="102"/>
      <c r="CM256" s="102"/>
      <c r="CN256" s="102"/>
      <c r="CO256" s="102"/>
      <c r="CP256" s="103"/>
      <c r="CQ256" s="103"/>
      <c r="CR256" s="103"/>
      <c r="CS256" s="103"/>
      <c r="CT256" s="103"/>
      <c r="CU256" s="103"/>
      <c r="CV256" s="103"/>
      <c r="CW256" s="103"/>
      <c r="CX256" s="103"/>
      <c r="CY256" s="103"/>
      <c r="CZ256" s="103"/>
      <c r="DA256" s="103"/>
      <c r="DB256" s="103"/>
      <c r="DC256" s="103"/>
      <c r="DD256" s="103"/>
      <c r="DE256" s="103"/>
      <c r="DF256" s="103"/>
      <c r="DG256" s="103"/>
      <c r="DH256" s="103"/>
      <c r="DI256" s="103"/>
      <c r="DJ256" s="103"/>
      <c r="DK256" s="103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</row>
    <row r="257" spans="1:139">
      <c r="A257" s="83" t="s">
        <v>161</v>
      </c>
      <c r="B257" s="66" t="s">
        <v>248</v>
      </c>
      <c r="C257" s="79" t="s">
        <v>181</v>
      </c>
      <c r="D257" s="67">
        <v>1</v>
      </c>
      <c r="E257" s="123" t="s">
        <v>70</v>
      </c>
      <c r="F257" s="84" t="s">
        <v>126</v>
      </c>
      <c r="G257" s="85" t="s">
        <v>127</v>
      </c>
      <c r="H257" s="86">
        <v>1.33</v>
      </c>
      <c r="I257" s="124" t="s">
        <v>43</v>
      </c>
      <c r="J257" s="88">
        <v>1.1000000000000001</v>
      </c>
      <c r="K257" s="89">
        <v>0.04</v>
      </c>
      <c r="L257" s="89">
        <v>-0.04</v>
      </c>
      <c r="M257" s="90" t="s">
        <v>29</v>
      </c>
      <c r="N257" s="91" t="s">
        <v>67</v>
      </c>
      <c r="O257" s="92">
        <f t="shared" si="105"/>
        <v>1.1400000000000001</v>
      </c>
      <c r="P257" s="93">
        <f t="shared" si="106"/>
        <v>1.06</v>
      </c>
      <c r="Q257" s="94"/>
      <c r="R257" s="3">
        <f t="shared" si="107"/>
        <v>1.1140000000000001</v>
      </c>
      <c r="S257" s="3">
        <f t="shared" si="108"/>
        <v>1.0860000000000001</v>
      </c>
      <c r="T257" s="3">
        <f t="shared" si="109"/>
        <v>1.0991562499999998</v>
      </c>
      <c r="U257" s="4">
        <f t="shared" si="110"/>
        <v>9.020082879956837E-3</v>
      </c>
      <c r="V257" s="5">
        <f t="shared" si="111"/>
        <v>1.4781830179144801</v>
      </c>
      <c r="W257" s="76">
        <f t="shared" si="119"/>
        <v>-2.1093750000006333E-2</v>
      </c>
      <c r="X257" s="76" t="str">
        <f t="shared" si="120"/>
        <v>Level A</v>
      </c>
      <c r="Y257" s="5">
        <f t="shared" si="112"/>
        <v>1.5093634409486243</v>
      </c>
      <c r="Z257" s="5">
        <f t="shared" si="113"/>
        <v>1.4470025948803384</v>
      </c>
      <c r="AA257" s="5">
        <f t="shared" si="114"/>
        <v>1.4470025948803384</v>
      </c>
      <c r="AB257" s="6">
        <f t="shared" si="115"/>
        <v>0.9999899325080488</v>
      </c>
      <c r="AC257" s="29" t="str">
        <f t="shared" si="116"/>
        <v/>
      </c>
      <c r="AD257" s="29" t="str">
        <f t="shared" si="117"/>
        <v/>
      </c>
      <c r="AE257" s="29">
        <f t="shared" si="118"/>
        <v>8.4375000000025402E-4</v>
      </c>
      <c r="AF257" s="29">
        <f t="shared" si="121"/>
        <v>8.1180745919611538E-2</v>
      </c>
      <c r="AG257" s="100"/>
      <c r="AH257" s="101"/>
      <c r="AI257" s="102"/>
      <c r="AJ257" s="102"/>
      <c r="AK257" s="102"/>
      <c r="AL257" s="102"/>
      <c r="AM257" s="102"/>
      <c r="AN257" s="102">
        <v>1.103</v>
      </c>
      <c r="AO257" s="102">
        <v>1.0960000000000001</v>
      </c>
      <c r="AP257" s="102">
        <v>1.0900000000000001</v>
      </c>
      <c r="AQ257" s="102">
        <v>1.111</v>
      </c>
      <c r="AR257" s="102">
        <v>1.1120000000000001</v>
      </c>
      <c r="AS257" s="103">
        <v>1.111</v>
      </c>
      <c r="AT257" s="103">
        <v>1.095</v>
      </c>
      <c r="AU257" s="103">
        <v>1.109</v>
      </c>
      <c r="AV257" s="103">
        <v>1.091</v>
      </c>
      <c r="AW257" s="103">
        <v>1.113</v>
      </c>
      <c r="AX257" s="103">
        <v>1.087</v>
      </c>
      <c r="AY257" s="103">
        <v>1.087</v>
      </c>
      <c r="AZ257" s="103">
        <v>1.101</v>
      </c>
      <c r="BA257" s="103">
        <v>1.0860000000000001</v>
      </c>
      <c r="BB257" s="103">
        <v>1.1140000000000001</v>
      </c>
      <c r="BC257" s="103">
        <v>1.089</v>
      </c>
      <c r="BD257" s="103">
        <v>1.1020000000000001</v>
      </c>
      <c r="BE257" s="103">
        <v>1.105</v>
      </c>
      <c r="BF257" s="103">
        <v>1.093</v>
      </c>
      <c r="BG257" s="103">
        <v>1.107</v>
      </c>
      <c r="BH257" s="103">
        <v>1.0860000000000001</v>
      </c>
      <c r="BI257" s="103">
        <v>1.0940000000000001</v>
      </c>
      <c r="BJ257" s="103">
        <v>1.093</v>
      </c>
      <c r="BK257" s="103">
        <v>1.095</v>
      </c>
      <c r="BL257" s="103">
        <v>1.095</v>
      </c>
      <c r="BM257" s="103">
        <v>1.097</v>
      </c>
      <c r="BN257" s="103">
        <v>1.1080000000000001</v>
      </c>
      <c r="BO257" s="95">
        <v>1.107</v>
      </c>
      <c r="BP257" s="95">
        <v>1.093</v>
      </c>
      <c r="BQ257" s="95">
        <v>1.0900000000000001</v>
      </c>
      <c r="BR257" s="95">
        <v>1.1040000000000001</v>
      </c>
      <c r="BS257" s="95">
        <v>1.109</v>
      </c>
      <c r="BT257" s="97"/>
      <c r="BU257" s="97"/>
      <c r="BV257" s="96"/>
      <c r="BW257" s="96"/>
      <c r="BX257" s="96"/>
      <c r="BY257" s="98"/>
      <c r="BZ257" s="99"/>
      <c r="CA257" s="99"/>
      <c r="CB257" s="99"/>
      <c r="CC257" s="99"/>
      <c r="CD257" s="100"/>
      <c r="CE257" s="101"/>
      <c r="CF257" s="102"/>
      <c r="CG257" s="102"/>
      <c r="CH257" s="102"/>
      <c r="CI257" s="102"/>
      <c r="CJ257" s="102"/>
      <c r="CK257" s="102"/>
      <c r="CL257" s="102"/>
      <c r="CM257" s="102"/>
      <c r="CN257" s="102"/>
      <c r="CO257" s="102"/>
      <c r="CP257" s="103"/>
      <c r="CQ257" s="103"/>
      <c r="CR257" s="103"/>
      <c r="CS257" s="103"/>
      <c r="CT257" s="103"/>
      <c r="CU257" s="103"/>
      <c r="CV257" s="103"/>
      <c r="CW257" s="103"/>
      <c r="CX257" s="103"/>
      <c r="CY257" s="103"/>
      <c r="CZ257" s="103"/>
      <c r="DA257" s="103"/>
      <c r="DB257" s="103"/>
      <c r="DC257" s="103"/>
      <c r="DD257" s="103"/>
      <c r="DE257" s="103"/>
      <c r="DF257" s="103"/>
      <c r="DG257" s="103"/>
      <c r="DH257" s="103"/>
      <c r="DI257" s="103"/>
      <c r="DJ257" s="103"/>
      <c r="DK257" s="103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</row>
    <row r="258" spans="1:139">
      <c r="A258" s="83" t="s">
        <v>161</v>
      </c>
      <c r="B258" s="66" t="s">
        <v>248</v>
      </c>
      <c r="C258" s="79" t="s">
        <v>181</v>
      </c>
      <c r="D258" s="67">
        <v>1</v>
      </c>
      <c r="E258" s="123" t="s">
        <v>70</v>
      </c>
      <c r="F258" s="84" t="s">
        <v>128</v>
      </c>
      <c r="G258" s="85" t="s">
        <v>127</v>
      </c>
      <c r="H258" s="86">
        <v>1.33</v>
      </c>
      <c r="I258" s="124" t="s">
        <v>43</v>
      </c>
      <c r="J258" s="88">
        <v>1.1000000000000001</v>
      </c>
      <c r="K258" s="89">
        <v>0.04</v>
      </c>
      <c r="L258" s="89">
        <v>-0.04</v>
      </c>
      <c r="M258" s="90" t="s">
        <v>29</v>
      </c>
      <c r="N258" s="91" t="s">
        <v>67</v>
      </c>
      <c r="O258" s="92">
        <f t="shared" si="105"/>
        <v>1.1400000000000001</v>
      </c>
      <c r="P258" s="93">
        <f t="shared" si="106"/>
        <v>1.06</v>
      </c>
      <c r="Q258" s="94"/>
      <c r="R258" s="3">
        <f t="shared" si="107"/>
        <v>1.1120000000000001</v>
      </c>
      <c r="S258" s="3">
        <f t="shared" si="108"/>
        <v>1.085</v>
      </c>
      <c r="T258" s="3">
        <f t="shared" si="109"/>
        <v>1.0981249999999998</v>
      </c>
      <c r="U258" s="4">
        <f t="shared" si="110"/>
        <v>8.8636626813655417E-3</v>
      </c>
      <c r="V258" s="5">
        <f t="shared" si="111"/>
        <v>1.5042690378284107</v>
      </c>
      <c r="W258" s="76">
        <f t="shared" si="119"/>
        <v>-4.6875000000007286E-2</v>
      </c>
      <c r="X258" s="76" t="str">
        <f t="shared" si="120"/>
        <v>Level A</v>
      </c>
      <c r="Y258" s="5">
        <f t="shared" si="112"/>
        <v>1.5747816489766298</v>
      </c>
      <c r="Z258" s="5">
        <f t="shared" si="113"/>
        <v>1.4337564266801941</v>
      </c>
      <c r="AA258" s="5">
        <f t="shared" si="114"/>
        <v>1.4337564266801941</v>
      </c>
      <c r="AB258" s="6">
        <f t="shared" si="115"/>
        <v>0.99999035458186425</v>
      </c>
      <c r="AC258" s="29" t="str">
        <f t="shared" si="116"/>
        <v/>
      </c>
      <c r="AD258" s="29" t="str">
        <f t="shared" si="117"/>
        <v/>
      </c>
      <c r="AE258" s="29">
        <f t="shared" si="118"/>
        <v>1.8750000000002931E-3</v>
      </c>
      <c r="AF258" s="29" t="str">
        <f t="shared" si="121"/>
        <v/>
      </c>
      <c r="AG258" s="100"/>
      <c r="AH258" s="101"/>
      <c r="AI258" s="102"/>
      <c r="AJ258" s="102"/>
      <c r="AK258" s="102"/>
      <c r="AL258" s="102"/>
      <c r="AM258" s="102"/>
      <c r="AN258" s="102">
        <v>1.105</v>
      </c>
      <c r="AO258" s="102">
        <v>1.089</v>
      </c>
      <c r="AP258" s="102">
        <v>1.0860000000000001</v>
      </c>
      <c r="AQ258" s="102">
        <v>1.109</v>
      </c>
      <c r="AR258" s="102">
        <v>1.109</v>
      </c>
      <c r="AS258" s="103">
        <v>1.111</v>
      </c>
      <c r="AT258" s="103">
        <v>1.093</v>
      </c>
      <c r="AU258" s="103">
        <v>1.1100000000000001</v>
      </c>
      <c r="AV258" s="103">
        <v>1.0880000000000001</v>
      </c>
      <c r="AW258" s="103">
        <v>1.109</v>
      </c>
      <c r="AX258" s="103">
        <v>1.0880000000000001</v>
      </c>
      <c r="AY258" s="103">
        <v>1.101</v>
      </c>
      <c r="AZ258" s="103">
        <v>1.101</v>
      </c>
      <c r="BA258" s="103">
        <v>1.1000000000000001</v>
      </c>
      <c r="BB258" s="103">
        <v>1.1120000000000001</v>
      </c>
      <c r="BC258" s="103">
        <v>1.085</v>
      </c>
      <c r="BD258" s="103">
        <v>1.099</v>
      </c>
      <c r="BE258" s="103">
        <v>1.105</v>
      </c>
      <c r="BF258" s="103">
        <v>1.0920000000000001</v>
      </c>
      <c r="BG258" s="103">
        <v>1.103</v>
      </c>
      <c r="BH258" s="103">
        <v>1.085</v>
      </c>
      <c r="BI258" s="103">
        <v>1.0980000000000001</v>
      </c>
      <c r="BJ258" s="103">
        <v>1.0900000000000001</v>
      </c>
      <c r="BK258" s="103">
        <v>1.0980000000000001</v>
      </c>
      <c r="BL258" s="103">
        <v>1.0920000000000001</v>
      </c>
      <c r="BM258" s="103">
        <v>1.0900000000000001</v>
      </c>
      <c r="BN258" s="103">
        <v>1.1060000000000001</v>
      </c>
      <c r="BO258" s="95">
        <v>1.1000000000000001</v>
      </c>
      <c r="BP258" s="95">
        <v>1.109</v>
      </c>
      <c r="BQ258" s="95">
        <v>1.089</v>
      </c>
      <c r="BR258" s="95">
        <v>1.0860000000000001</v>
      </c>
      <c r="BS258" s="95">
        <v>1.1020000000000001</v>
      </c>
      <c r="BT258" s="97"/>
      <c r="BU258" s="97"/>
      <c r="BV258" s="96"/>
      <c r="BW258" s="96"/>
      <c r="BX258" s="96"/>
      <c r="BY258" s="98"/>
      <c r="BZ258" s="99"/>
      <c r="CA258" s="99"/>
      <c r="CB258" s="99"/>
      <c r="CC258" s="99"/>
      <c r="CD258" s="100"/>
      <c r="CE258" s="101"/>
      <c r="CF258" s="102"/>
      <c r="CG258" s="102"/>
      <c r="CH258" s="102"/>
      <c r="CI258" s="102"/>
      <c r="CJ258" s="102"/>
      <c r="CK258" s="102"/>
      <c r="CL258" s="102"/>
      <c r="CM258" s="102"/>
      <c r="CN258" s="102"/>
      <c r="CO258" s="102"/>
      <c r="CP258" s="103"/>
      <c r="CQ258" s="103"/>
      <c r="CR258" s="103"/>
      <c r="CS258" s="103"/>
      <c r="CT258" s="103"/>
      <c r="CU258" s="103"/>
      <c r="CV258" s="103"/>
      <c r="CW258" s="103"/>
      <c r="CX258" s="103"/>
      <c r="CY258" s="103"/>
      <c r="CZ258" s="103"/>
      <c r="DA258" s="103"/>
      <c r="DB258" s="103"/>
      <c r="DC258" s="103"/>
      <c r="DD258" s="103"/>
      <c r="DE258" s="103"/>
      <c r="DF258" s="103"/>
      <c r="DG258" s="103"/>
      <c r="DH258" s="103"/>
      <c r="DI258" s="103"/>
      <c r="DJ258" s="103"/>
      <c r="DK258" s="103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</row>
    <row r="259" spans="1:139">
      <c r="A259" s="83" t="s">
        <v>246</v>
      </c>
      <c r="B259" s="66" t="s">
        <v>248</v>
      </c>
      <c r="C259" s="79" t="s">
        <v>181</v>
      </c>
      <c r="D259" s="67">
        <v>1</v>
      </c>
      <c r="E259" s="123" t="s">
        <v>70</v>
      </c>
      <c r="F259" s="84" t="s">
        <v>126</v>
      </c>
      <c r="G259" s="85" t="s">
        <v>127</v>
      </c>
      <c r="H259" s="86">
        <v>1.33</v>
      </c>
      <c r="I259" s="124" t="s">
        <v>43</v>
      </c>
      <c r="J259" s="88">
        <v>0.8</v>
      </c>
      <c r="K259" s="89">
        <v>0.04</v>
      </c>
      <c r="L259" s="89">
        <v>-0.04</v>
      </c>
      <c r="M259" s="90" t="s">
        <v>29</v>
      </c>
      <c r="N259" s="91" t="s">
        <v>67</v>
      </c>
      <c r="O259" s="92">
        <f t="shared" si="105"/>
        <v>0.84000000000000008</v>
      </c>
      <c r="P259" s="93">
        <f t="shared" si="106"/>
        <v>0.76</v>
      </c>
      <c r="Q259" s="94"/>
      <c r="R259" s="3">
        <f t="shared" si="107"/>
        <v>0.81699999999999995</v>
      </c>
      <c r="S259" s="3">
        <f t="shared" si="108"/>
        <v>0.78100000000000003</v>
      </c>
      <c r="T259" s="3">
        <f t="shared" si="109"/>
        <v>0.79571875000000014</v>
      </c>
      <c r="U259" s="4">
        <f t="shared" si="110"/>
        <v>8.4633341062224574E-3</v>
      </c>
      <c r="V259" s="5">
        <f t="shared" si="111"/>
        <v>1.5754232511665029</v>
      </c>
      <c r="W259" s="76">
        <f t="shared" si="119"/>
        <v>-0.10703124999999748</v>
      </c>
      <c r="X259" s="76" t="str">
        <f t="shared" si="120"/>
        <v>Level A</v>
      </c>
      <c r="Y259" s="5">
        <f t="shared" si="112"/>
        <v>1.7440427710179154</v>
      </c>
      <c r="Z259" s="5">
        <f t="shared" si="113"/>
        <v>1.4068037313150934</v>
      </c>
      <c r="AA259" s="5">
        <f t="shared" si="114"/>
        <v>1.4068037313150934</v>
      </c>
      <c r="AB259" s="6">
        <f t="shared" si="115"/>
        <v>0.99998772335990327</v>
      </c>
      <c r="AC259" s="29" t="str">
        <f t="shared" si="116"/>
        <v/>
      </c>
      <c r="AD259" s="29" t="str">
        <f t="shared" si="117"/>
        <v/>
      </c>
      <c r="AE259" s="29">
        <f t="shared" si="118"/>
        <v>4.2812499999999032E-3</v>
      </c>
      <c r="AF259" s="29" t="str">
        <f t="shared" si="121"/>
        <v/>
      </c>
      <c r="AG259" s="100"/>
      <c r="AH259" s="101"/>
      <c r="AI259" s="102"/>
      <c r="AJ259" s="102"/>
      <c r="AK259" s="102"/>
      <c r="AL259" s="102"/>
      <c r="AM259" s="102"/>
      <c r="AN259" s="102">
        <v>0.79600000000000004</v>
      </c>
      <c r="AO259" s="102">
        <v>0.80600000000000005</v>
      </c>
      <c r="AP259" s="102">
        <v>0.79100000000000004</v>
      </c>
      <c r="AQ259" s="102">
        <v>0.79</v>
      </c>
      <c r="AR259" s="102">
        <v>0.81699999999999995</v>
      </c>
      <c r="AS259" s="103">
        <v>0.79400000000000004</v>
      </c>
      <c r="AT259" s="103">
        <v>0.79200000000000004</v>
      </c>
      <c r="AU259" s="103">
        <v>0.79100000000000004</v>
      </c>
      <c r="AV259" s="103">
        <v>0.78900000000000003</v>
      </c>
      <c r="AW259" s="103">
        <v>0.81399999999999995</v>
      </c>
      <c r="AX259" s="103">
        <v>0.80800000000000005</v>
      </c>
      <c r="AY259" s="103">
        <v>0.78700000000000003</v>
      </c>
      <c r="AZ259" s="103">
        <v>0.78600000000000003</v>
      </c>
      <c r="BA259" s="103">
        <v>0.79900000000000004</v>
      </c>
      <c r="BB259" s="103">
        <v>0.79400000000000004</v>
      </c>
      <c r="BC259" s="103">
        <v>0.79600000000000004</v>
      </c>
      <c r="BD259" s="103">
        <v>0.78600000000000003</v>
      </c>
      <c r="BE259" s="103">
        <v>0.80600000000000005</v>
      </c>
      <c r="BF259" s="103">
        <v>0.80300000000000005</v>
      </c>
      <c r="BG259" s="103">
        <v>0.79400000000000004</v>
      </c>
      <c r="BH259" s="103">
        <v>0.80500000000000005</v>
      </c>
      <c r="BI259" s="103">
        <v>0.79700000000000004</v>
      </c>
      <c r="BJ259" s="103">
        <v>0.80400000000000005</v>
      </c>
      <c r="BK259" s="103">
        <v>0.79100000000000004</v>
      </c>
      <c r="BL259" s="103">
        <v>0.78100000000000003</v>
      </c>
      <c r="BM259" s="103">
        <v>0.79300000000000004</v>
      </c>
      <c r="BN259" s="103">
        <v>0.79100000000000004</v>
      </c>
      <c r="BO259" s="95">
        <v>0.78600000000000003</v>
      </c>
      <c r="BP259" s="95">
        <v>0.79800000000000004</v>
      </c>
      <c r="BQ259" s="95">
        <v>0.79800000000000004</v>
      </c>
      <c r="BR259" s="95">
        <v>0.79100000000000004</v>
      </c>
      <c r="BS259" s="95">
        <v>0.78900000000000003</v>
      </c>
      <c r="BT259" s="97"/>
      <c r="BU259" s="97"/>
      <c r="BV259" s="96"/>
      <c r="BW259" s="96"/>
      <c r="BX259" s="96"/>
      <c r="BY259" s="98"/>
      <c r="BZ259" s="99"/>
      <c r="CA259" s="99"/>
      <c r="CB259" s="99"/>
      <c r="CC259" s="99"/>
      <c r="CD259" s="100"/>
      <c r="CE259" s="101"/>
      <c r="CF259" s="102"/>
      <c r="CG259" s="102"/>
      <c r="CH259" s="102"/>
      <c r="CI259" s="102"/>
      <c r="CJ259" s="102"/>
      <c r="CK259" s="102"/>
      <c r="CL259" s="102"/>
      <c r="CM259" s="102"/>
      <c r="CN259" s="102"/>
      <c r="CO259" s="102"/>
      <c r="CP259" s="103"/>
      <c r="CQ259" s="103"/>
      <c r="CR259" s="103"/>
      <c r="CS259" s="103"/>
      <c r="CT259" s="103"/>
      <c r="CU259" s="103"/>
      <c r="CV259" s="103"/>
      <c r="CW259" s="103"/>
      <c r="CX259" s="103"/>
      <c r="CY259" s="103"/>
      <c r="CZ259" s="103"/>
      <c r="DA259" s="103"/>
      <c r="DB259" s="103"/>
      <c r="DC259" s="103"/>
      <c r="DD259" s="103"/>
      <c r="DE259" s="103"/>
      <c r="DF259" s="103"/>
      <c r="DG259" s="103"/>
      <c r="DH259" s="103"/>
      <c r="DI259" s="103"/>
      <c r="DJ259" s="103"/>
      <c r="DK259" s="103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</row>
    <row r="260" spans="1:139">
      <c r="A260" s="83" t="s">
        <v>246</v>
      </c>
      <c r="B260" s="66" t="s">
        <v>248</v>
      </c>
      <c r="C260" s="79" t="s">
        <v>181</v>
      </c>
      <c r="D260" s="67">
        <v>1</v>
      </c>
      <c r="E260" s="123" t="s">
        <v>70</v>
      </c>
      <c r="F260" s="84" t="s">
        <v>128</v>
      </c>
      <c r="G260" s="85" t="s">
        <v>127</v>
      </c>
      <c r="H260" s="86">
        <v>1.33</v>
      </c>
      <c r="I260" s="124" t="s">
        <v>43</v>
      </c>
      <c r="J260" s="88">
        <v>0.8</v>
      </c>
      <c r="K260" s="89">
        <v>0.04</v>
      </c>
      <c r="L260" s="89">
        <v>-0.04</v>
      </c>
      <c r="M260" s="90" t="s">
        <v>29</v>
      </c>
      <c r="N260" s="91" t="s">
        <v>67</v>
      </c>
      <c r="O260" s="92">
        <f t="shared" si="105"/>
        <v>0.84000000000000008</v>
      </c>
      <c r="P260" s="93">
        <f t="shared" si="106"/>
        <v>0.76</v>
      </c>
      <c r="Q260" s="94"/>
      <c r="R260" s="3">
        <f t="shared" si="107"/>
        <v>0.81899999999999995</v>
      </c>
      <c r="S260" s="3">
        <f t="shared" si="108"/>
        <v>0.78600000000000003</v>
      </c>
      <c r="T260" s="3">
        <f t="shared" si="109"/>
        <v>0.80021874999999998</v>
      </c>
      <c r="U260" s="4">
        <f t="shared" si="110"/>
        <v>8.9721230450481217E-3</v>
      </c>
      <c r="V260" s="5">
        <f t="shared" si="111"/>
        <v>1.4860845383403702</v>
      </c>
      <c r="W260" s="76">
        <f t="shared" si="119"/>
        <v>5.4687499999983517E-3</v>
      </c>
      <c r="X260" s="76" t="str">
        <f t="shared" si="120"/>
        <v>Level A</v>
      </c>
      <c r="Y260" s="5">
        <f t="shared" si="112"/>
        <v>1.477957513521325</v>
      </c>
      <c r="Z260" s="5">
        <f t="shared" si="113"/>
        <v>1.4942115631594179</v>
      </c>
      <c r="AA260" s="5">
        <f t="shared" si="114"/>
        <v>1.477957513521325</v>
      </c>
      <c r="AB260" s="6">
        <f t="shared" si="115"/>
        <v>0.99999168587813836</v>
      </c>
      <c r="AC260" s="29" t="str">
        <f t="shared" si="116"/>
        <v/>
      </c>
      <c r="AD260" s="29" t="str">
        <f t="shared" si="117"/>
        <v/>
      </c>
      <c r="AE260" s="29">
        <f t="shared" si="118"/>
        <v>-2.1874999999993427E-4</v>
      </c>
      <c r="AF260" s="29">
        <f t="shared" si="121"/>
        <v>8.074910740543309E-2</v>
      </c>
      <c r="AG260" s="100"/>
      <c r="AH260" s="101"/>
      <c r="AI260" s="102"/>
      <c r="AJ260" s="102"/>
      <c r="AK260" s="102"/>
      <c r="AL260" s="102"/>
      <c r="AM260" s="102"/>
      <c r="AN260" s="102">
        <v>0.80200000000000005</v>
      </c>
      <c r="AO260" s="102">
        <v>0.81399999999999995</v>
      </c>
      <c r="AP260" s="102">
        <v>0.79</v>
      </c>
      <c r="AQ260" s="102">
        <v>0.78800000000000003</v>
      </c>
      <c r="AR260" s="102">
        <v>0.81899999999999995</v>
      </c>
      <c r="AS260" s="103">
        <v>0.79900000000000004</v>
      </c>
      <c r="AT260" s="103">
        <v>0.79700000000000004</v>
      </c>
      <c r="AU260" s="103">
        <v>0.80200000000000005</v>
      </c>
      <c r="AV260" s="103">
        <v>0.79200000000000004</v>
      </c>
      <c r="AW260" s="103">
        <v>0.81399999999999995</v>
      </c>
      <c r="AX260" s="103">
        <v>0.81</v>
      </c>
      <c r="AY260" s="103">
        <v>0.79200000000000004</v>
      </c>
      <c r="AZ260" s="103">
        <v>0.79400000000000004</v>
      </c>
      <c r="BA260" s="103">
        <v>0.80800000000000005</v>
      </c>
      <c r="BB260" s="103">
        <v>0.80100000000000005</v>
      </c>
      <c r="BC260" s="103">
        <v>0.79700000000000004</v>
      </c>
      <c r="BD260" s="103">
        <v>0.79700000000000004</v>
      </c>
      <c r="BE260" s="103">
        <v>0.81200000000000006</v>
      </c>
      <c r="BF260" s="103">
        <v>0.80800000000000005</v>
      </c>
      <c r="BG260" s="103">
        <v>0.80200000000000005</v>
      </c>
      <c r="BH260" s="103">
        <v>0.81699999999999995</v>
      </c>
      <c r="BI260" s="103">
        <v>0.79800000000000004</v>
      </c>
      <c r="BJ260" s="103">
        <v>0.80700000000000005</v>
      </c>
      <c r="BK260" s="103">
        <v>0.79500000000000004</v>
      </c>
      <c r="BL260" s="103">
        <v>0.78600000000000003</v>
      </c>
      <c r="BM260" s="103">
        <v>0.79800000000000004</v>
      </c>
      <c r="BN260" s="103">
        <v>0.79600000000000004</v>
      </c>
      <c r="BO260" s="95">
        <v>0.79100000000000004</v>
      </c>
      <c r="BP260" s="95">
        <v>0.80400000000000005</v>
      </c>
      <c r="BQ260" s="95">
        <v>0.79900000000000004</v>
      </c>
      <c r="BR260" s="95">
        <v>0.78900000000000003</v>
      </c>
      <c r="BS260" s="95">
        <v>0.78900000000000003</v>
      </c>
      <c r="BT260" s="97"/>
      <c r="BU260" s="97"/>
      <c r="BV260" s="96"/>
      <c r="BW260" s="96"/>
      <c r="BX260" s="96"/>
      <c r="BY260" s="98"/>
      <c r="BZ260" s="99"/>
      <c r="CA260" s="99"/>
      <c r="CB260" s="99"/>
      <c r="CC260" s="99"/>
      <c r="CD260" s="100"/>
      <c r="CE260" s="101"/>
      <c r="CF260" s="102"/>
      <c r="CG260" s="102"/>
      <c r="CH260" s="102"/>
      <c r="CI260" s="102"/>
      <c r="CJ260" s="102"/>
      <c r="CK260" s="102"/>
      <c r="CL260" s="102"/>
      <c r="CM260" s="102"/>
      <c r="CN260" s="102"/>
      <c r="CO260" s="102"/>
      <c r="CP260" s="103"/>
      <c r="CQ260" s="103"/>
      <c r="CR260" s="103"/>
      <c r="CS260" s="103"/>
      <c r="CT260" s="103"/>
      <c r="CU260" s="103"/>
      <c r="CV260" s="103"/>
      <c r="CW260" s="103"/>
      <c r="CX260" s="103"/>
      <c r="CY260" s="103"/>
      <c r="CZ260" s="103"/>
      <c r="DA260" s="103"/>
      <c r="DB260" s="103"/>
      <c r="DC260" s="103"/>
      <c r="DD260" s="103"/>
      <c r="DE260" s="103"/>
      <c r="DF260" s="103"/>
      <c r="DG260" s="103"/>
      <c r="DH260" s="103"/>
      <c r="DI260" s="103"/>
      <c r="DJ260" s="103"/>
      <c r="DK260" s="103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</row>
    <row r="261" spans="1:139">
      <c r="A261" s="83" t="s">
        <v>247</v>
      </c>
      <c r="B261" s="66" t="s">
        <v>248</v>
      </c>
      <c r="C261" s="79" t="s">
        <v>181</v>
      </c>
      <c r="D261" s="67">
        <v>1</v>
      </c>
      <c r="E261" s="123" t="s">
        <v>70</v>
      </c>
      <c r="F261" s="84" t="s">
        <v>126</v>
      </c>
      <c r="G261" s="85" t="s">
        <v>127</v>
      </c>
      <c r="H261" s="86">
        <v>1.33</v>
      </c>
      <c r="I261" s="124" t="s">
        <v>43</v>
      </c>
      <c r="J261" s="88">
        <v>0.8</v>
      </c>
      <c r="K261" s="89">
        <v>0.04</v>
      </c>
      <c r="L261" s="89">
        <v>-0.04</v>
      </c>
      <c r="M261" s="90" t="s">
        <v>29</v>
      </c>
      <c r="N261" s="91" t="s">
        <v>67</v>
      </c>
      <c r="O261" s="92">
        <f t="shared" si="105"/>
        <v>0.84000000000000008</v>
      </c>
      <c r="P261" s="93">
        <f t="shared" si="106"/>
        <v>0.76</v>
      </c>
      <c r="Q261" s="94"/>
      <c r="R261" s="3">
        <f t="shared" si="107"/>
        <v>0.81499999999999995</v>
      </c>
      <c r="S261" s="3">
        <f t="shared" si="108"/>
        <v>0.79200000000000004</v>
      </c>
      <c r="T261" s="3">
        <f t="shared" si="109"/>
        <v>0.80571875000000004</v>
      </c>
      <c r="U261" s="4">
        <f t="shared" si="110"/>
        <v>6.682834896813203E-3</v>
      </c>
      <c r="V261" s="5">
        <f t="shared" si="111"/>
        <v>1.9951612660207283</v>
      </c>
      <c r="W261" s="76">
        <f t="shared" si="119"/>
        <v>0.14296874999999973</v>
      </c>
      <c r="X261" s="76" t="str">
        <f t="shared" si="120"/>
        <v>Level B</v>
      </c>
      <c r="Y261" s="5">
        <f t="shared" si="112"/>
        <v>1.7099155537693294</v>
      </c>
      <c r="Z261" s="5">
        <f t="shared" si="113"/>
        <v>2.2804069782721306</v>
      </c>
      <c r="AA261" s="5">
        <f t="shared" si="114"/>
        <v>1.7099155537693294</v>
      </c>
      <c r="AB261" s="6">
        <f t="shared" si="115"/>
        <v>0.99999985492988719</v>
      </c>
      <c r="AC261" s="29" t="str">
        <f t="shared" si="116"/>
        <v/>
      </c>
      <c r="AD261" s="29" t="str">
        <f t="shared" si="117"/>
        <v/>
      </c>
      <c r="AE261" s="29">
        <f t="shared" si="118"/>
        <v>-5.7187499999999947E-3</v>
      </c>
      <c r="AF261" s="29" t="str">
        <f t="shared" si="121"/>
        <v/>
      </c>
      <c r="AG261" s="100"/>
      <c r="AH261" s="101"/>
      <c r="AI261" s="102"/>
      <c r="AJ261" s="102"/>
      <c r="AK261" s="102"/>
      <c r="AL261" s="102"/>
      <c r="AM261" s="102"/>
      <c r="AN261" s="102">
        <v>0.81200000000000006</v>
      </c>
      <c r="AO261" s="102">
        <v>0.81100000000000005</v>
      </c>
      <c r="AP261" s="102">
        <v>0.80200000000000005</v>
      </c>
      <c r="AQ261" s="102">
        <v>0.81</v>
      </c>
      <c r="AR261" s="102">
        <v>0.81499999999999995</v>
      </c>
      <c r="AS261" s="103">
        <v>0.80800000000000005</v>
      </c>
      <c r="AT261" s="103">
        <v>0.80700000000000005</v>
      </c>
      <c r="AU261" s="103">
        <v>0.80300000000000005</v>
      </c>
      <c r="AV261" s="103">
        <v>0.80800000000000005</v>
      </c>
      <c r="AW261" s="103">
        <v>0.81399999999999995</v>
      </c>
      <c r="AX261" s="103">
        <v>0.81200000000000006</v>
      </c>
      <c r="AY261" s="103">
        <v>0.79600000000000004</v>
      </c>
      <c r="AZ261" s="103">
        <v>0.81499999999999995</v>
      </c>
      <c r="BA261" s="103">
        <v>0.81499999999999995</v>
      </c>
      <c r="BB261" s="103">
        <v>0.8</v>
      </c>
      <c r="BC261" s="103">
        <v>0.81100000000000005</v>
      </c>
      <c r="BD261" s="103">
        <v>0.79300000000000004</v>
      </c>
      <c r="BE261" s="103">
        <v>0.80200000000000005</v>
      </c>
      <c r="BF261" s="103">
        <v>0.80200000000000005</v>
      </c>
      <c r="BG261" s="103">
        <v>0.80500000000000005</v>
      </c>
      <c r="BH261" s="103">
        <v>0.80900000000000005</v>
      </c>
      <c r="BI261" s="103">
        <v>0.81200000000000006</v>
      </c>
      <c r="BJ261" s="103">
        <v>0.80900000000000005</v>
      </c>
      <c r="BK261" s="103">
        <v>0.79600000000000004</v>
      </c>
      <c r="BL261" s="103">
        <v>0.79700000000000004</v>
      </c>
      <c r="BM261" s="103">
        <v>0.8</v>
      </c>
      <c r="BN261" s="103">
        <v>0.8</v>
      </c>
      <c r="BO261" s="95">
        <v>0.80500000000000005</v>
      </c>
      <c r="BP261" s="95">
        <v>0.80100000000000005</v>
      </c>
      <c r="BQ261" s="95">
        <v>0.79200000000000004</v>
      </c>
      <c r="BR261" s="95">
        <v>0.81100000000000005</v>
      </c>
      <c r="BS261" s="95">
        <v>0.81</v>
      </c>
      <c r="BT261" s="97"/>
      <c r="BU261" s="97"/>
      <c r="BV261" s="96"/>
      <c r="BW261" s="96"/>
      <c r="BX261" s="96"/>
      <c r="BY261" s="98"/>
      <c r="BZ261" s="99"/>
      <c r="CA261" s="99"/>
      <c r="CB261" s="99"/>
      <c r="CC261" s="99"/>
      <c r="CD261" s="100"/>
      <c r="CE261" s="101"/>
      <c r="CF261" s="102"/>
      <c r="CG261" s="102"/>
      <c r="CH261" s="102"/>
      <c r="CI261" s="102"/>
      <c r="CJ261" s="102"/>
      <c r="CK261" s="102"/>
      <c r="CL261" s="102"/>
      <c r="CM261" s="102"/>
      <c r="CN261" s="102"/>
      <c r="CO261" s="102"/>
      <c r="CP261" s="103"/>
      <c r="CQ261" s="103"/>
      <c r="CR261" s="103"/>
      <c r="CS261" s="103"/>
      <c r="CT261" s="103"/>
      <c r="CU261" s="103"/>
      <c r="CV261" s="103"/>
      <c r="CW261" s="103"/>
      <c r="CX261" s="103"/>
      <c r="CY261" s="103"/>
      <c r="CZ261" s="103"/>
      <c r="DA261" s="103"/>
      <c r="DB261" s="103"/>
      <c r="DC261" s="103"/>
      <c r="DD261" s="103"/>
      <c r="DE261" s="103"/>
      <c r="DF261" s="103"/>
      <c r="DG261" s="103"/>
      <c r="DH261" s="103"/>
      <c r="DI261" s="103"/>
      <c r="DJ261" s="103"/>
      <c r="DK261" s="103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</row>
    <row r="262" spans="1:139">
      <c r="A262" s="83" t="s">
        <v>247</v>
      </c>
      <c r="B262" s="66" t="s">
        <v>248</v>
      </c>
      <c r="C262" s="79" t="s">
        <v>181</v>
      </c>
      <c r="D262" s="67">
        <v>1</v>
      </c>
      <c r="E262" s="123" t="s">
        <v>70</v>
      </c>
      <c r="F262" s="84" t="s">
        <v>128</v>
      </c>
      <c r="G262" s="85" t="s">
        <v>127</v>
      </c>
      <c r="H262" s="86">
        <v>1.33</v>
      </c>
      <c r="I262" s="124" t="s">
        <v>43</v>
      </c>
      <c r="J262" s="88">
        <v>0.8</v>
      </c>
      <c r="K262" s="89">
        <v>0.04</v>
      </c>
      <c r="L262" s="89">
        <v>-0.04</v>
      </c>
      <c r="M262" s="90" t="s">
        <v>29</v>
      </c>
      <c r="N262" s="91" t="s">
        <v>67</v>
      </c>
      <c r="O262" s="92">
        <f t="shared" si="105"/>
        <v>0.84000000000000008</v>
      </c>
      <c r="P262" s="93">
        <f t="shared" si="106"/>
        <v>0.76</v>
      </c>
      <c r="Q262" s="94"/>
      <c r="R262" s="3">
        <f t="shared" si="107"/>
        <v>0.81599999999999995</v>
      </c>
      <c r="S262" s="3">
        <f t="shared" si="108"/>
        <v>0.78600000000000003</v>
      </c>
      <c r="T262" s="3">
        <f t="shared" si="109"/>
        <v>0.80034375000000013</v>
      </c>
      <c r="U262" s="4">
        <f t="shared" si="110"/>
        <v>7.5417520639138209E-3</v>
      </c>
      <c r="V262" s="5">
        <f t="shared" si="111"/>
        <v>1.7679357820752795</v>
      </c>
      <c r="W262" s="76">
        <f t="shared" si="119"/>
        <v>8.5937500000021691E-3</v>
      </c>
      <c r="X262" s="76" t="str">
        <f t="shared" si="120"/>
        <v>Level A</v>
      </c>
      <c r="Y262" s="5">
        <f t="shared" si="112"/>
        <v>1.7527425839480677</v>
      </c>
      <c r="Z262" s="5">
        <f t="shared" si="113"/>
        <v>1.7831289802024941</v>
      </c>
      <c r="AA262" s="5">
        <f t="shared" si="114"/>
        <v>1.7527425839480677</v>
      </c>
      <c r="AB262" s="6">
        <f t="shared" si="115"/>
        <v>0.99999988314850619</v>
      </c>
      <c r="AC262" s="29" t="str">
        <f t="shared" si="116"/>
        <v/>
      </c>
      <c r="AD262" s="29" t="str">
        <f t="shared" si="117"/>
        <v/>
      </c>
      <c r="AE262" s="29">
        <f t="shared" si="118"/>
        <v>-3.4375000000008704E-4</v>
      </c>
      <c r="AF262" s="29" t="str">
        <f t="shared" si="121"/>
        <v/>
      </c>
      <c r="AG262" s="100"/>
      <c r="AH262" s="101"/>
      <c r="AI262" s="102"/>
      <c r="AJ262" s="102"/>
      <c r="AK262" s="102"/>
      <c r="AL262" s="102"/>
      <c r="AM262" s="102"/>
      <c r="AN262" s="102">
        <v>0.80600000000000005</v>
      </c>
      <c r="AO262" s="102">
        <v>0.80400000000000005</v>
      </c>
      <c r="AP262" s="102">
        <v>0.79300000000000004</v>
      </c>
      <c r="AQ262" s="102">
        <v>0.80500000000000005</v>
      </c>
      <c r="AR262" s="102">
        <v>0.80700000000000005</v>
      </c>
      <c r="AS262" s="103">
        <v>0.79900000000000004</v>
      </c>
      <c r="AT262" s="103">
        <v>0.79800000000000004</v>
      </c>
      <c r="AU262" s="103">
        <v>0.80200000000000005</v>
      </c>
      <c r="AV262" s="103">
        <v>0.80300000000000005</v>
      </c>
      <c r="AW262" s="103">
        <v>0.80600000000000005</v>
      </c>
      <c r="AX262" s="103">
        <v>0.81200000000000006</v>
      </c>
      <c r="AY262" s="103">
        <v>0.79400000000000004</v>
      </c>
      <c r="AZ262" s="103">
        <v>0.80700000000000005</v>
      </c>
      <c r="BA262" s="103">
        <v>0.81599999999999995</v>
      </c>
      <c r="BB262" s="103">
        <v>0.79800000000000004</v>
      </c>
      <c r="BC262" s="103">
        <v>0.80400000000000005</v>
      </c>
      <c r="BD262" s="103">
        <v>0.79</v>
      </c>
      <c r="BE262" s="103">
        <v>0.79900000000000004</v>
      </c>
      <c r="BF262" s="103">
        <v>0.79500000000000004</v>
      </c>
      <c r="BG262" s="103">
        <v>0.8</v>
      </c>
      <c r="BH262" s="103">
        <v>0.80900000000000005</v>
      </c>
      <c r="BI262" s="103">
        <v>0.80400000000000005</v>
      </c>
      <c r="BJ262" s="103">
        <v>0.81200000000000006</v>
      </c>
      <c r="BK262" s="103">
        <v>0.79100000000000004</v>
      </c>
      <c r="BL262" s="103">
        <v>0.78600000000000003</v>
      </c>
      <c r="BM262" s="103">
        <v>0.78900000000000003</v>
      </c>
      <c r="BN262" s="103">
        <v>0.79600000000000004</v>
      </c>
      <c r="BO262" s="95">
        <v>0.8</v>
      </c>
      <c r="BP262" s="95">
        <v>0.79100000000000004</v>
      </c>
      <c r="BQ262" s="95">
        <v>0.78900000000000003</v>
      </c>
      <c r="BR262" s="95">
        <v>0.79900000000000004</v>
      </c>
      <c r="BS262" s="95">
        <v>0.80700000000000005</v>
      </c>
      <c r="BT262" s="97"/>
      <c r="BU262" s="97"/>
      <c r="BV262" s="96"/>
      <c r="BW262" s="96"/>
      <c r="BX262" s="96"/>
      <c r="BY262" s="98"/>
      <c r="BZ262" s="99"/>
      <c r="CA262" s="99"/>
      <c r="CB262" s="99"/>
      <c r="CC262" s="99"/>
      <c r="CD262" s="100"/>
      <c r="CE262" s="101"/>
      <c r="CF262" s="102"/>
      <c r="CG262" s="102"/>
      <c r="CH262" s="102"/>
      <c r="CI262" s="102"/>
      <c r="CJ262" s="102"/>
      <c r="CK262" s="102"/>
      <c r="CL262" s="102"/>
      <c r="CM262" s="102"/>
      <c r="CN262" s="102"/>
      <c r="CO262" s="102"/>
      <c r="CP262" s="103"/>
      <c r="CQ262" s="103"/>
      <c r="CR262" s="103"/>
      <c r="CS262" s="103"/>
      <c r="CT262" s="103"/>
      <c r="CU262" s="103"/>
      <c r="CV262" s="103"/>
      <c r="CW262" s="103"/>
      <c r="CX262" s="103"/>
      <c r="CY262" s="103"/>
      <c r="CZ262" s="103"/>
      <c r="DA262" s="103"/>
      <c r="DB262" s="103"/>
      <c r="DC262" s="103"/>
      <c r="DD262" s="103"/>
      <c r="DE262" s="103"/>
      <c r="DF262" s="103"/>
      <c r="DG262" s="103"/>
      <c r="DH262" s="103"/>
      <c r="DI262" s="103"/>
      <c r="DJ262" s="103"/>
      <c r="DK262" s="103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</row>
    <row r="263" spans="1:139">
      <c r="A263" s="83" t="s">
        <v>247</v>
      </c>
      <c r="B263" s="66" t="s">
        <v>248</v>
      </c>
      <c r="C263" s="79" t="s">
        <v>181</v>
      </c>
      <c r="D263" s="67">
        <v>1</v>
      </c>
      <c r="E263" s="123" t="s">
        <v>70</v>
      </c>
      <c r="F263" s="84" t="s">
        <v>244</v>
      </c>
      <c r="G263" s="85" t="s">
        <v>127</v>
      </c>
      <c r="H263" s="86">
        <v>1.33</v>
      </c>
      <c r="I263" s="124" t="s">
        <v>43</v>
      </c>
      <c r="J263" s="88">
        <v>0.8</v>
      </c>
      <c r="K263" s="89">
        <v>0.04</v>
      </c>
      <c r="L263" s="89">
        <v>-0.04</v>
      </c>
      <c r="M263" s="90" t="s">
        <v>29</v>
      </c>
      <c r="N263" s="91" t="s">
        <v>67</v>
      </c>
      <c r="O263" s="92">
        <f t="shared" si="105"/>
        <v>0.84000000000000008</v>
      </c>
      <c r="P263" s="93">
        <f t="shared" si="106"/>
        <v>0.76</v>
      </c>
      <c r="Q263" s="94"/>
      <c r="R263" s="3">
        <f t="shared" si="107"/>
        <v>0.81200000000000006</v>
      </c>
      <c r="S263" s="3">
        <f t="shared" si="108"/>
        <v>0.78700000000000003</v>
      </c>
      <c r="T263" s="3">
        <f t="shared" si="109"/>
        <v>0.79975000000000007</v>
      </c>
      <c r="U263" s="4">
        <f t="shared" si="110"/>
        <v>6.8202733839823563E-3</v>
      </c>
      <c r="V263" s="5">
        <f t="shared" si="111"/>
        <v>1.9549558474660442</v>
      </c>
      <c r="W263" s="76">
        <f t="shared" si="119"/>
        <v>-6.2499999999993065E-3</v>
      </c>
      <c r="X263" s="76" t="str">
        <f t="shared" si="120"/>
        <v>Level A</v>
      </c>
      <c r="Y263" s="5">
        <f t="shared" si="112"/>
        <v>1.9671743215127073</v>
      </c>
      <c r="Z263" s="5">
        <f t="shared" si="113"/>
        <v>1.9427373734193845</v>
      </c>
      <c r="AA263" s="5">
        <f t="shared" si="114"/>
        <v>1.9427373734193845</v>
      </c>
      <c r="AB263" s="6">
        <f t="shared" si="115"/>
        <v>0.99999999539797679</v>
      </c>
      <c r="AC263" s="29" t="str">
        <f t="shared" si="116"/>
        <v/>
      </c>
      <c r="AD263" s="29" t="str">
        <f t="shared" si="117"/>
        <v/>
      </c>
      <c r="AE263" s="29">
        <f t="shared" si="118"/>
        <v>2.4999999999997247E-4</v>
      </c>
      <c r="AF263" s="29" t="str">
        <f t="shared" si="121"/>
        <v/>
      </c>
      <c r="AG263" s="100"/>
      <c r="AH263" s="101"/>
      <c r="AI263" s="102"/>
      <c r="AJ263" s="102"/>
      <c r="AK263" s="102"/>
      <c r="AL263" s="102"/>
      <c r="AM263" s="102"/>
      <c r="AN263" s="102">
        <v>0.80500000000000005</v>
      </c>
      <c r="AO263" s="102">
        <v>0.80500000000000005</v>
      </c>
      <c r="AP263" s="102">
        <v>0.79500000000000004</v>
      </c>
      <c r="AQ263" s="102">
        <v>0.80500000000000005</v>
      </c>
      <c r="AR263" s="102">
        <v>0.80600000000000005</v>
      </c>
      <c r="AS263" s="103">
        <v>0.79700000000000004</v>
      </c>
      <c r="AT263" s="103">
        <v>0.79700000000000004</v>
      </c>
      <c r="AU263" s="103">
        <v>0.80400000000000005</v>
      </c>
      <c r="AV263" s="103">
        <v>0.79900000000000004</v>
      </c>
      <c r="AW263" s="103">
        <v>0.80500000000000005</v>
      </c>
      <c r="AX263" s="103">
        <v>0.81100000000000005</v>
      </c>
      <c r="AY263" s="103">
        <v>0.79100000000000004</v>
      </c>
      <c r="AZ263" s="103">
        <v>0.80500000000000005</v>
      </c>
      <c r="BA263" s="103">
        <v>0.81200000000000006</v>
      </c>
      <c r="BB263" s="103">
        <v>0.79800000000000004</v>
      </c>
      <c r="BC263" s="103">
        <v>0.80100000000000005</v>
      </c>
      <c r="BD263" s="103">
        <v>0.79</v>
      </c>
      <c r="BE263" s="103">
        <v>0.8</v>
      </c>
      <c r="BF263" s="103">
        <v>0.79900000000000004</v>
      </c>
      <c r="BG263" s="103">
        <v>0.8</v>
      </c>
      <c r="BH263" s="103">
        <v>0.80800000000000005</v>
      </c>
      <c r="BI263" s="103">
        <v>0.8</v>
      </c>
      <c r="BJ263" s="103">
        <v>0.81200000000000006</v>
      </c>
      <c r="BK263" s="103">
        <v>0.79300000000000004</v>
      </c>
      <c r="BL263" s="103">
        <v>0.78900000000000003</v>
      </c>
      <c r="BM263" s="103">
        <v>0.78700000000000003</v>
      </c>
      <c r="BN263" s="103">
        <v>0.79600000000000004</v>
      </c>
      <c r="BO263" s="95">
        <v>0.79800000000000004</v>
      </c>
      <c r="BP263" s="95">
        <v>0.78900000000000003</v>
      </c>
      <c r="BQ263" s="95">
        <v>0.79300000000000004</v>
      </c>
      <c r="BR263" s="95">
        <v>0.79700000000000004</v>
      </c>
      <c r="BS263" s="95">
        <v>0.80500000000000005</v>
      </c>
      <c r="BT263" s="97"/>
      <c r="BU263" s="97"/>
      <c r="BV263" s="96"/>
      <c r="BW263" s="96"/>
      <c r="BX263" s="96"/>
      <c r="BY263" s="98"/>
      <c r="BZ263" s="99"/>
      <c r="CA263" s="99"/>
      <c r="CB263" s="99"/>
      <c r="CC263" s="99"/>
      <c r="CD263" s="100"/>
      <c r="CE263" s="101"/>
      <c r="CF263" s="102"/>
      <c r="CG263" s="102"/>
      <c r="CH263" s="102"/>
      <c r="CI263" s="102"/>
      <c r="CJ263" s="102"/>
      <c r="CK263" s="102"/>
      <c r="CL263" s="102"/>
      <c r="CM263" s="102"/>
      <c r="CN263" s="102"/>
      <c r="CO263" s="102"/>
      <c r="CP263" s="103"/>
      <c r="CQ263" s="103"/>
      <c r="CR263" s="103"/>
      <c r="CS263" s="103"/>
      <c r="CT263" s="103"/>
      <c r="CU263" s="103"/>
      <c r="CV263" s="103"/>
      <c r="CW263" s="103"/>
      <c r="CX263" s="103"/>
      <c r="CY263" s="103"/>
      <c r="CZ263" s="103"/>
      <c r="DA263" s="103"/>
      <c r="DB263" s="103"/>
      <c r="DC263" s="103"/>
      <c r="DD263" s="103"/>
      <c r="DE263" s="103"/>
      <c r="DF263" s="103"/>
      <c r="DG263" s="103"/>
      <c r="DH263" s="103"/>
      <c r="DI263" s="103"/>
      <c r="DJ263" s="103"/>
      <c r="DK263" s="103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</row>
    <row r="264" spans="1:139">
      <c r="A264" s="83" t="s">
        <v>228</v>
      </c>
      <c r="B264" s="66" t="s">
        <v>248</v>
      </c>
      <c r="C264" s="79" t="s">
        <v>181</v>
      </c>
      <c r="D264" s="67">
        <v>1</v>
      </c>
      <c r="E264" s="123" t="s">
        <v>70</v>
      </c>
      <c r="F264" s="84" t="s">
        <v>126</v>
      </c>
      <c r="G264" s="85" t="s">
        <v>127</v>
      </c>
      <c r="H264" s="86">
        <v>1.33</v>
      </c>
      <c r="I264" s="124" t="s">
        <v>43</v>
      </c>
      <c r="J264" s="88">
        <v>0.8</v>
      </c>
      <c r="K264" s="89">
        <v>0.04</v>
      </c>
      <c r="L264" s="89">
        <v>-0.04</v>
      </c>
      <c r="M264" s="90" t="s">
        <v>29</v>
      </c>
      <c r="N264" s="91" t="s">
        <v>67</v>
      </c>
      <c r="O264" s="92">
        <f t="shared" si="105"/>
        <v>0.84000000000000008</v>
      </c>
      <c r="P264" s="93">
        <f t="shared" si="106"/>
        <v>0.76</v>
      </c>
      <c r="Q264" s="94"/>
      <c r="R264" s="3">
        <f t="shared" si="107"/>
        <v>0.79400000000000004</v>
      </c>
      <c r="S264" s="3">
        <f t="shared" si="108"/>
        <v>0.78100000000000003</v>
      </c>
      <c r="T264" s="3">
        <f t="shared" si="109"/>
        <v>0.78753125000000002</v>
      </c>
      <c r="U264" s="4">
        <f t="shared" si="110"/>
        <v>3.3018506540931714E-3</v>
      </c>
      <c r="V264" s="5">
        <f t="shared" si="111"/>
        <v>4.0381394345636243</v>
      </c>
      <c r="W264" s="76">
        <f t="shared" si="119"/>
        <v>-0.31171875000000043</v>
      </c>
      <c r="X264" s="76" t="str">
        <f t="shared" si="120"/>
        <v>Level C</v>
      </c>
      <c r="Y264" s="5">
        <f t="shared" si="112"/>
        <v>5.2969032114315109</v>
      </c>
      <c r="Z264" s="5">
        <f t="shared" si="113"/>
        <v>2.7793756576957453</v>
      </c>
      <c r="AA264" s="5">
        <f t="shared" si="114"/>
        <v>2.7793756576957453</v>
      </c>
      <c r="AB264" s="6">
        <f t="shared" si="115"/>
        <v>1</v>
      </c>
      <c r="AC264" s="29" t="str">
        <f t="shared" si="116"/>
        <v/>
      </c>
      <c r="AD264" s="29" t="str">
        <f t="shared" si="117"/>
        <v/>
      </c>
      <c r="AE264" s="29">
        <f t="shared" si="118"/>
        <v>1.2468750000000028E-2</v>
      </c>
      <c r="AF264" s="29" t="str">
        <f t="shared" si="121"/>
        <v/>
      </c>
      <c r="AG264" s="100"/>
      <c r="AH264" s="101"/>
      <c r="AI264" s="102"/>
      <c r="AJ264" s="102"/>
      <c r="AK264" s="102"/>
      <c r="AL264" s="102"/>
      <c r="AM264" s="102"/>
      <c r="AN264" s="102">
        <v>0.79200000000000004</v>
      </c>
      <c r="AO264" s="102">
        <v>0.78800000000000003</v>
      </c>
      <c r="AP264" s="102">
        <v>0.79100000000000004</v>
      </c>
      <c r="AQ264" s="102">
        <v>0.78700000000000003</v>
      </c>
      <c r="AR264" s="102">
        <v>0.78300000000000003</v>
      </c>
      <c r="AS264" s="103">
        <v>0.78600000000000003</v>
      </c>
      <c r="AT264" s="103">
        <v>0.79400000000000004</v>
      </c>
      <c r="AU264" s="103">
        <v>0.78700000000000003</v>
      </c>
      <c r="AV264" s="103">
        <v>0.78700000000000003</v>
      </c>
      <c r="AW264" s="103">
        <v>0.78600000000000003</v>
      </c>
      <c r="AX264" s="103">
        <v>0.78800000000000003</v>
      </c>
      <c r="AY264" s="103">
        <v>0.79</v>
      </c>
      <c r="AZ264" s="103">
        <v>0.78700000000000003</v>
      </c>
      <c r="BA264" s="103">
        <v>0.78800000000000003</v>
      </c>
      <c r="BB264" s="103">
        <v>0.78600000000000003</v>
      </c>
      <c r="BC264" s="103">
        <v>0.79100000000000004</v>
      </c>
      <c r="BD264" s="103">
        <v>0.79200000000000004</v>
      </c>
      <c r="BE264" s="103">
        <v>0.78800000000000003</v>
      </c>
      <c r="BF264" s="103">
        <v>0.78200000000000003</v>
      </c>
      <c r="BG264" s="103">
        <v>0.78800000000000003</v>
      </c>
      <c r="BH264" s="103">
        <v>0.78500000000000003</v>
      </c>
      <c r="BI264" s="103">
        <v>0.79</v>
      </c>
      <c r="BJ264" s="103">
        <v>0.78500000000000003</v>
      </c>
      <c r="BK264" s="103">
        <v>0.78400000000000003</v>
      </c>
      <c r="BL264" s="103">
        <v>0.78900000000000003</v>
      </c>
      <c r="BM264" s="103">
        <v>0.79200000000000004</v>
      </c>
      <c r="BN264" s="103">
        <v>0.78200000000000003</v>
      </c>
      <c r="BO264" s="95">
        <v>0.79100000000000004</v>
      </c>
      <c r="BP264" s="95">
        <v>0.79100000000000004</v>
      </c>
      <c r="BQ264" s="95">
        <v>0.78600000000000003</v>
      </c>
      <c r="BR264" s="95">
        <v>0.78100000000000003</v>
      </c>
      <c r="BS264" s="95">
        <v>0.78400000000000003</v>
      </c>
      <c r="BT264" s="97"/>
      <c r="BU264" s="97"/>
      <c r="BV264" s="96"/>
      <c r="BW264" s="96"/>
      <c r="BX264" s="96"/>
      <c r="BY264" s="98"/>
      <c r="BZ264" s="99"/>
      <c r="CA264" s="99"/>
      <c r="CB264" s="99"/>
      <c r="CC264" s="99"/>
      <c r="CD264" s="100"/>
      <c r="CE264" s="101"/>
      <c r="CF264" s="102"/>
      <c r="CG264" s="102"/>
      <c r="CH264" s="102"/>
      <c r="CI264" s="102"/>
      <c r="CJ264" s="102"/>
      <c r="CK264" s="102"/>
      <c r="CL264" s="102"/>
      <c r="CM264" s="102"/>
      <c r="CN264" s="102"/>
      <c r="CO264" s="102"/>
      <c r="CP264" s="103"/>
      <c r="CQ264" s="103"/>
      <c r="CR264" s="103"/>
      <c r="CS264" s="103"/>
      <c r="CT264" s="103"/>
      <c r="CU264" s="103"/>
      <c r="CV264" s="103"/>
      <c r="CW264" s="103"/>
      <c r="CX264" s="103"/>
      <c r="CY264" s="103"/>
      <c r="CZ264" s="103"/>
      <c r="DA264" s="103"/>
      <c r="DB264" s="103"/>
      <c r="DC264" s="103"/>
      <c r="DD264" s="103"/>
      <c r="DE264" s="103"/>
      <c r="DF264" s="103"/>
      <c r="DG264" s="103"/>
      <c r="DH264" s="103"/>
      <c r="DI264" s="103"/>
      <c r="DJ264" s="103"/>
      <c r="DK264" s="103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</row>
    <row r="265" spans="1:139">
      <c r="A265" s="83" t="s">
        <v>228</v>
      </c>
      <c r="B265" s="66" t="s">
        <v>248</v>
      </c>
      <c r="C265" s="79" t="s">
        <v>181</v>
      </c>
      <c r="D265" s="67">
        <v>1</v>
      </c>
      <c r="E265" s="123" t="s">
        <v>70</v>
      </c>
      <c r="F265" s="84" t="s">
        <v>128</v>
      </c>
      <c r="G265" s="85" t="s">
        <v>127</v>
      </c>
      <c r="H265" s="86">
        <v>1.33</v>
      </c>
      <c r="I265" s="124" t="s">
        <v>43</v>
      </c>
      <c r="J265" s="88">
        <v>0.8</v>
      </c>
      <c r="K265" s="89">
        <v>0.04</v>
      </c>
      <c r="L265" s="89">
        <v>-0.04</v>
      </c>
      <c r="M265" s="90" t="s">
        <v>29</v>
      </c>
      <c r="N265" s="91" t="s">
        <v>67</v>
      </c>
      <c r="O265" s="92">
        <f t="shared" ref="O265:O328" si="122">J265+K265</f>
        <v>0.84000000000000008</v>
      </c>
      <c r="P265" s="93">
        <f t="shared" ref="P265:P328" si="123">J265+L265</f>
        <v>0.76</v>
      </c>
      <c r="Q265" s="94"/>
      <c r="R265" s="3">
        <f t="shared" ref="R265:R328" si="124">IF(OR($AN265="",ISNUMBER($AN265)=FALSE),"",MAX(AN265:EI265))</f>
        <v>0.79200000000000004</v>
      </c>
      <c r="S265" s="3">
        <f t="shared" ref="S265:S328" si="125">IF(OR($AN265="",ISNUMBER($AN265)=FALSE),"",MIN(AN265:EI265))</f>
        <v>0.78200000000000003</v>
      </c>
      <c r="T265" s="3">
        <f t="shared" ref="T265:T328" si="126">IF(OR($AN265="",ISNUMBER($AN265)=FALSE),"",AVERAGE(AN265:EI265))</f>
        <v>0.78590625000000025</v>
      </c>
      <c r="U265" s="4">
        <f t="shared" ref="U265:U328" si="127">IF(OR($AN265="",ISNUMBER($AN265)=FALSE),"",STDEV(AN265:EI265))</f>
        <v>2.4673268151793838E-3</v>
      </c>
      <c r="V265" s="5">
        <f t="shared" ref="V265:V328" si="128">IF(OR($AN265="",ISNUMBER($AN265)=FALSE),"",IF(AND(J265=0,L265=0),Y265,IF(AND(J265="",K265=""),Z265,(K265+ABS(L265))/(6*U265))))</f>
        <v>5.4039591558380362</v>
      </c>
      <c r="W265" s="76">
        <f t="shared" si="119"/>
        <v>-0.35234374999999452</v>
      </c>
      <c r="X265" s="76" t="str">
        <f t="shared" si="120"/>
        <v>Level C</v>
      </c>
      <c r="Y265" s="5">
        <f t="shared" ref="Y265:Y328" si="129">IF(OR($AN265="",ISNUMBER($AN265)=FALSE),"",IF(K265="","",(O265-T265)/(3*U265)))</f>
        <v>7.3080103896528215</v>
      </c>
      <c r="Z265" s="5">
        <f t="shared" ref="Z265:Z328" si="130">IF(OR($AN265="",ISNUMBER($AN265)=FALSE),"",IF(L265="","",(T265-P265)/(3*U265)))</f>
        <v>3.4999079220232607</v>
      </c>
      <c r="AA265" s="5">
        <f t="shared" ref="AA265:AA328" si="131">IF(OR($AN265="",ISNUMBER($AN265)=FALSE),"",IF(AND(J265=0,L265=0),((K265)-(T265))/(3*U265),MIN(Y265:Z265)))</f>
        <v>3.4999079220232607</v>
      </c>
      <c r="AB265" s="6">
        <f t="shared" ref="AB265:AB328" si="132">IF(OR($AN265="",ISNUMBER($AN265)=FALSE),"",IF(AND(J265=0,L265=0),NORMSDIST(3*AA265),NORMSDIST(3*AA265)+NORMSDIST(6*V265-3*AA265)-1))</f>
        <v>1</v>
      </c>
      <c r="AC265" s="29" t="str">
        <f t="shared" ref="AC265:AC328" si="133">IF($T265="","",IF(I265="Tolerance",IF(($H265*3*U265+T265)-J265&lt;K265,"",($H265*3*U265+T265)-J265),IF(OR(I265="GD&amp;T",I265="MAX"),IF(($H265*3*U265+T265)&lt;K265,"",($H265*3*U265+T265)),"")))</f>
        <v/>
      </c>
      <c r="AD265" s="29" t="str">
        <f t="shared" ref="AD265:AD328" si="134">IF(T265="","",IF(I265="Tolerance",IF(-(($H265*3*U265)-T265)-J265&gt;L265,"",-(($H265*3*U265)-T265)-J265),IF(I265="MIN",IF(-(($H265*3*U265)-T265)&gt;L265,"",-(($H265*3*U265)-T265)),"")))</f>
        <v/>
      </c>
      <c r="AE265" s="29">
        <f t="shared" ref="AE265:AE328" si="135">IF(OR(J265="",T265=""),"",(O265+P265)/2-T265)</f>
        <v>1.4093749999999794E-2</v>
      </c>
      <c r="AF265" s="29" t="str">
        <f t="shared" si="121"/>
        <v/>
      </c>
      <c r="AG265" s="100"/>
      <c r="AH265" s="101"/>
      <c r="AI265" s="102"/>
      <c r="AJ265" s="102"/>
      <c r="AK265" s="102"/>
      <c r="AL265" s="102"/>
      <c r="AM265" s="102"/>
      <c r="AN265" s="102">
        <v>0.78800000000000003</v>
      </c>
      <c r="AO265" s="102">
        <v>0.78700000000000003</v>
      </c>
      <c r="AP265" s="102">
        <v>0.78800000000000003</v>
      </c>
      <c r="AQ265" s="102">
        <v>0.78200000000000003</v>
      </c>
      <c r="AR265" s="102">
        <v>0.78200000000000003</v>
      </c>
      <c r="AS265" s="103">
        <v>0.78400000000000003</v>
      </c>
      <c r="AT265" s="103">
        <v>0.79200000000000004</v>
      </c>
      <c r="AU265" s="103">
        <v>0.78700000000000003</v>
      </c>
      <c r="AV265" s="103">
        <v>0.78700000000000003</v>
      </c>
      <c r="AW265" s="103">
        <v>0.78400000000000003</v>
      </c>
      <c r="AX265" s="103">
        <v>0.78500000000000003</v>
      </c>
      <c r="AY265" s="103">
        <v>0.78800000000000003</v>
      </c>
      <c r="AZ265" s="103">
        <v>0.78400000000000003</v>
      </c>
      <c r="BA265" s="103">
        <v>0.78700000000000003</v>
      </c>
      <c r="BB265" s="103">
        <v>0.78300000000000003</v>
      </c>
      <c r="BC265" s="103">
        <v>0.78800000000000003</v>
      </c>
      <c r="BD265" s="103">
        <v>0.78700000000000003</v>
      </c>
      <c r="BE265" s="103">
        <v>0.78600000000000003</v>
      </c>
      <c r="BF265" s="103">
        <v>0.78500000000000003</v>
      </c>
      <c r="BG265" s="103">
        <v>0.78800000000000003</v>
      </c>
      <c r="BH265" s="103">
        <v>0.78300000000000003</v>
      </c>
      <c r="BI265" s="103">
        <v>0.78800000000000003</v>
      </c>
      <c r="BJ265" s="103">
        <v>0.78600000000000003</v>
      </c>
      <c r="BK265" s="103">
        <v>0.78200000000000003</v>
      </c>
      <c r="BL265" s="103">
        <v>0.78800000000000003</v>
      </c>
      <c r="BM265" s="103">
        <v>0.78800000000000003</v>
      </c>
      <c r="BN265" s="103">
        <v>0.78300000000000003</v>
      </c>
      <c r="BO265" s="95">
        <v>0.78900000000000003</v>
      </c>
      <c r="BP265" s="95">
        <v>0.78800000000000003</v>
      </c>
      <c r="BQ265" s="95">
        <v>0.78500000000000003</v>
      </c>
      <c r="BR265" s="95">
        <v>0.78300000000000003</v>
      </c>
      <c r="BS265" s="95">
        <v>0.78400000000000003</v>
      </c>
      <c r="BT265" s="97"/>
      <c r="BU265" s="97"/>
      <c r="BV265" s="96"/>
      <c r="BW265" s="96"/>
      <c r="BX265" s="96"/>
      <c r="BY265" s="98"/>
      <c r="BZ265" s="99"/>
      <c r="CA265" s="99"/>
      <c r="CB265" s="99"/>
      <c r="CC265" s="99"/>
      <c r="CD265" s="100"/>
      <c r="CE265" s="101"/>
      <c r="CF265" s="102"/>
      <c r="CG265" s="102"/>
      <c r="CH265" s="102"/>
      <c r="CI265" s="102"/>
      <c r="CJ265" s="102"/>
      <c r="CK265" s="102"/>
      <c r="CL265" s="102"/>
      <c r="CM265" s="102"/>
      <c r="CN265" s="102"/>
      <c r="CO265" s="102"/>
      <c r="CP265" s="103"/>
      <c r="CQ265" s="103"/>
      <c r="CR265" s="103"/>
      <c r="CS265" s="103"/>
      <c r="CT265" s="103"/>
      <c r="CU265" s="103"/>
      <c r="CV265" s="103"/>
      <c r="CW265" s="103"/>
      <c r="CX265" s="103"/>
      <c r="CY265" s="103"/>
      <c r="CZ265" s="103"/>
      <c r="DA265" s="103"/>
      <c r="DB265" s="103"/>
      <c r="DC265" s="103"/>
      <c r="DD265" s="103"/>
      <c r="DE265" s="103"/>
      <c r="DF265" s="103"/>
      <c r="DG265" s="103"/>
      <c r="DH265" s="103"/>
      <c r="DI265" s="103"/>
      <c r="DJ265" s="103"/>
      <c r="DK265" s="103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</row>
    <row r="266" spans="1:139">
      <c r="A266" s="83" t="s">
        <v>229</v>
      </c>
      <c r="B266" s="66" t="s">
        <v>248</v>
      </c>
      <c r="C266" s="79" t="s">
        <v>181</v>
      </c>
      <c r="D266" s="67">
        <v>1</v>
      </c>
      <c r="E266" s="123" t="s">
        <v>70</v>
      </c>
      <c r="F266" s="84" t="s">
        <v>243</v>
      </c>
      <c r="G266" s="85" t="s">
        <v>127</v>
      </c>
      <c r="H266" s="86">
        <v>1.33</v>
      </c>
      <c r="I266" s="124" t="s">
        <v>43</v>
      </c>
      <c r="J266" s="88">
        <v>0.8</v>
      </c>
      <c r="K266" s="89">
        <v>0.04</v>
      </c>
      <c r="L266" s="89">
        <v>-0.04</v>
      </c>
      <c r="M266" s="90" t="s">
        <v>29</v>
      </c>
      <c r="N266" s="91" t="s">
        <v>67</v>
      </c>
      <c r="O266" s="92">
        <f t="shared" si="122"/>
        <v>0.84000000000000008</v>
      </c>
      <c r="P266" s="93">
        <f t="shared" si="123"/>
        <v>0.76</v>
      </c>
      <c r="Q266" s="94"/>
      <c r="R266" s="3">
        <f t="shared" si="124"/>
        <v>0.80200000000000005</v>
      </c>
      <c r="S266" s="3">
        <f t="shared" si="125"/>
        <v>0.79100000000000004</v>
      </c>
      <c r="T266" s="3">
        <f t="shared" si="126"/>
        <v>0.79753125000000014</v>
      </c>
      <c r="U266" s="4">
        <f t="shared" si="127"/>
        <v>2.4492839638318546E-3</v>
      </c>
      <c r="V266" s="5">
        <f t="shared" si="128"/>
        <v>5.4437678644960412</v>
      </c>
      <c r="W266" s="76">
        <f t="shared" si="119"/>
        <v>-6.1718749999997657E-2</v>
      </c>
      <c r="X266" s="76" t="str">
        <f t="shared" si="120"/>
        <v>Level A</v>
      </c>
      <c r="Y266" s="5">
        <f t="shared" si="129"/>
        <v>5.7797504123828984</v>
      </c>
      <c r="Z266" s="5">
        <f t="shared" si="130"/>
        <v>5.1077853166091929</v>
      </c>
      <c r="AA266" s="5">
        <f t="shared" si="131"/>
        <v>5.1077853166091929</v>
      </c>
      <c r="AB266" s="6">
        <f t="shared" si="132"/>
        <v>1</v>
      </c>
      <c r="AC266" s="29" t="str">
        <f t="shared" si="133"/>
        <v/>
      </c>
      <c r="AD266" s="29" t="str">
        <f t="shared" si="134"/>
        <v/>
      </c>
      <c r="AE266" s="29">
        <f t="shared" si="135"/>
        <v>2.4687499999999085E-3</v>
      </c>
      <c r="AF266" s="29" t="str">
        <f t="shared" si="121"/>
        <v/>
      </c>
      <c r="AG266" s="100"/>
      <c r="AH266" s="101"/>
      <c r="AI266" s="102"/>
      <c r="AJ266" s="102"/>
      <c r="AK266" s="102"/>
      <c r="AL266" s="102"/>
      <c r="AM266" s="102"/>
      <c r="AN266" s="102">
        <v>0.79600000000000004</v>
      </c>
      <c r="AO266" s="102">
        <v>0.79800000000000004</v>
      </c>
      <c r="AP266" s="102">
        <v>0.79600000000000004</v>
      </c>
      <c r="AQ266" s="102">
        <v>0.79800000000000004</v>
      </c>
      <c r="AR266" s="102">
        <v>0.80100000000000005</v>
      </c>
      <c r="AS266" s="103">
        <v>0.8</v>
      </c>
      <c r="AT266" s="103">
        <v>0.80200000000000005</v>
      </c>
      <c r="AU266" s="103">
        <v>0.79500000000000004</v>
      </c>
      <c r="AV266" s="103">
        <v>0.79400000000000004</v>
      </c>
      <c r="AW266" s="103">
        <v>0.79900000000000004</v>
      </c>
      <c r="AX266" s="103">
        <v>0.79700000000000004</v>
      </c>
      <c r="AY266" s="103">
        <v>0.79500000000000004</v>
      </c>
      <c r="AZ266" s="103">
        <v>0.79800000000000004</v>
      </c>
      <c r="BA266" s="103">
        <v>0.79600000000000004</v>
      </c>
      <c r="BB266" s="103">
        <v>0.79900000000000004</v>
      </c>
      <c r="BC266" s="103">
        <v>0.79700000000000004</v>
      </c>
      <c r="BD266" s="103">
        <v>0.79600000000000004</v>
      </c>
      <c r="BE266" s="103">
        <v>0.79800000000000004</v>
      </c>
      <c r="BF266" s="103">
        <v>0.79700000000000004</v>
      </c>
      <c r="BG266" s="103">
        <v>0.79700000000000004</v>
      </c>
      <c r="BH266" s="103">
        <v>0.79700000000000004</v>
      </c>
      <c r="BI266" s="103">
        <v>0.79100000000000004</v>
      </c>
      <c r="BJ266" s="103">
        <v>0.79700000000000004</v>
      </c>
      <c r="BK266" s="103">
        <v>0.79600000000000004</v>
      </c>
      <c r="BL266" s="103">
        <v>0.8</v>
      </c>
      <c r="BM266" s="103">
        <v>0.79800000000000004</v>
      </c>
      <c r="BN266" s="103">
        <v>0.79800000000000004</v>
      </c>
      <c r="BO266" s="95">
        <v>0.80200000000000005</v>
      </c>
      <c r="BP266" s="95">
        <v>0.8</v>
      </c>
      <c r="BQ266" s="95">
        <v>0.79600000000000004</v>
      </c>
      <c r="BR266" s="95">
        <v>0.79500000000000004</v>
      </c>
      <c r="BS266" s="95">
        <v>0.80200000000000005</v>
      </c>
      <c r="BT266" s="97"/>
      <c r="BU266" s="97"/>
      <c r="BV266" s="96"/>
      <c r="BW266" s="96"/>
      <c r="BX266" s="96"/>
      <c r="BY266" s="98"/>
      <c r="BZ266" s="99"/>
      <c r="CA266" s="99"/>
      <c r="CB266" s="99"/>
      <c r="CC266" s="99"/>
      <c r="CD266" s="100"/>
      <c r="CE266" s="101"/>
      <c r="CF266" s="102"/>
      <c r="CG266" s="102"/>
      <c r="CH266" s="102"/>
      <c r="CI266" s="102"/>
      <c r="CJ266" s="102"/>
      <c r="CK266" s="102"/>
      <c r="CL266" s="102"/>
      <c r="CM266" s="102"/>
      <c r="CN266" s="102"/>
      <c r="CO266" s="102"/>
      <c r="CP266" s="103"/>
      <c r="CQ266" s="103"/>
      <c r="CR266" s="103"/>
      <c r="CS266" s="103"/>
      <c r="CT266" s="103"/>
      <c r="CU266" s="103"/>
      <c r="CV266" s="103"/>
      <c r="CW266" s="103"/>
      <c r="CX266" s="103"/>
      <c r="CY266" s="103"/>
      <c r="CZ266" s="103"/>
      <c r="DA266" s="103"/>
      <c r="DB266" s="103"/>
      <c r="DC266" s="103"/>
      <c r="DD266" s="103"/>
      <c r="DE266" s="103"/>
      <c r="DF266" s="103"/>
      <c r="DG266" s="103"/>
      <c r="DH266" s="103"/>
      <c r="DI266" s="103"/>
      <c r="DJ266" s="103"/>
      <c r="DK266" s="103"/>
      <c r="DL266" s="27"/>
      <c r="DM266" s="27"/>
      <c r="DN266" s="27"/>
      <c r="DO266" s="27"/>
      <c r="DP266" s="27"/>
      <c r="DQ266" s="27"/>
      <c r="DR266" s="27"/>
      <c r="DS266" s="27"/>
      <c r="DT266" s="27"/>
      <c r="DU266" s="27"/>
      <c r="DV266" s="27"/>
      <c r="DW266" s="27"/>
      <c r="DX266" s="27"/>
      <c r="DY266" s="27"/>
      <c r="DZ266" s="27"/>
      <c r="EA266" s="27"/>
      <c r="EB266" s="27"/>
      <c r="EC266" s="27"/>
      <c r="ED266" s="27"/>
      <c r="EE266" s="27"/>
      <c r="EF266" s="27"/>
      <c r="EG266" s="27"/>
      <c r="EH266" s="27"/>
      <c r="EI266" s="27"/>
    </row>
    <row r="267" spans="1:139">
      <c r="A267" s="83" t="s">
        <v>230</v>
      </c>
      <c r="B267" s="66" t="s">
        <v>248</v>
      </c>
      <c r="C267" s="79" t="s">
        <v>181</v>
      </c>
      <c r="D267" s="67">
        <v>1</v>
      </c>
      <c r="E267" s="123" t="s">
        <v>70</v>
      </c>
      <c r="F267" s="84" t="s">
        <v>243</v>
      </c>
      <c r="G267" s="85" t="s">
        <v>127</v>
      </c>
      <c r="H267" s="86">
        <v>1.33</v>
      </c>
      <c r="I267" s="124" t="s">
        <v>43</v>
      </c>
      <c r="J267" s="88">
        <v>0.8</v>
      </c>
      <c r="K267" s="89">
        <v>0.04</v>
      </c>
      <c r="L267" s="89">
        <v>-0.04</v>
      </c>
      <c r="M267" s="90" t="s">
        <v>29</v>
      </c>
      <c r="N267" s="91" t="s">
        <v>67</v>
      </c>
      <c r="O267" s="92">
        <f t="shared" si="122"/>
        <v>0.84000000000000008</v>
      </c>
      <c r="P267" s="93">
        <f t="shared" si="123"/>
        <v>0.76</v>
      </c>
      <c r="Q267" s="94"/>
      <c r="R267" s="3">
        <f t="shared" si="124"/>
        <v>0.8</v>
      </c>
      <c r="S267" s="3">
        <f t="shared" si="125"/>
        <v>0.77900000000000003</v>
      </c>
      <c r="T267" s="3">
        <f t="shared" si="126"/>
        <v>0.79262500000000014</v>
      </c>
      <c r="U267" s="4">
        <f t="shared" si="127"/>
        <v>4.1639776269114829E-3</v>
      </c>
      <c r="V267" s="5">
        <f t="shared" si="128"/>
        <v>3.2020665161985926</v>
      </c>
      <c r="W267" s="76">
        <f t="shared" si="119"/>
        <v>-0.18437499999999757</v>
      </c>
      <c r="X267" s="76" t="str">
        <f t="shared" si="120"/>
        <v>Level B</v>
      </c>
      <c r="Y267" s="5">
        <f t="shared" si="129"/>
        <v>3.7924475301227036</v>
      </c>
      <c r="Z267" s="5">
        <f t="shared" si="130"/>
        <v>2.6116855022744869</v>
      </c>
      <c r="AA267" s="5">
        <f t="shared" si="131"/>
        <v>2.6116855022744869</v>
      </c>
      <c r="AB267" s="6">
        <f t="shared" si="132"/>
        <v>0.99999999999999778</v>
      </c>
      <c r="AC267" s="29" t="str">
        <f t="shared" si="133"/>
        <v/>
      </c>
      <c r="AD267" s="29" t="str">
        <f t="shared" si="134"/>
        <v/>
      </c>
      <c r="AE267" s="29">
        <f t="shared" si="135"/>
        <v>7.3749999999999094E-3</v>
      </c>
      <c r="AF267" s="29" t="str">
        <f t="shared" si="121"/>
        <v/>
      </c>
      <c r="AG267" s="100"/>
      <c r="AH267" s="101"/>
      <c r="AI267" s="102"/>
      <c r="AJ267" s="102"/>
      <c r="AK267" s="102"/>
      <c r="AL267" s="102"/>
      <c r="AM267" s="102"/>
      <c r="AN267" s="102">
        <v>0.79</v>
      </c>
      <c r="AO267" s="102">
        <v>0.79400000000000004</v>
      </c>
      <c r="AP267" s="102">
        <v>0.79800000000000004</v>
      </c>
      <c r="AQ267" s="102">
        <v>0.79300000000000004</v>
      </c>
      <c r="AR267" s="102">
        <v>0.79200000000000004</v>
      </c>
      <c r="AS267" s="103">
        <v>0.79300000000000004</v>
      </c>
      <c r="AT267" s="103">
        <v>0.79800000000000004</v>
      </c>
      <c r="AU267" s="103">
        <v>0.79200000000000004</v>
      </c>
      <c r="AV267" s="103">
        <v>0.78900000000000003</v>
      </c>
      <c r="AW267" s="103">
        <v>0.79100000000000004</v>
      </c>
      <c r="AX267" s="103">
        <v>0.79100000000000004</v>
      </c>
      <c r="AY267" s="103">
        <v>0.79500000000000004</v>
      </c>
      <c r="AZ267" s="103">
        <v>0.79100000000000004</v>
      </c>
      <c r="BA267" s="103">
        <v>0.79</v>
      </c>
      <c r="BB267" s="103">
        <v>0.79200000000000004</v>
      </c>
      <c r="BC267" s="103">
        <v>0.8</v>
      </c>
      <c r="BD267" s="103">
        <v>0.78700000000000003</v>
      </c>
      <c r="BE267" s="103">
        <v>0.79200000000000004</v>
      </c>
      <c r="BF267" s="103">
        <v>0.79300000000000004</v>
      </c>
      <c r="BG267" s="103">
        <v>0.78700000000000003</v>
      </c>
      <c r="BH267" s="103">
        <v>0.79500000000000004</v>
      </c>
      <c r="BI267" s="103">
        <v>0.79700000000000004</v>
      </c>
      <c r="BJ267" s="103">
        <v>0.79600000000000004</v>
      </c>
      <c r="BK267" s="103">
        <v>0.8</v>
      </c>
      <c r="BL267" s="103">
        <v>0.79300000000000004</v>
      </c>
      <c r="BM267" s="103">
        <v>0.79300000000000004</v>
      </c>
      <c r="BN267" s="103">
        <v>0.79600000000000004</v>
      </c>
      <c r="BO267" s="95">
        <v>0.78800000000000003</v>
      </c>
      <c r="BP267" s="95">
        <v>0.79500000000000004</v>
      </c>
      <c r="BQ267" s="95">
        <v>0.77900000000000003</v>
      </c>
      <c r="BR267" s="95">
        <v>0.79300000000000004</v>
      </c>
      <c r="BS267" s="95">
        <v>0.79100000000000004</v>
      </c>
      <c r="BT267" s="97"/>
      <c r="BU267" s="97"/>
      <c r="BV267" s="96"/>
      <c r="BW267" s="96"/>
      <c r="BX267" s="96"/>
      <c r="BY267" s="98"/>
      <c r="BZ267" s="99"/>
      <c r="CA267" s="99"/>
      <c r="CB267" s="99"/>
      <c r="CC267" s="99"/>
      <c r="CD267" s="100"/>
      <c r="CE267" s="101"/>
      <c r="CF267" s="102"/>
      <c r="CG267" s="102"/>
      <c r="CH267" s="102"/>
      <c r="CI267" s="102"/>
      <c r="CJ267" s="102"/>
      <c r="CK267" s="102"/>
      <c r="CL267" s="102"/>
      <c r="CM267" s="102"/>
      <c r="CN267" s="102"/>
      <c r="CO267" s="102"/>
      <c r="CP267" s="103"/>
      <c r="CQ267" s="103"/>
      <c r="CR267" s="103"/>
      <c r="CS267" s="103"/>
      <c r="CT267" s="103"/>
      <c r="CU267" s="103"/>
      <c r="CV267" s="103"/>
      <c r="CW267" s="103"/>
      <c r="CX267" s="103"/>
      <c r="CY267" s="103"/>
      <c r="CZ267" s="103"/>
      <c r="DA267" s="103"/>
      <c r="DB267" s="103"/>
      <c r="DC267" s="103"/>
      <c r="DD267" s="103"/>
      <c r="DE267" s="103"/>
      <c r="DF267" s="103"/>
      <c r="DG267" s="103"/>
      <c r="DH267" s="103"/>
      <c r="DI267" s="103"/>
      <c r="DJ267" s="103"/>
      <c r="DK267" s="103"/>
      <c r="DL267" s="27"/>
      <c r="DM267" s="27"/>
      <c r="DN267" s="27"/>
      <c r="DO267" s="27"/>
      <c r="DP267" s="27"/>
      <c r="DQ267" s="27"/>
      <c r="DR267" s="27"/>
      <c r="DS267" s="27"/>
      <c r="DT267" s="27"/>
      <c r="DU267" s="27"/>
      <c r="DV267" s="27"/>
      <c r="DW267" s="27"/>
      <c r="DX267" s="27"/>
      <c r="DY267" s="27"/>
      <c r="DZ267" s="27"/>
      <c r="EA267" s="27"/>
      <c r="EB267" s="27"/>
      <c r="EC267" s="27"/>
      <c r="ED267" s="27"/>
      <c r="EE267" s="27"/>
      <c r="EF267" s="27"/>
      <c r="EG267" s="27"/>
      <c r="EH267" s="27"/>
      <c r="EI267" s="27"/>
    </row>
    <row r="268" spans="1:139">
      <c r="A268" s="83" t="s">
        <v>231</v>
      </c>
      <c r="B268" s="66" t="s">
        <v>248</v>
      </c>
      <c r="C268" s="79" t="s">
        <v>181</v>
      </c>
      <c r="D268" s="67">
        <v>1</v>
      </c>
      <c r="E268" s="123" t="s">
        <v>70</v>
      </c>
      <c r="F268" s="84" t="s">
        <v>243</v>
      </c>
      <c r="G268" s="85" t="s">
        <v>127</v>
      </c>
      <c r="H268" s="86">
        <v>1.33</v>
      </c>
      <c r="I268" s="124" t="s">
        <v>43</v>
      </c>
      <c r="J268" s="88">
        <v>0.8</v>
      </c>
      <c r="K268" s="89">
        <v>0.04</v>
      </c>
      <c r="L268" s="89">
        <v>-0.04</v>
      </c>
      <c r="M268" s="90" t="s">
        <v>29</v>
      </c>
      <c r="N268" s="91" t="s">
        <v>67</v>
      </c>
      <c r="O268" s="92">
        <f t="shared" si="122"/>
        <v>0.84000000000000008</v>
      </c>
      <c r="P268" s="93">
        <f t="shared" si="123"/>
        <v>0.76</v>
      </c>
      <c r="Q268" s="94"/>
      <c r="R268" s="3">
        <f t="shared" si="124"/>
        <v>0.79900000000000004</v>
      </c>
      <c r="S268" s="3">
        <f t="shared" si="125"/>
        <v>0.78500000000000003</v>
      </c>
      <c r="T268" s="3">
        <f t="shared" si="126"/>
        <v>0.78871875000000014</v>
      </c>
      <c r="U268" s="4">
        <f t="shared" si="127"/>
        <v>3.6031740040172676E-3</v>
      </c>
      <c r="V268" s="5">
        <f t="shared" si="128"/>
        <v>3.7004411439657567</v>
      </c>
      <c r="W268" s="76">
        <f t="shared" si="119"/>
        <v>-0.28203124999999746</v>
      </c>
      <c r="X268" s="76" t="str">
        <f t="shared" si="120"/>
        <v>Level C</v>
      </c>
      <c r="Y268" s="5">
        <f t="shared" si="129"/>
        <v>4.7440811853498444</v>
      </c>
      <c r="Z268" s="5">
        <f t="shared" si="130"/>
        <v>2.6568011025816762</v>
      </c>
      <c r="AA268" s="5">
        <f t="shared" si="131"/>
        <v>2.6568011025816762</v>
      </c>
      <c r="AB268" s="6">
        <f t="shared" si="132"/>
        <v>0.99999999999999911</v>
      </c>
      <c r="AC268" s="29" t="str">
        <f t="shared" si="133"/>
        <v/>
      </c>
      <c r="AD268" s="29" t="str">
        <f t="shared" si="134"/>
        <v/>
      </c>
      <c r="AE268" s="29">
        <f t="shared" si="135"/>
        <v>1.1281249999999909E-2</v>
      </c>
      <c r="AF268" s="29" t="str">
        <f t="shared" si="121"/>
        <v/>
      </c>
      <c r="AG268" s="100"/>
      <c r="AH268" s="101"/>
      <c r="AI268" s="102"/>
      <c r="AJ268" s="102"/>
      <c r="AK268" s="102"/>
      <c r="AL268" s="102"/>
      <c r="AM268" s="102"/>
      <c r="AN268" s="102">
        <v>0.78900000000000003</v>
      </c>
      <c r="AO268" s="102">
        <v>0.78500000000000003</v>
      </c>
      <c r="AP268" s="102">
        <v>0.78500000000000003</v>
      </c>
      <c r="AQ268" s="102">
        <v>0.78700000000000003</v>
      </c>
      <c r="AR268" s="102">
        <v>0.79100000000000004</v>
      </c>
      <c r="AS268" s="103">
        <v>0.78500000000000003</v>
      </c>
      <c r="AT268" s="103">
        <v>0.78600000000000003</v>
      </c>
      <c r="AU268" s="103">
        <v>0.79</v>
      </c>
      <c r="AV268" s="103">
        <v>0.78700000000000003</v>
      </c>
      <c r="AW268" s="103">
        <v>0.78900000000000003</v>
      </c>
      <c r="AX268" s="103">
        <v>0.79600000000000004</v>
      </c>
      <c r="AY268" s="103">
        <v>0.78800000000000003</v>
      </c>
      <c r="AZ268" s="103">
        <v>0.78700000000000003</v>
      </c>
      <c r="BA268" s="103">
        <v>0.79400000000000004</v>
      </c>
      <c r="BB268" s="103">
        <v>0.79400000000000004</v>
      </c>
      <c r="BC268" s="103">
        <v>0.79</v>
      </c>
      <c r="BD268" s="103">
        <v>0.78600000000000003</v>
      </c>
      <c r="BE268" s="103">
        <v>0.78700000000000003</v>
      </c>
      <c r="BF268" s="103">
        <v>0.78600000000000003</v>
      </c>
      <c r="BG268" s="103">
        <v>0.78700000000000003</v>
      </c>
      <c r="BH268" s="103">
        <v>0.79100000000000004</v>
      </c>
      <c r="BI268" s="103">
        <v>0.78600000000000003</v>
      </c>
      <c r="BJ268" s="103">
        <v>0.78800000000000003</v>
      </c>
      <c r="BK268" s="103">
        <v>0.78500000000000003</v>
      </c>
      <c r="BL268" s="103">
        <v>0.78500000000000003</v>
      </c>
      <c r="BM268" s="103">
        <v>0.79300000000000004</v>
      </c>
      <c r="BN268" s="103">
        <v>0.79100000000000004</v>
      </c>
      <c r="BO268" s="95">
        <v>0.78700000000000003</v>
      </c>
      <c r="BP268" s="95">
        <v>0.78600000000000003</v>
      </c>
      <c r="BQ268" s="95">
        <v>0.79300000000000004</v>
      </c>
      <c r="BR268" s="95">
        <v>0.78600000000000003</v>
      </c>
      <c r="BS268" s="95">
        <v>0.79900000000000004</v>
      </c>
      <c r="BT268" s="97"/>
      <c r="BU268" s="97"/>
      <c r="BV268" s="96"/>
      <c r="BW268" s="96"/>
      <c r="BX268" s="96"/>
      <c r="BY268" s="98"/>
      <c r="BZ268" s="99"/>
      <c r="CA268" s="99"/>
      <c r="CB268" s="99"/>
      <c r="CC268" s="99"/>
      <c r="CD268" s="100"/>
      <c r="CE268" s="101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3"/>
      <c r="CQ268" s="103"/>
      <c r="CR268" s="103"/>
      <c r="CS268" s="103"/>
      <c r="CT268" s="103"/>
      <c r="CU268" s="103"/>
      <c r="CV268" s="103"/>
      <c r="CW268" s="103"/>
      <c r="CX268" s="103"/>
      <c r="CY268" s="103"/>
      <c r="CZ268" s="103"/>
      <c r="DA268" s="103"/>
      <c r="DB268" s="103"/>
      <c r="DC268" s="103"/>
      <c r="DD268" s="103"/>
      <c r="DE268" s="103"/>
      <c r="DF268" s="103"/>
      <c r="DG268" s="103"/>
      <c r="DH268" s="103"/>
      <c r="DI268" s="103"/>
      <c r="DJ268" s="103"/>
      <c r="DK268" s="103"/>
      <c r="DL268" s="27"/>
      <c r="DM268" s="27"/>
      <c r="DN268" s="27"/>
      <c r="DO268" s="27"/>
      <c r="DP268" s="27"/>
      <c r="DQ268" s="27"/>
      <c r="DR268" s="27"/>
      <c r="DS268" s="27"/>
      <c r="DT268" s="27"/>
      <c r="DU268" s="27"/>
      <c r="DV268" s="27"/>
      <c r="DW268" s="27"/>
      <c r="DX268" s="27"/>
      <c r="DY268" s="27"/>
      <c r="DZ268" s="27"/>
      <c r="EA268" s="27"/>
      <c r="EB268" s="27"/>
      <c r="EC268" s="27"/>
      <c r="ED268" s="27"/>
      <c r="EE268" s="27"/>
      <c r="EF268" s="27"/>
      <c r="EG268" s="27"/>
      <c r="EH268" s="27"/>
      <c r="EI268" s="27"/>
    </row>
    <row r="269" spans="1:139">
      <c r="A269" s="83" t="s">
        <v>232</v>
      </c>
      <c r="B269" s="66" t="s">
        <v>248</v>
      </c>
      <c r="C269" s="79" t="s">
        <v>181</v>
      </c>
      <c r="D269" s="67">
        <v>1</v>
      </c>
      <c r="E269" s="123" t="s">
        <v>70</v>
      </c>
      <c r="F269" s="84" t="s">
        <v>243</v>
      </c>
      <c r="G269" s="85" t="s">
        <v>127</v>
      </c>
      <c r="H269" s="86">
        <v>1.33</v>
      </c>
      <c r="I269" s="124" t="s">
        <v>43</v>
      </c>
      <c r="J269" s="88">
        <v>0.8</v>
      </c>
      <c r="K269" s="89">
        <v>0.04</v>
      </c>
      <c r="L269" s="89">
        <v>-0.04</v>
      </c>
      <c r="M269" s="90" t="s">
        <v>29</v>
      </c>
      <c r="N269" s="91" t="s">
        <v>67</v>
      </c>
      <c r="O269" s="92">
        <f t="shared" si="122"/>
        <v>0.84000000000000008</v>
      </c>
      <c r="P269" s="93">
        <f t="shared" si="123"/>
        <v>0.76</v>
      </c>
      <c r="Q269" s="94"/>
      <c r="R269" s="3">
        <f t="shared" si="124"/>
        <v>0.8</v>
      </c>
      <c r="S269" s="3">
        <f t="shared" si="125"/>
        <v>0.78500000000000003</v>
      </c>
      <c r="T269" s="3">
        <f t="shared" si="126"/>
        <v>0.79540624999999998</v>
      </c>
      <c r="U269" s="4">
        <f t="shared" si="127"/>
        <v>3.51824163376372E-3</v>
      </c>
      <c r="V269" s="5">
        <f t="shared" si="128"/>
        <v>3.7897719148612583</v>
      </c>
      <c r="W269" s="76">
        <f t="shared" si="119"/>
        <v>-0.11484375000000148</v>
      </c>
      <c r="X269" s="76" t="str">
        <f t="shared" si="120"/>
        <v>Level A</v>
      </c>
      <c r="Y269" s="5">
        <f t="shared" si="129"/>
        <v>4.2250035332086151</v>
      </c>
      <c r="Z269" s="5">
        <f t="shared" si="130"/>
        <v>3.3545402965139077</v>
      </c>
      <c r="AA269" s="5">
        <f t="shared" si="131"/>
        <v>3.3545402965139077</v>
      </c>
      <c r="AB269" s="6">
        <f t="shared" si="132"/>
        <v>1</v>
      </c>
      <c r="AC269" s="29" t="str">
        <f t="shared" si="133"/>
        <v/>
      </c>
      <c r="AD269" s="29" t="str">
        <f t="shared" si="134"/>
        <v/>
      </c>
      <c r="AE269" s="29">
        <f t="shared" si="135"/>
        <v>4.5937500000000631E-3</v>
      </c>
      <c r="AF269" s="29" t="str">
        <f t="shared" si="121"/>
        <v/>
      </c>
      <c r="AG269" s="100"/>
      <c r="AH269" s="101"/>
      <c r="AI269" s="102"/>
      <c r="AJ269" s="102"/>
      <c r="AK269" s="102"/>
      <c r="AL269" s="102"/>
      <c r="AM269" s="102"/>
      <c r="AN269" s="102">
        <v>0.79900000000000004</v>
      </c>
      <c r="AO269" s="102">
        <v>0.79700000000000004</v>
      </c>
      <c r="AP269" s="102">
        <v>0.79300000000000004</v>
      </c>
      <c r="AQ269" s="102">
        <v>0.79800000000000004</v>
      </c>
      <c r="AR269" s="102">
        <v>0.78500000000000003</v>
      </c>
      <c r="AS269" s="103">
        <v>0.79200000000000004</v>
      </c>
      <c r="AT269" s="103">
        <v>0.8</v>
      </c>
      <c r="AU269" s="103">
        <v>0.79500000000000004</v>
      </c>
      <c r="AV269" s="103">
        <v>0.79900000000000004</v>
      </c>
      <c r="AW269" s="103">
        <v>0.79200000000000004</v>
      </c>
      <c r="AX269" s="103">
        <v>0.8</v>
      </c>
      <c r="AY269" s="103">
        <v>0.79300000000000004</v>
      </c>
      <c r="AZ269" s="103">
        <v>0.79600000000000004</v>
      </c>
      <c r="BA269" s="103">
        <v>0.78700000000000003</v>
      </c>
      <c r="BB269" s="103">
        <v>0.79500000000000004</v>
      </c>
      <c r="BC269" s="103">
        <v>0.79700000000000004</v>
      </c>
      <c r="BD269" s="103">
        <v>0.79500000000000004</v>
      </c>
      <c r="BE269" s="103">
        <v>0.79700000000000004</v>
      </c>
      <c r="BF269" s="103">
        <v>0.79900000000000004</v>
      </c>
      <c r="BG269" s="103">
        <v>0.79800000000000004</v>
      </c>
      <c r="BH269" s="103">
        <v>0.79300000000000004</v>
      </c>
      <c r="BI269" s="103">
        <v>0.79300000000000004</v>
      </c>
      <c r="BJ269" s="103">
        <v>0.79600000000000004</v>
      </c>
      <c r="BK269" s="103">
        <v>0.8</v>
      </c>
      <c r="BL269" s="103">
        <v>0.79800000000000004</v>
      </c>
      <c r="BM269" s="103">
        <v>0.79500000000000004</v>
      </c>
      <c r="BN269" s="103">
        <v>0.79900000000000004</v>
      </c>
      <c r="BO269" s="95">
        <v>0.79600000000000004</v>
      </c>
      <c r="BP269" s="95">
        <v>0.79400000000000004</v>
      </c>
      <c r="BQ269" s="95">
        <v>0.79300000000000004</v>
      </c>
      <c r="BR269" s="95">
        <v>0.79600000000000004</v>
      </c>
      <c r="BS269" s="95">
        <v>0.79300000000000004</v>
      </c>
      <c r="BT269" s="97"/>
      <c r="BU269" s="97"/>
      <c r="BV269" s="96"/>
      <c r="BW269" s="96"/>
      <c r="BX269" s="96"/>
      <c r="BY269" s="98"/>
      <c r="BZ269" s="99"/>
      <c r="CA269" s="99"/>
      <c r="CB269" s="99"/>
      <c r="CC269" s="99"/>
      <c r="CD269" s="100"/>
      <c r="CE269" s="101"/>
      <c r="CF269" s="102"/>
      <c r="CG269" s="102"/>
      <c r="CH269" s="102"/>
      <c r="CI269" s="102"/>
      <c r="CJ269" s="102"/>
      <c r="CK269" s="102"/>
      <c r="CL269" s="102"/>
      <c r="CM269" s="102"/>
      <c r="CN269" s="102"/>
      <c r="CO269" s="102"/>
      <c r="CP269" s="103"/>
      <c r="CQ269" s="103"/>
      <c r="CR269" s="103"/>
      <c r="CS269" s="103"/>
      <c r="CT269" s="103"/>
      <c r="CU269" s="103"/>
      <c r="CV269" s="103"/>
      <c r="CW269" s="103"/>
      <c r="CX269" s="103"/>
      <c r="CY269" s="103"/>
      <c r="CZ269" s="103"/>
      <c r="DA269" s="103"/>
      <c r="DB269" s="103"/>
      <c r="DC269" s="103"/>
      <c r="DD269" s="103"/>
      <c r="DE269" s="103"/>
      <c r="DF269" s="103"/>
      <c r="DG269" s="103"/>
      <c r="DH269" s="103"/>
      <c r="DI269" s="103"/>
      <c r="DJ269" s="103"/>
      <c r="DK269" s="103"/>
      <c r="DL269" s="27"/>
      <c r="DM269" s="27"/>
      <c r="DN269" s="27"/>
      <c r="DO269" s="27"/>
      <c r="DP269" s="27"/>
      <c r="DQ269" s="27"/>
      <c r="DR269" s="27"/>
      <c r="DS269" s="27"/>
      <c r="DT269" s="27"/>
      <c r="DU269" s="27"/>
      <c r="DV269" s="27"/>
      <c r="DW269" s="27"/>
      <c r="DX269" s="27"/>
      <c r="DY269" s="27"/>
      <c r="DZ269" s="27"/>
      <c r="EA269" s="27"/>
      <c r="EB269" s="27"/>
      <c r="EC269" s="27"/>
      <c r="ED269" s="27"/>
      <c r="EE269" s="27"/>
      <c r="EF269" s="27"/>
      <c r="EG269" s="27"/>
      <c r="EH269" s="27"/>
      <c r="EI269" s="27"/>
    </row>
    <row r="270" spans="1:139">
      <c r="A270" s="83" t="s">
        <v>233</v>
      </c>
      <c r="B270" s="66" t="s">
        <v>248</v>
      </c>
      <c r="C270" s="79" t="s">
        <v>181</v>
      </c>
      <c r="D270" s="67">
        <v>1</v>
      </c>
      <c r="E270" s="123" t="s">
        <v>70</v>
      </c>
      <c r="F270" s="84" t="s">
        <v>126</v>
      </c>
      <c r="G270" s="85" t="s">
        <v>127</v>
      </c>
      <c r="H270" s="86">
        <v>1.33</v>
      </c>
      <c r="I270" s="124" t="s">
        <v>43</v>
      </c>
      <c r="J270" s="88">
        <v>0.8</v>
      </c>
      <c r="K270" s="89">
        <v>0.04</v>
      </c>
      <c r="L270" s="89">
        <v>-0.04</v>
      </c>
      <c r="M270" s="90" t="s">
        <v>29</v>
      </c>
      <c r="N270" s="91" t="s">
        <v>67</v>
      </c>
      <c r="O270" s="92">
        <f t="shared" si="122"/>
        <v>0.84000000000000008</v>
      </c>
      <c r="P270" s="93">
        <f t="shared" si="123"/>
        <v>0.76</v>
      </c>
      <c r="Q270" s="94"/>
      <c r="R270" s="3">
        <f t="shared" si="124"/>
        <v>0.79600000000000004</v>
      </c>
      <c r="S270" s="3">
        <f t="shared" si="125"/>
        <v>0.78300000000000003</v>
      </c>
      <c r="T270" s="3">
        <f t="shared" si="126"/>
        <v>0.79040625000000042</v>
      </c>
      <c r="U270" s="4">
        <f t="shared" si="127"/>
        <v>3.2513954820423156E-3</v>
      </c>
      <c r="V270" s="5">
        <f t="shared" si="128"/>
        <v>4.1008033033736639</v>
      </c>
      <c r="W270" s="76">
        <f t="shared" si="119"/>
        <v>-0.23984374999999036</v>
      </c>
      <c r="X270" s="76" t="str">
        <f t="shared" si="120"/>
        <v>Level B</v>
      </c>
      <c r="Y270" s="5">
        <f t="shared" si="129"/>
        <v>5.0843553456671566</v>
      </c>
      <c r="Z270" s="5">
        <f t="shared" si="130"/>
        <v>3.1172512610801792</v>
      </c>
      <c r="AA270" s="5">
        <f t="shared" si="131"/>
        <v>3.1172512610801792</v>
      </c>
      <c r="AB270" s="6">
        <f t="shared" si="132"/>
        <v>1</v>
      </c>
      <c r="AC270" s="29" t="str">
        <f t="shared" si="133"/>
        <v/>
      </c>
      <c r="AD270" s="29" t="str">
        <f t="shared" si="134"/>
        <v/>
      </c>
      <c r="AE270" s="29">
        <f t="shared" si="135"/>
        <v>9.5937499999996234E-3</v>
      </c>
      <c r="AF270" s="29" t="str">
        <f t="shared" si="121"/>
        <v/>
      </c>
      <c r="AG270" s="100"/>
      <c r="AH270" s="101"/>
      <c r="AI270" s="102"/>
      <c r="AJ270" s="102"/>
      <c r="AK270" s="102"/>
      <c r="AL270" s="102"/>
      <c r="AM270" s="102"/>
      <c r="AN270" s="102">
        <v>0.79200000000000004</v>
      </c>
      <c r="AO270" s="102">
        <v>0.78700000000000003</v>
      </c>
      <c r="AP270" s="102">
        <v>0.78700000000000003</v>
      </c>
      <c r="AQ270" s="102">
        <v>0.79500000000000004</v>
      </c>
      <c r="AR270" s="102">
        <v>0.79200000000000004</v>
      </c>
      <c r="AS270" s="103">
        <v>0.79200000000000004</v>
      </c>
      <c r="AT270" s="103">
        <v>0.79100000000000004</v>
      </c>
      <c r="AU270" s="103">
        <v>0.79600000000000004</v>
      </c>
      <c r="AV270" s="103">
        <v>0.79600000000000004</v>
      </c>
      <c r="AW270" s="103">
        <v>0.79</v>
      </c>
      <c r="AX270" s="103">
        <v>0.78900000000000003</v>
      </c>
      <c r="AY270" s="103">
        <v>0.78700000000000003</v>
      </c>
      <c r="AZ270" s="103">
        <v>0.79</v>
      </c>
      <c r="BA270" s="103">
        <v>0.78900000000000003</v>
      </c>
      <c r="BB270" s="103">
        <v>0.79400000000000004</v>
      </c>
      <c r="BC270" s="103">
        <v>0.79100000000000004</v>
      </c>
      <c r="BD270" s="103">
        <v>0.79100000000000004</v>
      </c>
      <c r="BE270" s="103">
        <v>0.78500000000000003</v>
      </c>
      <c r="BF270" s="103">
        <v>0.78800000000000003</v>
      </c>
      <c r="BG270" s="103">
        <v>0.78400000000000003</v>
      </c>
      <c r="BH270" s="103">
        <v>0.78700000000000003</v>
      </c>
      <c r="BI270" s="103">
        <v>0.79300000000000004</v>
      </c>
      <c r="BJ270" s="103">
        <v>0.79200000000000004</v>
      </c>
      <c r="BK270" s="103">
        <v>0.79100000000000004</v>
      </c>
      <c r="BL270" s="103">
        <v>0.78900000000000003</v>
      </c>
      <c r="BM270" s="103">
        <v>0.79200000000000004</v>
      </c>
      <c r="BN270" s="103">
        <v>0.78300000000000003</v>
      </c>
      <c r="BO270" s="95">
        <v>0.79</v>
      </c>
      <c r="BP270" s="95">
        <v>0.79100000000000004</v>
      </c>
      <c r="BQ270" s="95">
        <v>0.79500000000000004</v>
      </c>
      <c r="BR270" s="95">
        <v>0.79200000000000004</v>
      </c>
      <c r="BS270" s="95">
        <v>0.79200000000000004</v>
      </c>
      <c r="BT270" s="97"/>
      <c r="BU270" s="97"/>
      <c r="BV270" s="96"/>
      <c r="BW270" s="96"/>
      <c r="BX270" s="96"/>
      <c r="BY270" s="98"/>
      <c r="BZ270" s="99"/>
      <c r="CA270" s="99"/>
      <c r="CB270" s="99"/>
      <c r="CC270" s="99"/>
      <c r="CD270" s="100"/>
      <c r="CE270" s="101"/>
      <c r="CF270" s="102"/>
      <c r="CG270" s="102"/>
      <c r="CH270" s="102"/>
      <c r="CI270" s="102"/>
      <c r="CJ270" s="102"/>
      <c r="CK270" s="102"/>
      <c r="CL270" s="102"/>
      <c r="CM270" s="102"/>
      <c r="CN270" s="102"/>
      <c r="CO270" s="102"/>
      <c r="CP270" s="103"/>
      <c r="CQ270" s="103"/>
      <c r="CR270" s="103"/>
      <c r="CS270" s="103"/>
      <c r="CT270" s="103"/>
      <c r="CU270" s="103"/>
      <c r="CV270" s="103"/>
      <c r="CW270" s="103"/>
      <c r="CX270" s="103"/>
      <c r="CY270" s="103"/>
      <c r="CZ270" s="103"/>
      <c r="DA270" s="103"/>
      <c r="DB270" s="103"/>
      <c r="DC270" s="103"/>
      <c r="DD270" s="103"/>
      <c r="DE270" s="103"/>
      <c r="DF270" s="103"/>
      <c r="DG270" s="103"/>
      <c r="DH270" s="103"/>
      <c r="DI270" s="103"/>
      <c r="DJ270" s="103"/>
      <c r="DK270" s="103"/>
      <c r="DL270" s="27"/>
      <c r="DM270" s="27"/>
      <c r="DN270" s="27"/>
      <c r="DO270" s="27"/>
      <c r="DP270" s="27"/>
      <c r="DQ270" s="27"/>
      <c r="DR270" s="27"/>
      <c r="DS270" s="27"/>
      <c r="DT270" s="27"/>
      <c r="DU270" s="27"/>
      <c r="DV270" s="27"/>
      <c r="DW270" s="27"/>
      <c r="DX270" s="27"/>
      <c r="DY270" s="27"/>
      <c r="DZ270" s="27"/>
      <c r="EA270" s="27"/>
      <c r="EB270" s="27"/>
      <c r="EC270" s="27"/>
      <c r="ED270" s="27"/>
      <c r="EE270" s="27"/>
      <c r="EF270" s="27"/>
      <c r="EG270" s="27"/>
      <c r="EH270" s="27"/>
      <c r="EI270" s="27"/>
    </row>
    <row r="271" spans="1:139">
      <c r="A271" s="83" t="s">
        <v>233</v>
      </c>
      <c r="B271" s="66" t="s">
        <v>248</v>
      </c>
      <c r="C271" s="79" t="s">
        <v>181</v>
      </c>
      <c r="D271" s="67">
        <v>1</v>
      </c>
      <c r="E271" s="123" t="s">
        <v>70</v>
      </c>
      <c r="F271" s="84" t="s">
        <v>128</v>
      </c>
      <c r="G271" s="85" t="s">
        <v>127</v>
      </c>
      <c r="H271" s="86">
        <v>1.33</v>
      </c>
      <c r="I271" s="124" t="s">
        <v>43</v>
      </c>
      <c r="J271" s="88">
        <v>0.8</v>
      </c>
      <c r="K271" s="89">
        <v>0.04</v>
      </c>
      <c r="L271" s="89">
        <v>-0.04</v>
      </c>
      <c r="M271" s="90" t="s">
        <v>29</v>
      </c>
      <c r="N271" s="91" t="s">
        <v>67</v>
      </c>
      <c r="O271" s="92">
        <f t="shared" si="122"/>
        <v>0.84000000000000008</v>
      </c>
      <c r="P271" s="93">
        <f t="shared" si="123"/>
        <v>0.76</v>
      </c>
      <c r="Q271" s="94"/>
      <c r="R271" s="3">
        <f t="shared" si="124"/>
        <v>0.79400000000000004</v>
      </c>
      <c r="S271" s="3">
        <f t="shared" si="125"/>
        <v>0.78200000000000003</v>
      </c>
      <c r="T271" s="3">
        <f t="shared" si="126"/>
        <v>0.78912500000000008</v>
      </c>
      <c r="U271" s="4">
        <f t="shared" si="127"/>
        <v>2.8820915344421731E-3</v>
      </c>
      <c r="V271" s="5">
        <f t="shared" si="128"/>
        <v>4.6262699064184964</v>
      </c>
      <c r="W271" s="76">
        <f t="shared" si="119"/>
        <v>-0.27187499999999898</v>
      </c>
      <c r="X271" s="76" t="str">
        <f t="shared" si="120"/>
        <v>Level C</v>
      </c>
      <c r="Y271" s="5">
        <f t="shared" si="129"/>
        <v>5.8840370372260251</v>
      </c>
      <c r="Z271" s="5">
        <f t="shared" si="130"/>
        <v>3.3685027756109753</v>
      </c>
      <c r="AA271" s="5">
        <f t="shared" si="131"/>
        <v>3.3685027756109753</v>
      </c>
      <c r="AB271" s="6">
        <f t="shared" si="132"/>
        <v>1</v>
      </c>
      <c r="AC271" s="29" t="str">
        <f t="shared" si="133"/>
        <v/>
      </c>
      <c r="AD271" s="29" t="str">
        <f t="shared" si="134"/>
        <v/>
      </c>
      <c r="AE271" s="29">
        <f t="shared" si="135"/>
        <v>1.0874999999999968E-2</v>
      </c>
      <c r="AF271" s="29" t="str">
        <f t="shared" si="121"/>
        <v/>
      </c>
      <c r="AG271" s="100"/>
      <c r="AH271" s="101"/>
      <c r="AI271" s="102"/>
      <c r="AJ271" s="102"/>
      <c r="AK271" s="102"/>
      <c r="AL271" s="102"/>
      <c r="AM271" s="102"/>
      <c r="AN271" s="102">
        <v>0.78900000000000003</v>
      </c>
      <c r="AO271" s="102">
        <v>0.78600000000000003</v>
      </c>
      <c r="AP271" s="102">
        <v>0.78600000000000003</v>
      </c>
      <c r="AQ271" s="102">
        <v>0.79400000000000004</v>
      </c>
      <c r="AR271" s="102">
        <v>0.79</v>
      </c>
      <c r="AS271" s="103">
        <v>0.79</v>
      </c>
      <c r="AT271" s="103">
        <v>0.78900000000000003</v>
      </c>
      <c r="AU271" s="103">
        <v>0.79400000000000004</v>
      </c>
      <c r="AV271" s="103">
        <v>0.79300000000000004</v>
      </c>
      <c r="AW271" s="103">
        <v>0.78600000000000003</v>
      </c>
      <c r="AX271" s="103">
        <v>0.78900000000000003</v>
      </c>
      <c r="AY271" s="103">
        <v>0.78600000000000003</v>
      </c>
      <c r="AZ271" s="103">
        <v>0.79</v>
      </c>
      <c r="BA271" s="103">
        <v>0.78700000000000003</v>
      </c>
      <c r="BB271" s="103">
        <v>0.79100000000000004</v>
      </c>
      <c r="BC271" s="103">
        <v>0.79</v>
      </c>
      <c r="BD271" s="103">
        <v>0.79100000000000004</v>
      </c>
      <c r="BE271" s="103">
        <v>0.78700000000000003</v>
      </c>
      <c r="BF271" s="103">
        <v>0.78800000000000003</v>
      </c>
      <c r="BG271" s="103">
        <v>0.78300000000000003</v>
      </c>
      <c r="BH271" s="103">
        <v>0.78700000000000003</v>
      </c>
      <c r="BI271" s="103">
        <v>0.79300000000000004</v>
      </c>
      <c r="BJ271" s="103">
        <v>0.79</v>
      </c>
      <c r="BK271" s="103">
        <v>0.79</v>
      </c>
      <c r="BL271" s="103">
        <v>0.78700000000000003</v>
      </c>
      <c r="BM271" s="103">
        <v>0.79100000000000004</v>
      </c>
      <c r="BN271" s="103">
        <v>0.78200000000000003</v>
      </c>
      <c r="BO271" s="95">
        <v>0.79</v>
      </c>
      <c r="BP271" s="95">
        <v>0.79</v>
      </c>
      <c r="BQ271" s="95">
        <v>0.79200000000000004</v>
      </c>
      <c r="BR271" s="95">
        <v>0.78900000000000003</v>
      </c>
      <c r="BS271" s="95">
        <v>0.79200000000000004</v>
      </c>
      <c r="BT271" s="97"/>
      <c r="BU271" s="97"/>
      <c r="BV271" s="96"/>
      <c r="BW271" s="96"/>
      <c r="BX271" s="96"/>
      <c r="BY271" s="98"/>
      <c r="BZ271" s="99"/>
      <c r="CA271" s="99"/>
      <c r="CB271" s="99"/>
      <c r="CC271" s="99"/>
      <c r="CD271" s="100"/>
      <c r="CE271" s="101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3"/>
      <c r="CQ271" s="103"/>
      <c r="CR271" s="103"/>
      <c r="CS271" s="103"/>
      <c r="CT271" s="103"/>
      <c r="CU271" s="103"/>
      <c r="CV271" s="103"/>
      <c r="CW271" s="103"/>
      <c r="CX271" s="103"/>
      <c r="CY271" s="103"/>
      <c r="CZ271" s="103"/>
      <c r="DA271" s="103"/>
      <c r="DB271" s="103"/>
      <c r="DC271" s="103"/>
      <c r="DD271" s="103"/>
      <c r="DE271" s="103"/>
      <c r="DF271" s="103"/>
      <c r="DG271" s="103"/>
      <c r="DH271" s="103"/>
      <c r="DI271" s="103"/>
      <c r="DJ271" s="103"/>
      <c r="DK271" s="103"/>
      <c r="DL271" s="27"/>
      <c r="DM271" s="27"/>
      <c r="DN271" s="27"/>
      <c r="DO271" s="27"/>
      <c r="DP271" s="27"/>
      <c r="DQ271" s="27"/>
      <c r="DR271" s="27"/>
      <c r="DS271" s="27"/>
      <c r="DT271" s="27"/>
      <c r="DU271" s="27"/>
      <c r="DV271" s="27"/>
      <c r="DW271" s="27"/>
      <c r="DX271" s="27"/>
      <c r="DY271" s="27"/>
      <c r="DZ271" s="27"/>
      <c r="EA271" s="27"/>
      <c r="EB271" s="27"/>
      <c r="EC271" s="27"/>
      <c r="ED271" s="27"/>
      <c r="EE271" s="27"/>
      <c r="EF271" s="27"/>
      <c r="EG271" s="27"/>
      <c r="EH271" s="27"/>
      <c r="EI271" s="27"/>
    </row>
    <row r="272" spans="1:139">
      <c r="A272" s="83" t="s">
        <v>234</v>
      </c>
      <c r="B272" s="66" t="s">
        <v>248</v>
      </c>
      <c r="C272" s="79" t="s">
        <v>181</v>
      </c>
      <c r="D272" s="67">
        <v>1</v>
      </c>
      <c r="E272" s="123" t="s">
        <v>70</v>
      </c>
      <c r="F272" s="84" t="s">
        <v>243</v>
      </c>
      <c r="G272" s="85" t="s">
        <v>127</v>
      </c>
      <c r="H272" s="86">
        <v>1.33</v>
      </c>
      <c r="I272" s="124" t="s">
        <v>43</v>
      </c>
      <c r="J272" s="88">
        <v>0.8</v>
      </c>
      <c r="K272" s="89">
        <v>0.04</v>
      </c>
      <c r="L272" s="89">
        <v>-0.04</v>
      </c>
      <c r="M272" s="90" t="s">
        <v>29</v>
      </c>
      <c r="N272" s="91" t="s">
        <v>67</v>
      </c>
      <c r="O272" s="92">
        <f t="shared" si="122"/>
        <v>0.84000000000000008</v>
      </c>
      <c r="P272" s="93">
        <f t="shared" si="123"/>
        <v>0.76</v>
      </c>
      <c r="Q272" s="94"/>
      <c r="R272" s="3">
        <f t="shared" si="124"/>
        <v>0.79400000000000004</v>
      </c>
      <c r="S272" s="3">
        <f t="shared" si="125"/>
        <v>0.77900000000000003</v>
      </c>
      <c r="T272" s="3">
        <f t="shared" si="126"/>
        <v>0.78643750000000001</v>
      </c>
      <c r="U272" s="4">
        <f t="shared" si="127"/>
        <v>3.8932323414505019E-3</v>
      </c>
      <c r="V272" s="5">
        <f t="shared" si="128"/>
        <v>3.4247463711260888</v>
      </c>
      <c r="W272" s="76">
        <f t="shared" si="119"/>
        <v>-0.33906250000000054</v>
      </c>
      <c r="X272" s="76" t="str">
        <f t="shared" si="120"/>
        <v>Level C</v>
      </c>
      <c r="Y272" s="5">
        <f t="shared" si="129"/>
        <v>4.5859494375860343</v>
      </c>
      <c r="Z272" s="5">
        <f t="shared" si="130"/>
        <v>2.2635433046661495</v>
      </c>
      <c r="AA272" s="5">
        <f t="shared" si="131"/>
        <v>2.2635433046661495</v>
      </c>
      <c r="AB272" s="6">
        <f t="shared" si="132"/>
        <v>0.9999999999944178</v>
      </c>
      <c r="AC272" s="29" t="str">
        <f t="shared" si="133"/>
        <v/>
      </c>
      <c r="AD272" s="29" t="str">
        <f t="shared" si="134"/>
        <v/>
      </c>
      <c r="AE272" s="29">
        <f t="shared" si="135"/>
        <v>1.3562500000000033E-2</v>
      </c>
      <c r="AF272" s="29" t="str">
        <f t="shared" si="121"/>
        <v/>
      </c>
      <c r="AG272" s="100"/>
      <c r="AH272" s="101"/>
      <c r="AI272" s="102"/>
      <c r="AJ272" s="102"/>
      <c r="AK272" s="102"/>
      <c r="AL272" s="102"/>
      <c r="AM272" s="102"/>
      <c r="AN272" s="102">
        <v>0.78300000000000003</v>
      </c>
      <c r="AO272" s="102">
        <v>0.78600000000000003</v>
      </c>
      <c r="AP272" s="102">
        <v>0.78300000000000003</v>
      </c>
      <c r="AQ272" s="102">
        <v>0.79200000000000004</v>
      </c>
      <c r="AR272" s="102">
        <v>0.78300000000000003</v>
      </c>
      <c r="AS272" s="103">
        <v>0.78800000000000003</v>
      </c>
      <c r="AT272" s="103">
        <v>0.78600000000000003</v>
      </c>
      <c r="AU272" s="103">
        <v>0.77900000000000003</v>
      </c>
      <c r="AV272" s="103">
        <v>0.78500000000000003</v>
      </c>
      <c r="AW272" s="103">
        <v>0.78900000000000003</v>
      </c>
      <c r="AX272" s="103">
        <v>0.78200000000000003</v>
      </c>
      <c r="AY272" s="103">
        <v>0.78900000000000003</v>
      </c>
      <c r="AZ272" s="103">
        <v>0.78300000000000003</v>
      </c>
      <c r="BA272" s="103">
        <v>0.79300000000000004</v>
      </c>
      <c r="BB272" s="103">
        <v>0.78800000000000003</v>
      </c>
      <c r="BC272" s="103">
        <v>0.79100000000000004</v>
      </c>
      <c r="BD272" s="103">
        <v>0.78800000000000003</v>
      </c>
      <c r="BE272" s="103">
        <v>0.78600000000000003</v>
      </c>
      <c r="BF272" s="103">
        <v>0.78200000000000003</v>
      </c>
      <c r="BG272" s="103">
        <v>0.78200000000000003</v>
      </c>
      <c r="BH272" s="103">
        <v>0.78800000000000003</v>
      </c>
      <c r="BI272" s="103">
        <v>0.78600000000000003</v>
      </c>
      <c r="BJ272" s="103">
        <v>0.79200000000000004</v>
      </c>
      <c r="BK272" s="103">
        <v>0.79</v>
      </c>
      <c r="BL272" s="103">
        <v>0.78900000000000003</v>
      </c>
      <c r="BM272" s="103">
        <v>0.78200000000000003</v>
      </c>
      <c r="BN272" s="103">
        <v>0.78400000000000003</v>
      </c>
      <c r="BO272" s="95">
        <v>0.79</v>
      </c>
      <c r="BP272" s="95">
        <v>0.78</v>
      </c>
      <c r="BQ272" s="95">
        <v>0.78700000000000003</v>
      </c>
      <c r="BR272" s="95">
        <v>0.78600000000000003</v>
      </c>
      <c r="BS272" s="95">
        <v>0.79400000000000004</v>
      </c>
      <c r="BT272" s="97"/>
      <c r="BU272" s="97"/>
      <c r="BV272" s="96"/>
      <c r="BW272" s="96"/>
      <c r="BX272" s="96"/>
      <c r="BY272" s="98"/>
      <c r="BZ272" s="99"/>
      <c r="CA272" s="99"/>
      <c r="CB272" s="99"/>
      <c r="CC272" s="99"/>
      <c r="CD272" s="100"/>
      <c r="CE272" s="101"/>
      <c r="CF272" s="102"/>
      <c r="CG272" s="102"/>
      <c r="CH272" s="102"/>
      <c r="CI272" s="102"/>
      <c r="CJ272" s="102"/>
      <c r="CK272" s="102"/>
      <c r="CL272" s="102"/>
      <c r="CM272" s="102"/>
      <c r="CN272" s="102"/>
      <c r="CO272" s="102"/>
      <c r="CP272" s="103"/>
      <c r="CQ272" s="103"/>
      <c r="CR272" s="103"/>
      <c r="CS272" s="103"/>
      <c r="CT272" s="103"/>
      <c r="CU272" s="103"/>
      <c r="CV272" s="103"/>
      <c r="CW272" s="103"/>
      <c r="CX272" s="103"/>
      <c r="CY272" s="103"/>
      <c r="CZ272" s="103"/>
      <c r="DA272" s="103"/>
      <c r="DB272" s="103"/>
      <c r="DC272" s="103"/>
      <c r="DD272" s="103"/>
      <c r="DE272" s="103"/>
      <c r="DF272" s="103"/>
      <c r="DG272" s="103"/>
      <c r="DH272" s="103"/>
      <c r="DI272" s="103"/>
      <c r="DJ272" s="103"/>
      <c r="DK272" s="103"/>
      <c r="DL272" s="27"/>
      <c r="DM272" s="27"/>
      <c r="DN272" s="27"/>
      <c r="DO272" s="27"/>
      <c r="DP272" s="27"/>
      <c r="DQ272" s="27"/>
      <c r="DR272" s="27"/>
      <c r="DS272" s="27"/>
      <c r="DT272" s="27"/>
      <c r="DU272" s="27"/>
      <c r="DV272" s="27"/>
      <c r="DW272" s="27"/>
      <c r="DX272" s="27"/>
      <c r="DY272" s="27"/>
      <c r="DZ272" s="27"/>
      <c r="EA272" s="27"/>
      <c r="EB272" s="27"/>
      <c r="EC272" s="27"/>
      <c r="ED272" s="27"/>
      <c r="EE272" s="27"/>
      <c r="EF272" s="27"/>
      <c r="EG272" s="27"/>
      <c r="EH272" s="27"/>
      <c r="EI272" s="27"/>
    </row>
    <row r="273" spans="1:139">
      <c r="A273" s="83" t="s">
        <v>235</v>
      </c>
      <c r="B273" s="66" t="s">
        <v>248</v>
      </c>
      <c r="C273" s="79" t="s">
        <v>181</v>
      </c>
      <c r="D273" s="67">
        <v>1</v>
      </c>
      <c r="E273" s="123" t="s">
        <v>70</v>
      </c>
      <c r="F273" s="84" t="s">
        <v>243</v>
      </c>
      <c r="G273" s="85" t="s">
        <v>127</v>
      </c>
      <c r="H273" s="86">
        <v>1.33</v>
      </c>
      <c r="I273" s="124" t="s">
        <v>43</v>
      </c>
      <c r="J273" s="88">
        <v>0.8</v>
      </c>
      <c r="K273" s="89">
        <v>0.04</v>
      </c>
      <c r="L273" s="89">
        <v>-0.04</v>
      </c>
      <c r="M273" s="90" t="s">
        <v>29</v>
      </c>
      <c r="N273" s="91" t="s">
        <v>67</v>
      </c>
      <c r="O273" s="92">
        <f t="shared" si="122"/>
        <v>0.84000000000000008</v>
      </c>
      <c r="P273" s="93">
        <f t="shared" si="123"/>
        <v>0.76</v>
      </c>
      <c r="Q273" s="94"/>
      <c r="R273" s="3">
        <f t="shared" si="124"/>
        <v>0.79</v>
      </c>
      <c r="S273" s="3">
        <f t="shared" si="125"/>
        <v>0.77600000000000002</v>
      </c>
      <c r="T273" s="3">
        <f t="shared" si="126"/>
        <v>0.78431250000000008</v>
      </c>
      <c r="U273" s="4">
        <f t="shared" si="127"/>
        <v>3.6933899106725916E-3</v>
      </c>
      <c r="V273" s="5">
        <f t="shared" si="128"/>
        <v>3.6100530016624326</v>
      </c>
      <c r="W273" s="76">
        <f t="shared" si="119"/>
        <v>-0.3921874999999988</v>
      </c>
      <c r="X273" s="76" t="str">
        <f t="shared" si="120"/>
        <v>Level C</v>
      </c>
      <c r="Y273" s="5">
        <f t="shared" si="129"/>
        <v>5.0258706632519177</v>
      </c>
      <c r="Z273" s="5">
        <f t="shared" si="130"/>
        <v>2.1942353400729537</v>
      </c>
      <c r="AA273" s="5">
        <f t="shared" si="131"/>
        <v>2.1942353400729537</v>
      </c>
      <c r="AB273" s="6">
        <f t="shared" si="132"/>
        <v>0.99999999997690203</v>
      </c>
      <c r="AC273" s="29" t="str">
        <f t="shared" si="133"/>
        <v/>
      </c>
      <c r="AD273" s="29" t="str">
        <f t="shared" si="134"/>
        <v/>
      </c>
      <c r="AE273" s="29">
        <f t="shared" si="135"/>
        <v>1.5687499999999965E-2</v>
      </c>
      <c r="AF273" s="29" t="str">
        <f t="shared" si="121"/>
        <v/>
      </c>
      <c r="AG273" s="100"/>
      <c r="AH273" s="101"/>
      <c r="AI273" s="102"/>
      <c r="AJ273" s="102"/>
      <c r="AK273" s="102"/>
      <c r="AL273" s="102"/>
      <c r="AM273" s="102"/>
      <c r="AN273" s="102">
        <v>0.78300000000000003</v>
      </c>
      <c r="AO273" s="102">
        <v>0.78500000000000003</v>
      </c>
      <c r="AP273" s="102">
        <v>0.78600000000000003</v>
      </c>
      <c r="AQ273" s="102">
        <v>0.78500000000000003</v>
      </c>
      <c r="AR273" s="102">
        <v>0.78500000000000003</v>
      </c>
      <c r="AS273" s="103">
        <v>0.78300000000000003</v>
      </c>
      <c r="AT273" s="103">
        <v>0.79</v>
      </c>
      <c r="AU273" s="103">
        <v>0.78800000000000003</v>
      </c>
      <c r="AV273" s="103">
        <v>0.79</v>
      </c>
      <c r="AW273" s="103">
        <v>0.77600000000000002</v>
      </c>
      <c r="AX273" s="103">
        <v>0.78400000000000003</v>
      </c>
      <c r="AY273" s="103">
        <v>0.78500000000000003</v>
      </c>
      <c r="AZ273" s="103">
        <v>0.78100000000000003</v>
      </c>
      <c r="BA273" s="103">
        <v>0.78</v>
      </c>
      <c r="BB273" s="103">
        <v>0.78100000000000003</v>
      </c>
      <c r="BC273" s="103">
        <v>0.78300000000000003</v>
      </c>
      <c r="BD273" s="103">
        <v>0.78900000000000003</v>
      </c>
      <c r="BE273" s="103">
        <v>0.78800000000000003</v>
      </c>
      <c r="BF273" s="103">
        <v>0.77600000000000002</v>
      </c>
      <c r="BG273" s="103">
        <v>0.78900000000000003</v>
      </c>
      <c r="BH273" s="103">
        <v>0.78800000000000003</v>
      </c>
      <c r="BI273" s="103">
        <v>0.78600000000000003</v>
      </c>
      <c r="BJ273" s="103">
        <v>0.78200000000000003</v>
      </c>
      <c r="BK273" s="103">
        <v>0.78400000000000003</v>
      </c>
      <c r="BL273" s="103">
        <v>0.78200000000000003</v>
      </c>
      <c r="BM273" s="103">
        <v>0.78500000000000003</v>
      </c>
      <c r="BN273" s="103">
        <v>0.78200000000000003</v>
      </c>
      <c r="BO273" s="95">
        <v>0.78500000000000003</v>
      </c>
      <c r="BP273" s="95">
        <v>0.78900000000000003</v>
      </c>
      <c r="BQ273" s="95">
        <v>0.78600000000000003</v>
      </c>
      <c r="BR273" s="95">
        <v>0.78400000000000003</v>
      </c>
      <c r="BS273" s="95">
        <v>0.77800000000000002</v>
      </c>
      <c r="BT273" s="97"/>
      <c r="BU273" s="97"/>
      <c r="BV273" s="96"/>
      <c r="BW273" s="96"/>
      <c r="BX273" s="96"/>
      <c r="BY273" s="98"/>
      <c r="BZ273" s="99"/>
      <c r="CA273" s="99"/>
      <c r="CB273" s="99"/>
      <c r="CC273" s="99"/>
      <c r="CD273" s="100"/>
      <c r="CE273" s="101"/>
      <c r="CF273" s="102"/>
      <c r="CG273" s="102"/>
      <c r="CH273" s="102"/>
      <c r="CI273" s="102"/>
      <c r="CJ273" s="102"/>
      <c r="CK273" s="102"/>
      <c r="CL273" s="102"/>
      <c r="CM273" s="102"/>
      <c r="CN273" s="102"/>
      <c r="CO273" s="102"/>
      <c r="CP273" s="103"/>
      <c r="CQ273" s="103"/>
      <c r="CR273" s="103"/>
      <c r="CS273" s="103"/>
      <c r="CT273" s="103"/>
      <c r="CU273" s="103"/>
      <c r="CV273" s="103"/>
      <c r="CW273" s="103"/>
      <c r="CX273" s="103"/>
      <c r="CY273" s="103"/>
      <c r="CZ273" s="103"/>
      <c r="DA273" s="103"/>
      <c r="DB273" s="103"/>
      <c r="DC273" s="103"/>
      <c r="DD273" s="103"/>
      <c r="DE273" s="103"/>
      <c r="DF273" s="103"/>
      <c r="DG273" s="103"/>
      <c r="DH273" s="103"/>
      <c r="DI273" s="103"/>
      <c r="DJ273" s="103"/>
      <c r="DK273" s="103"/>
      <c r="DL273" s="27"/>
      <c r="DM273" s="27"/>
      <c r="DN273" s="27"/>
      <c r="DO273" s="27"/>
      <c r="DP273" s="27"/>
      <c r="DQ273" s="27"/>
      <c r="DR273" s="27"/>
      <c r="DS273" s="27"/>
      <c r="DT273" s="27"/>
      <c r="DU273" s="27"/>
      <c r="DV273" s="27"/>
      <c r="DW273" s="27"/>
      <c r="DX273" s="27"/>
      <c r="DY273" s="27"/>
      <c r="DZ273" s="27"/>
      <c r="EA273" s="27"/>
      <c r="EB273" s="27"/>
      <c r="EC273" s="27"/>
      <c r="ED273" s="27"/>
      <c r="EE273" s="27"/>
      <c r="EF273" s="27"/>
      <c r="EG273" s="27"/>
      <c r="EH273" s="27"/>
      <c r="EI273" s="27"/>
    </row>
    <row r="274" spans="1:139">
      <c r="A274" s="83" t="s">
        <v>236</v>
      </c>
      <c r="B274" s="66" t="s">
        <v>248</v>
      </c>
      <c r="C274" s="79" t="s">
        <v>181</v>
      </c>
      <c r="D274" s="67">
        <v>1</v>
      </c>
      <c r="E274" s="123" t="s">
        <v>70</v>
      </c>
      <c r="F274" s="84" t="s">
        <v>243</v>
      </c>
      <c r="G274" s="85" t="s">
        <v>127</v>
      </c>
      <c r="H274" s="86">
        <v>1.33</v>
      </c>
      <c r="I274" s="124" t="s">
        <v>43</v>
      </c>
      <c r="J274" s="88">
        <v>0.8</v>
      </c>
      <c r="K274" s="89">
        <v>0.04</v>
      </c>
      <c r="L274" s="89">
        <v>-0.04</v>
      </c>
      <c r="M274" s="90" t="s">
        <v>29</v>
      </c>
      <c r="N274" s="91" t="s">
        <v>67</v>
      </c>
      <c r="O274" s="92">
        <f t="shared" si="122"/>
        <v>0.84000000000000008</v>
      </c>
      <c r="P274" s="93">
        <f t="shared" si="123"/>
        <v>0.76</v>
      </c>
      <c r="Q274" s="94"/>
      <c r="R274" s="3">
        <f t="shared" si="124"/>
        <v>0.81200000000000006</v>
      </c>
      <c r="S274" s="3">
        <f t="shared" si="125"/>
        <v>0.78800000000000003</v>
      </c>
      <c r="T274" s="3">
        <f t="shared" si="126"/>
        <v>0.80090624999999993</v>
      </c>
      <c r="U274" s="4">
        <f t="shared" si="127"/>
        <v>5.9370861485651301E-3</v>
      </c>
      <c r="V274" s="5">
        <f t="shared" si="128"/>
        <v>2.2457705682030102</v>
      </c>
      <c r="W274" s="76">
        <f t="shared" si="119"/>
        <v>2.2656249999997137E-2</v>
      </c>
      <c r="X274" s="76" t="str">
        <f t="shared" si="120"/>
        <v>Level A</v>
      </c>
      <c r="Y274" s="5">
        <f t="shared" si="129"/>
        <v>2.194889828767169</v>
      </c>
      <c r="Z274" s="5">
        <f t="shared" si="130"/>
        <v>2.2966513076388551</v>
      </c>
      <c r="AA274" s="5">
        <f t="shared" si="131"/>
        <v>2.194889828767169</v>
      </c>
      <c r="AB274" s="6">
        <f t="shared" si="132"/>
        <v>0.99999999997441469</v>
      </c>
      <c r="AC274" s="29" t="str">
        <f t="shared" si="133"/>
        <v/>
      </c>
      <c r="AD274" s="29" t="str">
        <f t="shared" si="134"/>
        <v/>
      </c>
      <c r="AE274" s="29">
        <f t="shared" si="135"/>
        <v>-9.0624999999988631E-4</v>
      </c>
      <c r="AF274" s="29" t="str">
        <f t="shared" si="121"/>
        <v/>
      </c>
      <c r="AG274" s="100"/>
      <c r="AH274" s="101"/>
      <c r="AI274" s="102"/>
      <c r="AJ274" s="102"/>
      <c r="AK274" s="102"/>
      <c r="AL274" s="102"/>
      <c r="AM274" s="102"/>
      <c r="AN274" s="102">
        <v>0.79500000000000004</v>
      </c>
      <c r="AO274" s="102">
        <v>0.80600000000000005</v>
      </c>
      <c r="AP274" s="102">
        <v>0.79700000000000004</v>
      </c>
      <c r="AQ274" s="102">
        <v>0.79700000000000004</v>
      </c>
      <c r="AR274" s="102">
        <v>0.79400000000000004</v>
      </c>
      <c r="AS274" s="103">
        <v>0.80100000000000005</v>
      </c>
      <c r="AT274" s="103">
        <v>0.79900000000000004</v>
      </c>
      <c r="AU274" s="103">
        <v>0.79500000000000004</v>
      </c>
      <c r="AV274" s="103">
        <v>0.79800000000000004</v>
      </c>
      <c r="AW274" s="103">
        <v>0.81200000000000006</v>
      </c>
      <c r="AX274" s="103">
        <v>0.80500000000000005</v>
      </c>
      <c r="AY274" s="103">
        <v>0.80400000000000005</v>
      </c>
      <c r="AZ274" s="103">
        <v>0.80800000000000005</v>
      </c>
      <c r="BA274" s="103">
        <v>0.80200000000000005</v>
      </c>
      <c r="BB274" s="103">
        <v>0.80900000000000005</v>
      </c>
      <c r="BC274" s="103">
        <v>0.80200000000000005</v>
      </c>
      <c r="BD274" s="103">
        <v>0.80100000000000005</v>
      </c>
      <c r="BE274" s="103">
        <v>0.78800000000000003</v>
      </c>
      <c r="BF274" s="103">
        <v>0.80400000000000005</v>
      </c>
      <c r="BG274" s="103">
        <v>0.78800000000000003</v>
      </c>
      <c r="BH274" s="103">
        <v>0.80700000000000005</v>
      </c>
      <c r="BI274" s="103">
        <v>0.81100000000000005</v>
      </c>
      <c r="BJ274" s="103">
        <v>0.79700000000000004</v>
      </c>
      <c r="BK274" s="103">
        <v>0.79800000000000004</v>
      </c>
      <c r="BL274" s="103">
        <v>0.80200000000000005</v>
      </c>
      <c r="BM274" s="103">
        <v>0.80500000000000005</v>
      </c>
      <c r="BN274" s="103">
        <v>0.80300000000000005</v>
      </c>
      <c r="BO274" s="95">
        <v>0.80800000000000005</v>
      </c>
      <c r="BP274" s="95">
        <v>0.79600000000000004</v>
      </c>
      <c r="BQ274" s="95">
        <v>0.80200000000000005</v>
      </c>
      <c r="BR274" s="95">
        <v>0.8</v>
      </c>
      <c r="BS274" s="95">
        <v>0.79500000000000004</v>
      </c>
      <c r="BT274" s="97"/>
      <c r="BU274" s="97"/>
      <c r="BV274" s="96"/>
      <c r="BW274" s="96"/>
      <c r="BX274" s="96"/>
      <c r="BY274" s="98"/>
      <c r="BZ274" s="99"/>
      <c r="CA274" s="99"/>
      <c r="CB274" s="99"/>
      <c r="CC274" s="99"/>
      <c r="CD274" s="100"/>
      <c r="CE274" s="101"/>
      <c r="CF274" s="102"/>
      <c r="CG274" s="102"/>
      <c r="CH274" s="102"/>
      <c r="CI274" s="102"/>
      <c r="CJ274" s="102"/>
      <c r="CK274" s="102"/>
      <c r="CL274" s="102"/>
      <c r="CM274" s="102"/>
      <c r="CN274" s="102"/>
      <c r="CO274" s="102"/>
      <c r="CP274" s="103"/>
      <c r="CQ274" s="103"/>
      <c r="CR274" s="103"/>
      <c r="CS274" s="103"/>
      <c r="CT274" s="103"/>
      <c r="CU274" s="103"/>
      <c r="CV274" s="103"/>
      <c r="CW274" s="103"/>
      <c r="CX274" s="103"/>
      <c r="CY274" s="103"/>
      <c r="CZ274" s="103"/>
      <c r="DA274" s="103"/>
      <c r="DB274" s="103"/>
      <c r="DC274" s="103"/>
      <c r="DD274" s="103"/>
      <c r="DE274" s="103"/>
      <c r="DF274" s="103"/>
      <c r="DG274" s="103"/>
      <c r="DH274" s="103"/>
      <c r="DI274" s="103"/>
      <c r="DJ274" s="103"/>
      <c r="DK274" s="103"/>
      <c r="DL274" s="27"/>
      <c r="DM274" s="27"/>
      <c r="DN274" s="27"/>
      <c r="DO274" s="27"/>
      <c r="DP274" s="27"/>
      <c r="DQ274" s="27"/>
      <c r="DR274" s="27"/>
      <c r="DS274" s="27"/>
      <c r="DT274" s="27"/>
      <c r="DU274" s="27"/>
      <c r="DV274" s="27"/>
      <c r="DW274" s="27"/>
      <c r="DX274" s="27"/>
      <c r="DY274" s="27"/>
      <c r="DZ274" s="27"/>
      <c r="EA274" s="27"/>
      <c r="EB274" s="27"/>
      <c r="EC274" s="27"/>
      <c r="ED274" s="27"/>
      <c r="EE274" s="27"/>
      <c r="EF274" s="27"/>
      <c r="EG274" s="27"/>
      <c r="EH274" s="27"/>
      <c r="EI274" s="27"/>
    </row>
    <row r="275" spans="1:139">
      <c r="A275" s="83" t="s">
        <v>237</v>
      </c>
      <c r="B275" s="66" t="s">
        <v>248</v>
      </c>
      <c r="C275" s="79" t="s">
        <v>181</v>
      </c>
      <c r="D275" s="67">
        <v>1</v>
      </c>
      <c r="E275" s="123" t="s">
        <v>70</v>
      </c>
      <c r="F275" s="84" t="s">
        <v>126</v>
      </c>
      <c r="G275" s="85" t="s">
        <v>127</v>
      </c>
      <c r="H275" s="86">
        <v>1.33</v>
      </c>
      <c r="I275" s="124" t="s">
        <v>43</v>
      </c>
      <c r="J275" s="88">
        <v>0.8</v>
      </c>
      <c r="K275" s="89">
        <v>0.04</v>
      </c>
      <c r="L275" s="89">
        <v>-0.04</v>
      </c>
      <c r="M275" s="90" t="s">
        <v>29</v>
      </c>
      <c r="N275" s="91" t="s">
        <v>67</v>
      </c>
      <c r="O275" s="92">
        <f t="shared" si="122"/>
        <v>0.84000000000000008</v>
      </c>
      <c r="P275" s="93">
        <f t="shared" si="123"/>
        <v>0.76</v>
      </c>
      <c r="Q275" s="94"/>
      <c r="R275" s="3">
        <f t="shared" si="124"/>
        <v>0.80900000000000005</v>
      </c>
      <c r="S275" s="3">
        <f t="shared" si="125"/>
        <v>0.78200000000000003</v>
      </c>
      <c r="T275" s="3">
        <f t="shared" si="126"/>
        <v>0.79065625000000017</v>
      </c>
      <c r="U275" s="4">
        <f t="shared" si="127"/>
        <v>5.4513057033125376E-3</v>
      </c>
      <c r="V275" s="5">
        <f t="shared" si="128"/>
        <v>2.4458971958280027</v>
      </c>
      <c r="W275" s="76">
        <f t="shared" si="119"/>
        <v>-0.23359374999999663</v>
      </c>
      <c r="X275" s="76" t="str">
        <f t="shared" si="120"/>
        <v>Level B</v>
      </c>
      <c r="Y275" s="5">
        <f t="shared" si="129"/>
        <v>3.0172434939159443</v>
      </c>
      <c r="Z275" s="5">
        <f t="shared" si="130"/>
        <v>1.8745508977400649</v>
      </c>
      <c r="AA275" s="5">
        <f t="shared" si="131"/>
        <v>1.8745508977400649</v>
      </c>
      <c r="AB275" s="6">
        <f t="shared" si="132"/>
        <v>0.99999999065193235</v>
      </c>
      <c r="AC275" s="29" t="str">
        <f t="shared" si="133"/>
        <v/>
      </c>
      <c r="AD275" s="29" t="str">
        <f t="shared" si="134"/>
        <v/>
      </c>
      <c r="AE275" s="29">
        <f t="shared" si="135"/>
        <v>9.343749999999873E-3</v>
      </c>
      <c r="AF275" s="29" t="str">
        <f t="shared" si="121"/>
        <v/>
      </c>
      <c r="AG275" s="100"/>
      <c r="AH275" s="101"/>
      <c r="AI275" s="102"/>
      <c r="AJ275" s="102"/>
      <c r="AK275" s="102"/>
      <c r="AL275" s="102"/>
      <c r="AM275" s="102"/>
      <c r="AN275" s="102">
        <v>0.78800000000000003</v>
      </c>
      <c r="AO275" s="102">
        <v>0.78800000000000003</v>
      </c>
      <c r="AP275" s="102">
        <v>0.79600000000000004</v>
      </c>
      <c r="AQ275" s="102">
        <v>0.79200000000000004</v>
      </c>
      <c r="AR275" s="102">
        <v>0.79500000000000004</v>
      </c>
      <c r="AS275" s="103">
        <v>0.78300000000000003</v>
      </c>
      <c r="AT275" s="103">
        <v>0.79300000000000004</v>
      </c>
      <c r="AU275" s="103">
        <v>0.78500000000000003</v>
      </c>
      <c r="AV275" s="103">
        <v>0.78800000000000003</v>
      </c>
      <c r="AW275" s="103">
        <v>0.79900000000000004</v>
      </c>
      <c r="AX275" s="103">
        <v>0.78800000000000003</v>
      </c>
      <c r="AY275" s="103">
        <v>0.78600000000000003</v>
      </c>
      <c r="AZ275" s="103">
        <v>0.79100000000000004</v>
      </c>
      <c r="BA275" s="103">
        <v>0.79400000000000004</v>
      </c>
      <c r="BB275" s="103">
        <v>0.79300000000000004</v>
      </c>
      <c r="BC275" s="103">
        <v>0.79</v>
      </c>
      <c r="BD275" s="103">
        <v>0.79400000000000004</v>
      </c>
      <c r="BE275" s="103">
        <v>0.78300000000000003</v>
      </c>
      <c r="BF275" s="103">
        <v>0.78600000000000003</v>
      </c>
      <c r="BG275" s="103">
        <v>0.79400000000000004</v>
      </c>
      <c r="BH275" s="103">
        <v>0.79200000000000004</v>
      </c>
      <c r="BI275" s="103">
        <v>0.78400000000000003</v>
      </c>
      <c r="BJ275" s="103">
        <v>0.78900000000000003</v>
      </c>
      <c r="BK275" s="103">
        <v>0.78200000000000003</v>
      </c>
      <c r="BL275" s="103">
        <v>0.79300000000000004</v>
      </c>
      <c r="BM275" s="103">
        <v>0.79500000000000004</v>
      </c>
      <c r="BN275" s="103">
        <v>0.78800000000000003</v>
      </c>
      <c r="BO275" s="95">
        <v>0.79500000000000004</v>
      </c>
      <c r="BP275" s="95">
        <v>0.78700000000000003</v>
      </c>
      <c r="BQ275" s="95">
        <v>0.78800000000000003</v>
      </c>
      <c r="BR275" s="95">
        <v>0.80900000000000005</v>
      </c>
      <c r="BS275" s="95">
        <v>0.79300000000000004</v>
      </c>
      <c r="BT275" s="97"/>
      <c r="BU275" s="97"/>
      <c r="BV275" s="96"/>
      <c r="BW275" s="96"/>
      <c r="BX275" s="96"/>
      <c r="BY275" s="98"/>
      <c r="BZ275" s="99"/>
      <c r="CA275" s="99"/>
      <c r="CB275" s="99"/>
      <c r="CC275" s="99"/>
      <c r="CD275" s="100"/>
      <c r="CE275" s="101"/>
      <c r="CF275" s="102"/>
      <c r="CG275" s="102"/>
      <c r="CH275" s="102"/>
      <c r="CI275" s="102"/>
      <c r="CJ275" s="102"/>
      <c r="CK275" s="102"/>
      <c r="CL275" s="102"/>
      <c r="CM275" s="102"/>
      <c r="CN275" s="102"/>
      <c r="CO275" s="102"/>
      <c r="CP275" s="103"/>
      <c r="CQ275" s="103"/>
      <c r="CR275" s="103"/>
      <c r="CS275" s="103"/>
      <c r="CT275" s="103"/>
      <c r="CU275" s="103"/>
      <c r="CV275" s="103"/>
      <c r="CW275" s="103"/>
      <c r="CX275" s="103"/>
      <c r="CY275" s="103"/>
      <c r="CZ275" s="103"/>
      <c r="DA275" s="103"/>
      <c r="DB275" s="103"/>
      <c r="DC275" s="103"/>
      <c r="DD275" s="103"/>
      <c r="DE275" s="103"/>
      <c r="DF275" s="103"/>
      <c r="DG275" s="103"/>
      <c r="DH275" s="103"/>
      <c r="DI275" s="103"/>
      <c r="DJ275" s="103"/>
      <c r="DK275" s="103"/>
      <c r="DL275" s="27"/>
      <c r="DM275" s="27"/>
      <c r="DN275" s="27"/>
      <c r="DO275" s="27"/>
      <c r="DP275" s="27"/>
      <c r="DQ275" s="27"/>
      <c r="DR275" s="27"/>
      <c r="DS275" s="27"/>
      <c r="DT275" s="27"/>
      <c r="DU275" s="27"/>
      <c r="DV275" s="27"/>
      <c r="DW275" s="27"/>
      <c r="DX275" s="27"/>
      <c r="DY275" s="27"/>
      <c r="DZ275" s="27"/>
      <c r="EA275" s="27"/>
      <c r="EB275" s="27"/>
      <c r="EC275" s="27"/>
      <c r="ED275" s="27"/>
      <c r="EE275" s="27"/>
      <c r="EF275" s="27"/>
      <c r="EG275" s="27"/>
      <c r="EH275" s="27"/>
      <c r="EI275" s="27"/>
    </row>
    <row r="276" spans="1:139">
      <c r="A276" s="83" t="s">
        <v>237</v>
      </c>
      <c r="B276" s="66" t="s">
        <v>248</v>
      </c>
      <c r="C276" s="79" t="s">
        <v>181</v>
      </c>
      <c r="D276" s="67">
        <v>1</v>
      </c>
      <c r="E276" s="123" t="s">
        <v>70</v>
      </c>
      <c r="F276" s="84" t="s">
        <v>128</v>
      </c>
      <c r="G276" s="85" t="s">
        <v>127</v>
      </c>
      <c r="H276" s="86">
        <v>1.33</v>
      </c>
      <c r="I276" s="124" t="s">
        <v>43</v>
      </c>
      <c r="J276" s="88">
        <v>0.8</v>
      </c>
      <c r="K276" s="89">
        <v>0.04</v>
      </c>
      <c r="L276" s="89">
        <v>-0.04</v>
      </c>
      <c r="M276" s="90" t="s">
        <v>29</v>
      </c>
      <c r="N276" s="91" t="s">
        <v>67</v>
      </c>
      <c r="O276" s="92">
        <f t="shared" si="122"/>
        <v>0.84000000000000008</v>
      </c>
      <c r="P276" s="93">
        <f t="shared" si="123"/>
        <v>0.76</v>
      </c>
      <c r="Q276" s="94"/>
      <c r="R276" s="3">
        <f t="shared" si="124"/>
        <v>0.80400000000000005</v>
      </c>
      <c r="S276" s="3">
        <f t="shared" si="125"/>
        <v>0.77900000000000003</v>
      </c>
      <c r="T276" s="3">
        <f t="shared" si="126"/>
        <v>0.78971875000000014</v>
      </c>
      <c r="U276" s="4">
        <f t="shared" si="127"/>
        <v>5.292931226432286E-3</v>
      </c>
      <c r="V276" s="5">
        <f t="shared" si="128"/>
        <v>2.5190830492465519</v>
      </c>
      <c r="W276" s="76">
        <f t="shared" si="119"/>
        <v>-0.25703124999999749</v>
      </c>
      <c r="X276" s="76" t="str">
        <f t="shared" si="120"/>
        <v>Level C</v>
      </c>
      <c r="Y276" s="5">
        <f t="shared" si="129"/>
        <v>3.1665661142482011</v>
      </c>
      <c r="Z276" s="5">
        <f t="shared" si="130"/>
        <v>1.8715999842449071</v>
      </c>
      <c r="AA276" s="5">
        <f t="shared" si="131"/>
        <v>1.8715999842449071</v>
      </c>
      <c r="AB276" s="6">
        <f t="shared" si="132"/>
        <v>0.999999990160511</v>
      </c>
      <c r="AC276" s="29" t="str">
        <f t="shared" si="133"/>
        <v/>
      </c>
      <c r="AD276" s="29" t="str">
        <f t="shared" si="134"/>
        <v/>
      </c>
      <c r="AE276" s="29">
        <f t="shared" si="135"/>
        <v>1.0281249999999909E-2</v>
      </c>
      <c r="AF276" s="29" t="str">
        <f t="shared" si="121"/>
        <v/>
      </c>
      <c r="AG276" s="100"/>
      <c r="AH276" s="101"/>
      <c r="AI276" s="102"/>
      <c r="AJ276" s="102"/>
      <c r="AK276" s="102"/>
      <c r="AL276" s="102"/>
      <c r="AM276" s="102"/>
      <c r="AN276" s="102">
        <v>0.78800000000000003</v>
      </c>
      <c r="AO276" s="102">
        <v>0.78800000000000003</v>
      </c>
      <c r="AP276" s="102">
        <v>0.79300000000000004</v>
      </c>
      <c r="AQ276" s="102">
        <v>0.78900000000000003</v>
      </c>
      <c r="AR276" s="102">
        <v>0.79300000000000004</v>
      </c>
      <c r="AS276" s="103">
        <v>0.78300000000000003</v>
      </c>
      <c r="AT276" s="103">
        <v>0.79200000000000004</v>
      </c>
      <c r="AU276" s="103">
        <v>0.78300000000000003</v>
      </c>
      <c r="AV276" s="103">
        <v>0.78600000000000003</v>
      </c>
      <c r="AW276" s="103">
        <v>0.79700000000000004</v>
      </c>
      <c r="AX276" s="103">
        <v>0.78600000000000003</v>
      </c>
      <c r="AY276" s="103">
        <v>0.79400000000000004</v>
      </c>
      <c r="AZ276" s="103">
        <v>0.79</v>
      </c>
      <c r="BA276" s="103">
        <v>0.79400000000000004</v>
      </c>
      <c r="BB276" s="103">
        <v>0.79200000000000004</v>
      </c>
      <c r="BC276" s="103">
        <v>0.78900000000000003</v>
      </c>
      <c r="BD276" s="103">
        <v>0.79400000000000004</v>
      </c>
      <c r="BE276" s="103">
        <v>0.78400000000000003</v>
      </c>
      <c r="BF276" s="103">
        <v>0.78700000000000003</v>
      </c>
      <c r="BG276" s="103">
        <v>0.79500000000000004</v>
      </c>
      <c r="BH276" s="103">
        <v>0.78900000000000003</v>
      </c>
      <c r="BI276" s="103">
        <v>0.78200000000000003</v>
      </c>
      <c r="BJ276" s="103">
        <v>0.78800000000000003</v>
      </c>
      <c r="BK276" s="103">
        <v>0.77900000000000003</v>
      </c>
      <c r="BL276" s="103">
        <v>0.79400000000000004</v>
      </c>
      <c r="BM276" s="103">
        <v>0.79300000000000004</v>
      </c>
      <c r="BN276" s="103">
        <v>0.78600000000000003</v>
      </c>
      <c r="BO276" s="95">
        <v>0.79700000000000004</v>
      </c>
      <c r="BP276" s="95">
        <v>0.78300000000000003</v>
      </c>
      <c r="BQ276" s="95">
        <v>0.78700000000000003</v>
      </c>
      <c r="BR276" s="95">
        <v>0.80400000000000005</v>
      </c>
      <c r="BS276" s="95">
        <v>0.79200000000000004</v>
      </c>
      <c r="BT276" s="97"/>
      <c r="BU276" s="97"/>
      <c r="BV276" s="96"/>
      <c r="BW276" s="96"/>
      <c r="BX276" s="96"/>
      <c r="BY276" s="98"/>
      <c r="BZ276" s="99"/>
      <c r="CA276" s="99"/>
      <c r="CB276" s="99"/>
      <c r="CC276" s="99"/>
      <c r="CD276" s="100"/>
      <c r="CE276" s="101"/>
      <c r="CF276" s="102"/>
      <c r="CG276" s="102"/>
      <c r="CH276" s="102"/>
      <c r="CI276" s="102"/>
      <c r="CJ276" s="102"/>
      <c r="CK276" s="102"/>
      <c r="CL276" s="102"/>
      <c r="CM276" s="102"/>
      <c r="CN276" s="102"/>
      <c r="CO276" s="102"/>
      <c r="CP276" s="103"/>
      <c r="CQ276" s="103"/>
      <c r="CR276" s="103"/>
      <c r="CS276" s="103"/>
      <c r="CT276" s="103"/>
      <c r="CU276" s="103"/>
      <c r="CV276" s="103"/>
      <c r="CW276" s="103"/>
      <c r="CX276" s="103"/>
      <c r="CY276" s="103"/>
      <c r="CZ276" s="103"/>
      <c r="DA276" s="103"/>
      <c r="DB276" s="103"/>
      <c r="DC276" s="103"/>
      <c r="DD276" s="103"/>
      <c r="DE276" s="103"/>
      <c r="DF276" s="103"/>
      <c r="DG276" s="103"/>
      <c r="DH276" s="103"/>
      <c r="DI276" s="103"/>
      <c r="DJ276" s="103"/>
      <c r="DK276" s="103"/>
      <c r="DL276" s="27"/>
      <c r="DM276" s="27"/>
      <c r="DN276" s="27"/>
      <c r="DO276" s="27"/>
      <c r="DP276" s="27"/>
      <c r="DQ276" s="27"/>
      <c r="DR276" s="27"/>
      <c r="DS276" s="27"/>
      <c r="DT276" s="27"/>
      <c r="DU276" s="27"/>
      <c r="DV276" s="27"/>
      <c r="DW276" s="27"/>
      <c r="DX276" s="27"/>
      <c r="DY276" s="27"/>
      <c r="DZ276" s="27"/>
      <c r="EA276" s="27"/>
      <c r="EB276" s="27"/>
      <c r="EC276" s="27"/>
      <c r="ED276" s="27"/>
      <c r="EE276" s="27"/>
      <c r="EF276" s="27"/>
      <c r="EG276" s="27"/>
      <c r="EH276" s="27"/>
      <c r="EI276" s="27"/>
    </row>
    <row r="277" spans="1:139">
      <c r="A277" s="83" t="s">
        <v>238</v>
      </c>
      <c r="B277" s="66" t="s">
        <v>248</v>
      </c>
      <c r="C277" s="79" t="s">
        <v>181</v>
      </c>
      <c r="D277" s="67">
        <v>1</v>
      </c>
      <c r="E277" s="123" t="s">
        <v>70</v>
      </c>
      <c r="F277" s="84" t="s">
        <v>126</v>
      </c>
      <c r="G277" s="85" t="s">
        <v>127</v>
      </c>
      <c r="H277" s="86">
        <v>1.33</v>
      </c>
      <c r="I277" s="124" t="s">
        <v>43</v>
      </c>
      <c r="J277" s="88">
        <v>0.8</v>
      </c>
      <c r="K277" s="89">
        <v>0.04</v>
      </c>
      <c r="L277" s="89">
        <v>-0.04</v>
      </c>
      <c r="M277" s="90" t="s">
        <v>29</v>
      </c>
      <c r="N277" s="91" t="s">
        <v>67</v>
      </c>
      <c r="O277" s="92">
        <f t="shared" si="122"/>
        <v>0.84000000000000008</v>
      </c>
      <c r="P277" s="93">
        <f t="shared" si="123"/>
        <v>0.76</v>
      </c>
      <c r="Q277" s="94"/>
      <c r="R277" s="3">
        <f t="shared" si="124"/>
        <v>0.80600000000000005</v>
      </c>
      <c r="S277" s="3">
        <f t="shared" si="125"/>
        <v>0.77500000000000002</v>
      </c>
      <c r="T277" s="3">
        <f t="shared" si="126"/>
        <v>0.79312500000000008</v>
      </c>
      <c r="U277" s="4">
        <f t="shared" si="127"/>
        <v>6.3181765438067444E-3</v>
      </c>
      <c r="V277" s="5">
        <f t="shared" si="128"/>
        <v>2.1103135122748422</v>
      </c>
      <c r="W277" s="76">
        <f t="shared" si="119"/>
        <v>-0.17187499999999895</v>
      </c>
      <c r="X277" s="76" t="str">
        <f t="shared" si="120"/>
        <v>Level B</v>
      </c>
      <c r="Y277" s="5">
        <f t="shared" si="129"/>
        <v>2.4730236471970803</v>
      </c>
      <c r="Z277" s="5">
        <f t="shared" si="130"/>
        <v>1.7476033773526074</v>
      </c>
      <c r="AA277" s="5">
        <f t="shared" si="131"/>
        <v>1.7476033773526074</v>
      </c>
      <c r="AB277" s="6">
        <f t="shared" si="132"/>
        <v>0.99999992092531231</v>
      </c>
      <c r="AC277" s="29" t="str">
        <f t="shared" si="133"/>
        <v/>
      </c>
      <c r="AD277" s="29" t="str">
        <f t="shared" si="134"/>
        <v/>
      </c>
      <c r="AE277" s="29">
        <f t="shared" si="135"/>
        <v>6.8749999999999645E-3</v>
      </c>
      <c r="AF277" s="29" t="str">
        <f t="shared" si="121"/>
        <v/>
      </c>
      <c r="AG277" s="100"/>
      <c r="AH277" s="101"/>
      <c r="AI277" s="102"/>
      <c r="AJ277" s="102"/>
      <c r="AK277" s="102"/>
      <c r="AL277" s="102"/>
      <c r="AM277" s="102"/>
      <c r="AN277" s="102">
        <v>0.79500000000000004</v>
      </c>
      <c r="AO277" s="102">
        <v>0.79800000000000004</v>
      </c>
      <c r="AP277" s="102">
        <v>0.80600000000000005</v>
      </c>
      <c r="AQ277" s="102">
        <v>0.8</v>
      </c>
      <c r="AR277" s="102">
        <v>0.79400000000000004</v>
      </c>
      <c r="AS277" s="103">
        <v>0.79600000000000004</v>
      </c>
      <c r="AT277" s="103">
        <v>0.79800000000000004</v>
      </c>
      <c r="AU277" s="103">
        <v>0.79100000000000004</v>
      </c>
      <c r="AV277" s="103">
        <v>0.79</v>
      </c>
      <c r="AW277" s="103">
        <v>0.78600000000000003</v>
      </c>
      <c r="AX277" s="103">
        <v>0.79300000000000004</v>
      </c>
      <c r="AY277" s="103">
        <v>0.79</v>
      </c>
      <c r="AZ277" s="103">
        <v>0.79300000000000004</v>
      </c>
      <c r="BA277" s="103">
        <v>0.79900000000000004</v>
      </c>
      <c r="BB277" s="103">
        <v>0.78900000000000003</v>
      </c>
      <c r="BC277" s="103">
        <v>0.79</v>
      </c>
      <c r="BD277" s="103">
        <v>0.79100000000000004</v>
      </c>
      <c r="BE277" s="103">
        <v>0.79</v>
      </c>
      <c r="BF277" s="103">
        <v>0.79700000000000004</v>
      </c>
      <c r="BG277" s="103">
        <v>0.77500000000000002</v>
      </c>
      <c r="BH277" s="103">
        <v>0.79600000000000004</v>
      </c>
      <c r="BI277" s="103">
        <v>0.79</v>
      </c>
      <c r="BJ277" s="103">
        <v>0.78400000000000003</v>
      </c>
      <c r="BK277" s="103">
        <v>0.80500000000000005</v>
      </c>
      <c r="BL277" s="103">
        <v>0.79200000000000004</v>
      </c>
      <c r="BM277" s="103">
        <v>0.79500000000000004</v>
      </c>
      <c r="BN277" s="103">
        <v>0.78100000000000003</v>
      </c>
      <c r="BO277" s="95">
        <v>0.79500000000000004</v>
      </c>
      <c r="BP277" s="95">
        <v>0.79400000000000004</v>
      </c>
      <c r="BQ277" s="95">
        <v>0.8</v>
      </c>
      <c r="BR277" s="95">
        <v>0.79700000000000004</v>
      </c>
      <c r="BS277" s="95">
        <v>0.79</v>
      </c>
      <c r="BT277" s="97"/>
      <c r="BU277" s="97"/>
      <c r="BV277" s="96"/>
      <c r="BW277" s="96"/>
      <c r="BX277" s="96"/>
      <c r="BY277" s="98"/>
      <c r="BZ277" s="99"/>
      <c r="CA277" s="99"/>
      <c r="CB277" s="99"/>
      <c r="CC277" s="99"/>
      <c r="CD277" s="100"/>
      <c r="CE277" s="101"/>
      <c r="CF277" s="102"/>
      <c r="CG277" s="102"/>
      <c r="CH277" s="102"/>
      <c r="CI277" s="102"/>
      <c r="CJ277" s="102"/>
      <c r="CK277" s="102"/>
      <c r="CL277" s="102"/>
      <c r="CM277" s="102"/>
      <c r="CN277" s="102"/>
      <c r="CO277" s="102"/>
      <c r="CP277" s="103"/>
      <c r="CQ277" s="103"/>
      <c r="CR277" s="103"/>
      <c r="CS277" s="103"/>
      <c r="CT277" s="103"/>
      <c r="CU277" s="103"/>
      <c r="CV277" s="103"/>
      <c r="CW277" s="103"/>
      <c r="CX277" s="103"/>
      <c r="CY277" s="103"/>
      <c r="CZ277" s="103"/>
      <c r="DA277" s="103"/>
      <c r="DB277" s="103"/>
      <c r="DC277" s="103"/>
      <c r="DD277" s="103"/>
      <c r="DE277" s="103"/>
      <c r="DF277" s="103"/>
      <c r="DG277" s="103"/>
      <c r="DH277" s="103"/>
      <c r="DI277" s="103"/>
      <c r="DJ277" s="103"/>
      <c r="DK277" s="103"/>
      <c r="DL277" s="27"/>
      <c r="DM277" s="27"/>
      <c r="DN277" s="27"/>
      <c r="DO277" s="27"/>
      <c r="DP277" s="27"/>
      <c r="DQ277" s="27"/>
      <c r="DR277" s="27"/>
      <c r="DS277" s="27"/>
      <c r="DT277" s="27"/>
      <c r="DU277" s="27"/>
      <c r="DV277" s="27"/>
      <c r="DW277" s="27"/>
      <c r="DX277" s="27"/>
      <c r="DY277" s="27"/>
      <c r="DZ277" s="27"/>
      <c r="EA277" s="27"/>
      <c r="EB277" s="27"/>
      <c r="EC277" s="27"/>
      <c r="ED277" s="27"/>
      <c r="EE277" s="27"/>
      <c r="EF277" s="27"/>
      <c r="EG277" s="27"/>
      <c r="EH277" s="27"/>
      <c r="EI277" s="27"/>
    </row>
    <row r="278" spans="1:139">
      <c r="A278" s="83" t="s">
        <v>238</v>
      </c>
      <c r="B278" s="66" t="s">
        <v>248</v>
      </c>
      <c r="C278" s="79" t="s">
        <v>181</v>
      </c>
      <c r="D278" s="67">
        <v>1</v>
      </c>
      <c r="E278" s="123" t="s">
        <v>70</v>
      </c>
      <c r="F278" s="84" t="s">
        <v>128</v>
      </c>
      <c r="G278" s="85" t="s">
        <v>127</v>
      </c>
      <c r="H278" s="86">
        <v>1.33</v>
      </c>
      <c r="I278" s="124" t="s">
        <v>43</v>
      </c>
      <c r="J278" s="88">
        <v>0.8</v>
      </c>
      <c r="K278" s="89">
        <v>0.04</v>
      </c>
      <c r="L278" s="89">
        <v>-0.04</v>
      </c>
      <c r="M278" s="90" t="s">
        <v>29</v>
      </c>
      <c r="N278" s="91" t="s">
        <v>67</v>
      </c>
      <c r="O278" s="92">
        <f t="shared" si="122"/>
        <v>0.84000000000000008</v>
      </c>
      <c r="P278" s="93">
        <f t="shared" si="123"/>
        <v>0.76</v>
      </c>
      <c r="Q278" s="94"/>
      <c r="R278" s="3">
        <f t="shared" si="124"/>
        <v>0.80700000000000005</v>
      </c>
      <c r="S278" s="3">
        <f t="shared" si="125"/>
        <v>0.77800000000000002</v>
      </c>
      <c r="T278" s="3">
        <f t="shared" si="126"/>
        <v>0.79400000000000004</v>
      </c>
      <c r="U278" s="4">
        <f t="shared" si="127"/>
        <v>5.6511488983186252E-3</v>
      </c>
      <c r="V278" s="5">
        <f t="shared" si="128"/>
        <v>2.3594022336414411</v>
      </c>
      <c r="W278" s="76">
        <f t="shared" si="119"/>
        <v>-0.15</v>
      </c>
      <c r="X278" s="76" t="str">
        <f t="shared" si="120"/>
        <v>Level B</v>
      </c>
      <c r="Y278" s="5">
        <f t="shared" si="129"/>
        <v>2.7133125686876598</v>
      </c>
      <c r="Z278" s="5">
        <f t="shared" si="130"/>
        <v>2.0054918985952268</v>
      </c>
      <c r="AA278" s="5">
        <f t="shared" si="131"/>
        <v>2.0054918985952268</v>
      </c>
      <c r="AB278" s="6">
        <f t="shared" si="132"/>
        <v>0.99999999910872361</v>
      </c>
      <c r="AC278" s="29" t="str">
        <f t="shared" si="133"/>
        <v/>
      </c>
      <c r="AD278" s="29" t="str">
        <f t="shared" si="134"/>
        <v/>
      </c>
      <c r="AE278" s="29">
        <f t="shared" si="135"/>
        <v>6.0000000000000053E-3</v>
      </c>
      <c r="AF278" s="29" t="str">
        <f t="shared" si="121"/>
        <v/>
      </c>
      <c r="AG278" s="100"/>
      <c r="AH278" s="101"/>
      <c r="AI278" s="102"/>
      <c r="AJ278" s="102"/>
      <c r="AK278" s="102"/>
      <c r="AL278" s="102"/>
      <c r="AM278" s="102"/>
      <c r="AN278" s="102">
        <v>0.79500000000000004</v>
      </c>
      <c r="AO278" s="102">
        <v>0.79600000000000004</v>
      </c>
      <c r="AP278" s="102">
        <v>0.80700000000000005</v>
      </c>
      <c r="AQ278" s="102">
        <v>0.79600000000000004</v>
      </c>
      <c r="AR278" s="102">
        <v>0.79400000000000004</v>
      </c>
      <c r="AS278" s="103">
        <v>0.79300000000000004</v>
      </c>
      <c r="AT278" s="103">
        <v>0.79800000000000004</v>
      </c>
      <c r="AU278" s="103">
        <v>0.78700000000000003</v>
      </c>
      <c r="AV278" s="103">
        <v>0.79600000000000004</v>
      </c>
      <c r="AW278" s="103">
        <v>0.79300000000000004</v>
      </c>
      <c r="AX278" s="103">
        <v>0.79400000000000004</v>
      </c>
      <c r="AY278" s="103">
        <v>0.79</v>
      </c>
      <c r="AZ278" s="103">
        <v>0.79500000000000004</v>
      </c>
      <c r="BA278" s="103">
        <v>0.79900000000000004</v>
      </c>
      <c r="BB278" s="103">
        <v>0.79100000000000004</v>
      </c>
      <c r="BC278" s="103">
        <v>0.79100000000000004</v>
      </c>
      <c r="BD278" s="103">
        <v>0.79600000000000004</v>
      </c>
      <c r="BE278" s="103">
        <v>0.79200000000000004</v>
      </c>
      <c r="BF278" s="103">
        <v>0.79900000000000004</v>
      </c>
      <c r="BG278" s="103">
        <v>0.77800000000000002</v>
      </c>
      <c r="BH278" s="103">
        <v>0.79300000000000004</v>
      </c>
      <c r="BI278" s="103">
        <v>0.79300000000000004</v>
      </c>
      <c r="BJ278" s="103">
        <v>0.79200000000000004</v>
      </c>
      <c r="BK278" s="103">
        <v>0.80500000000000005</v>
      </c>
      <c r="BL278" s="103">
        <v>0.78700000000000003</v>
      </c>
      <c r="BM278" s="103">
        <v>0.79900000000000004</v>
      </c>
      <c r="BN278" s="103">
        <v>0.78700000000000003</v>
      </c>
      <c r="BO278" s="95">
        <v>0.79500000000000004</v>
      </c>
      <c r="BP278" s="95">
        <v>0.78900000000000003</v>
      </c>
      <c r="BQ278" s="95">
        <v>0.80400000000000005</v>
      </c>
      <c r="BR278" s="95">
        <v>0.79400000000000004</v>
      </c>
      <c r="BS278" s="95">
        <v>0.79</v>
      </c>
      <c r="BT278" s="97"/>
      <c r="BU278" s="97"/>
      <c r="BV278" s="96"/>
      <c r="BW278" s="96"/>
      <c r="BX278" s="96"/>
      <c r="BY278" s="98"/>
      <c r="BZ278" s="99"/>
      <c r="CA278" s="99"/>
      <c r="CB278" s="99"/>
      <c r="CC278" s="99"/>
      <c r="CD278" s="100"/>
      <c r="CE278" s="101"/>
      <c r="CF278" s="102"/>
      <c r="CG278" s="102"/>
      <c r="CH278" s="102"/>
      <c r="CI278" s="102"/>
      <c r="CJ278" s="102"/>
      <c r="CK278" s="102"/>
      <c r="CL278" s="102"/>
      <c r="CM278" s="102"/>
      <c r="CN278" s="102"/>
      <c r="CO278" s="102"/>
      <c r="CP278" s="103"/>
      <c r="CQ278" s="103"/>
      <c r="CR278" s="103"/>
      <c r="CS278" s="103"/>
      <c r="CT278" s="103"/>
      <c r="CU278" s="103"/>
      <c r="CV278" s="103"/>
      <c r="CW278" s="103"/>
      <c r="CX278" s="103"/>
      <c r="CY278" s="103"/>
      <c r="CZ278" s="103"/>
      <c r="DA278" s="103"/>
      <c r="DB278" s="103"/>
      <c r="DC278" s="103"/>
      <c r="DD278" s="103"/>
      <c r="DE278" s="103"/>
      <c r="DF278" s="103"/>
      <c r="DG278" s="103"/>
      <c r="DH278" s="103"/>
      <c r="DI278" s="103"/>
      <c r="DJ278" s="103"/>
      <c r="DK278" s="103"/>
      <c r="DL278" s="27"/>
      <c r="DM278" s="27"/>
      <c r="DN278" s="27"/>
      <c r="DO278" s="27"/>
      <c r="DP278" s="27"/>
      <c r="DQ278" s="27"/>
      <c r="DR278" s="27"/>
      <c r="DS278" s="27"/>
      <c r="DT278" s="27"/>
      <c r="DU278" s="27"/>
      <c r="DV278" s="27"/>
      <c r="DW278" s="27"/>
      <c r="DX278" s="27"/>
      <c r="DY278" s="27"/>
      <c r="DZ278" s="27"/>
      <c r="EA278" s="27"/>
      <c r="EB278" s="27"/>
      <c r="EC278" s="27"/>
      <c r="ED278" s="27"/>
      <c r="EE278" s="27"/>
      <c r="EF278" s="27"/>
      <c r="EG278" s="27"/>
      <c r="EH278" s="27"/>
      <c r="EI278" s="27"/>
    </row>
    <row r="279" spans="1:139">
      <c r="A279" s="83" t="s">
        <v>239</v>
      </c>
      <c r="B279" s="66" t="s">
        <v>248</v>
      </c>
      <c r="C279" s="79" t="s">
        <v>181</v>
      </c>
      <c r="D279" s="67">
        <v>1</v>
      </c>
      <c r="E279" s="123" t="s">
        <v>70</v>
      </c>
      <c r="F279" s="84" t="s">
        <v>243</v>
      </c>
      <c r="G279" s="85" t="s">
        <v>127</v>
      </c>
      <c r="H279" s="86">
        <v>1.33</v>
      </c>
      <c r="I279" s="124" t="s">
        <v>43</v>
      </c>
      <c r="J279" s="88">
        <v>0.8</v>
      </c>
      <c r="K279" s="89">
        <v>0.04</v>
      </c>
      <c r="L279" s="89">
        <v>-0.04</v>
      </c>
      <c r="M279" s="90" t="s">
        <v>29</v>
      </c>
      <c r="N279" s="91" t="s">
        <v>67</v>
      </c>
      <c r="O279" s="92">
        <f t="shared" si="122"/>
        <v>0.84000000000000008</v>
      </c>
      <c r="P279" s="93">
        <f t="shared" si="123"/>
        <v>0.76</v>
      </c>
      <c r="Q279" s="94"/>
      <c r="R279" s="3">
        <f t="shared" si="124"/>
        <v>0.79700000000000004</v>
      </c>
      <c r="S279" s="3">
        <f t="shared" si="125"/>
        <v>0.78400000000000003</v>
      </c>
      <c r="T279" s="3">
        <f t="shared" si="126"/>
        <v>0.79025000000000023</v>
      </c>
      <c r="U279" s="4">
        <f t="shared" si="127"/>
        <v>3.5921060405355015E-3</v>
      </c>
      <c r="V279" s="5">
        <f t="shared" si="128"/>
        <v>3.7118429085533444</v>
      </c>
      <c r="W279" s="76">
        <f t="shared" si="119"/>
        <v>-0.24374999999999514</v>
      </c>
      <c r="X279" s="76" t="str">
        <f t="shared" si="120"/>
        <v>Level B</v>
      </c>
      <c r="Y279" s="5">
        <f t="shared" si="129"/>
        <v>4.6166046175132083</v>
      </c>
      <c r="Z279" s="5">
        <f t="shared" si="130"/>
        <v>2.8070811995934872</v>
      </c>
      <c r="AA279" s="5">
        <f t="shared" si="131"/>
        <v>2.8070811995934872</v>
      </c>
      <c r="AB279" s="6">
        <f t="shared" si="132"/>
        <v>1</v>
      </c>
      <c r="AC279" s="29" t="str">
        <f t="shared" si="133"/>
        <v/>
      </c>
      <c r="AD279" s="29" t="str">
        <f t="shared" si="134"/>
        <v/>
      </c>
      <c r="AE279" s="29">
        <f t="shared" si="135"/>
        <v>9.7499999999998144E-3</v>
      </c>
      <c r="AF279" s="29" t="str">
        <f t="shared" si="121"/>
        <v/>
      </c>
      <c r="AG279" s="100"/>
      <c r="AH279" s="101"/>
      <c r="AI279" s="102"/>
      <c r="AJ279" s="102"/>
      <c r="AK279" s="102"/>
      <c r="AL279" s="102"/>
      <c r="AM279" s="102"/>
      <c r="AN279" s="102">
        <v>0.79</v>
      </c>
      <c r="AO279" s="102">
        <v>0.79100000000000004</v>
      </c>
      <c r="AP279" s="102">
        <v>0.79200000000000004</v>
      </c>
      <c r="AQ279" s="102">
        <v>0.78900000000000003</v>
      </c>
      <c r="AR279" s="102">
        <v>0.79700000000000004</v>
      </c>
      <c r="AS279" s="103">
        <v>0.79100000000000004</v>
      </c>
      <c r="AT279" s="103">
        <v>0.79300000000000004</v>
      </c>
      <c r="AU279" s="103">
        <v>0.78500000000000003</v>
      </c>
      <c r="AV279" s="103">
        <v>0.78700000000000003</v>
      </c>
      <c r="AW279" s="103">
        <v>0.78700000000000003</v>
      </c>
      <c r="AX279" s="103">
        <v>0.79</v>
      </c>
      <c r="AY279" s="103">
        <v>0.78800000000000003</v>
      </c>
      <c r="AZ279" s="103">
        <v>0.79200000000000004</v>
      </c>
      <c r="BA279" s="103">
        <v>0.79200000000000004</v>
      </c>
      <c r="BB279" s="103">
        <v>0.78700000000000003</v>
      </c>
      <c r="BC279" s="103">
        <v>0.79</v>
      </c>
      <c r="BD279" s="103">
        <v>0.79300000000000004</v>
      </c>
      <c r="BE279" s="103">
        <v>0.79600000000000004</v>
      </c>
      <c r="BF279" s="103">
        <v>0.78800000000000003</v>
      </c>
      <c r="BG279" s="103">
        <v>0.79500000000000004</v>
      </c>
      <c r="BH279" s="103">
        <v>0.79200000000000004</v>
      </c>
      <c r="BI279" s="103">
        <v>0.78600000000000003</v>
      </c>
      <c r="BJ279" s="103">
        <v>0.79100000000000004</v>
      </c>
      <c r="BK279" s="103">
        <v>0.79700000000000004</v>
      </c>
      <c r="BL279" s="103">
        <v>0.79</v>
      </c>
      <c r="BM279" s="103">
        <v>0.78900000000000003</v>
      </c>
      <c r="BN279" s="103">
        <v>0.78400000000000003</v>
      </c>
      <c r="BO279" s="95">
        <v>0.79700000000000004</v>
      </c>
      <c r="BP279" s="95">
        <v>0.78900000000000003</v>
      </c>
      <c r="BQ279" s="95">
        <v>0.78500000000000003</v>
      </c>
      <c r="BR279" s="95">
        <v>0.78600000000000003</v>
      </c>
      <c r="BS279" s="95">
        <v>0.78900000000000003</v>
      </c>
      <c r="BT279" s="97"/>
      <c r="BU279" s="97"/>
      <c r="BV279" s="96"/>
      <c r="BW279" s="96"/>
      <c r="BX279" s="96"/>
      <c r="BY279" s="98"/>
      <c r="BZ279" s="99"/>
      <c r="CA279" s="99"/>
      <c r="CB279" s="99"/>
      <c r="CC279" s="99"/>
      <c r="CD279" s="100"/>
      <c r="CE279" s="101"/>
      <c r="CF279" s="102"/>
      <c r="CG279" s="102"/>
      <c r="CH279" s="102"/>
      <c r="CI279" s="102"/>
      <c r="CJ279" s="102"/>
      <c r="CK279" s="102"/>
      <c r="CL279" s="102"/>
      <c r="CM279" s="102"/>
      <c r="CN279" s="102"/>
      <c r="CO279" s="102"/>
      <c r="CP279" s="103"/>
      <c r="CQ279" s="103"/>
      <c r="CR279" s="103"/>
      <c r="CS279" s="103"/>
      <c r="CT279" s="103"/>
      <c r="CU279" s="103"/>
      <c r="CV279" s="103"/>
      <c r="CW279" s="103"/>
      <c r="CX279" s="103"/>
      <c r="CY279" s="103"/>
      <c r="CZ279" s="103"/>
      <c r="DA279" s="103"/>
      <c r="DB279" s="103"/>
      <c r="DC279" s="103"/>
      <c r="DD279" s="103"/>
      <c r="DE279" s="103"/>
      <c r="DF279" s="103"/>
      <c r="DG279" s="103"/>
      <c r="DH279" s="103"/>
      <c r="DI279" s="103"/>
      <c r="DJ279" s="103"/>
      <c r="DK279" s="103"/>
      <c r="DL279" s="27"/>
      <c r="DM279" s="27"/>
      <c r="DN279" s="27"/>
      <c r="DO279" s="27"/>
      <c r="DP279" s="27"/>
      <c r="DQ279" s="27"/>
      <c r="DR279" s="27"/>
      <c r="DS279" s="27"/>
      <c r="DT279" s="27"/>
      <c r="DU279" s="27"/>
      <c r="DV279" s="27"/>
      <c r="DW279" s="27"/>
      <c r="DX279" s="27"/>
      <c r="DY279" s="27"/>
      <c r="DZ279" s="27"/>
      <c r="EA279" s="27"/>
      <c r="EB279" s="27"/>
      <c r="EC279" s="27"/>
      <c r="ED279" s="27"/>
      <c r="EE279" s="27"/>
      <c r="EF279" s="27"/>
      <c r="EG279" s="27"/>
      <c r="EH279" s="27"/>
      <c r="EI279" s="27"/>
    </row>
    <row r="280" spans="1:139">
      <c r="A280" s="83" t="s">
        <v>240</v>
      </c>
      <c r="B280" s="66" t="s">
        <v>248</v>
      </c>
      <c r="C280" s="79" t="s">
        <v>181</v>
      </c>
      <c r="D280" s="67">
        <v>1</v>
      </c>
      <c r="E280" s="123" t="s">
        <v>70</v>
      </c>
      <c r="F280" s="84" t="s">
        <v>126</v>
      </c>
      <c r="G280" s="85" t="s">
        <v>127</v>
      </c>
      <c r="H280" s="86">
        <v>1.33</v>
      </c>
      <c r="I280" s="124" t="s">
        <v>43</v>
      </c>
      <c r="J280" s="88">
        <v>0.8</v>
      </c>
      <c r="K280" s="89">
        <v>0.04</v>
      </c>
      <c r="L280" s="89">
        <v>-0.04</v>
      </c>
      <c r="M280" s="90" t="s">
        <v>29</v>
      </c>
      <c r="N280" s="91" t="s">
        <v>67</v>
      </c>
      <c r="O280" s="92">
        <f t="shared" si="122"/>
        <v>0.84000000000000008</v>
      </c>
      <c r="P280" s="93">
        <f t="shared" si="123"/>
        <v>0.76</v>
      </c>
      <c r="Q280" s="94"/>
      <c r="R280" s="3">
        <f t="shared" si="124"/>
        <v>0.79900000000000004</v>
      </c>
      <c r="S280" s="3">
        <f t="shared" si="125"/>
        <v>0.77500000000000002</v>
      </c>
      <c r="T280" s="3">
        <f t="shared" si="126"/>
        <v>0.78665625000000017</v>
      </c>
      <c r="U280" s="4">
        <f t="shared" si="127"/>
        <v>6.5481313512748386E-3</v>
      </c>
      <c r="V280" s="5">
        <f t="shared" si="128"/>
        <v>2.0362043181582639</v>
      </c>
      <c r="W280" s="76">
        <f t="shared" si="119"/>
        <v>-0.33359374999999664</v>
      </c>
      <c r="X280" s="76" t="str">
        <f t="shared" si="120"/>
        <v>Level C</v>
      </c>
      <c r="Y280" s="5">
        <f t="shared" si="129"/>
        <v>2.7154693524188676</v>
      </c>
      <c r="Z280" s="5">
        <f t="shared" si="130"/>
        <v>1.3569392838976635</v>
      </c>
      <c r="AA280" s="5">
        <f t="shared" si="131"/>
        <v>1.3569392838976635</v>
      </c>
      <c r="AB280" s="6">
        <f t="shared" si="132"/>
        <v>0.99997657581451671</v>
      </c>
      <c r="AC280" s="29" t="str">
        <f t="shared" si="133"/>
        <v/>
      </c>
      <c r="AD280" s="29" t="str">
        <f t="shared" si="134"/>
        <v/>
      </c>
      <c r="AE280" s="29">
        <f t="shared" si="135"/>
        <v>1.3343749999999877E-2</v>
      </c>
      <c r="AF280" s="29" t="str">
        <f t="shared" si="121"/>
        <v/>
      </c>
      <c r="AG280" s="100"/>
      <c r="AH280" s="101"/>
      <c r="AI280" s="102"/>
      <c r="AJ280" s="102"/>
      <c r="AK280" s="102"/>
      <c r="AL280" s="102"/>
      <c r="AM280" s="102"/>
      <c r="AN280" s="102">
        <v>0.78500000000000003</v>
      </c>
      <c r="AO280" s="102">
        <v>0.77800000000000002</v>
      </c>
      <c r="AP280" s="102">
        <v>0.79900000000000004</v>
      </c>
      <c r="AQ280" s="102">
        <v>0.79500000000000004</v>
      </c>
      <c r="AR280" s="102">
        <v>0.78300000000000003</v>
      </c>
      <c r="AS280" s="103">
        <v>0.77800000000000002</v>
      </c>
      <c r="AT280" s="103">
        <v>0.79600000000000004</v>
      </c>
      <c r="AU280" s="103">
        <v>0.77500000000000002</v>
      </c>
      <c r="AV280" s="103">
        <v>0.78700000000000003</v>
      </c>
      <c r="AW280" s="103">
        <v>0.78100000000000003</v>
      </c>
      <c r="AX280" s="103">
        <v>0.79</v>
      </c>
      <c r="AY280" s="103">
        <v>0.78900000000000003</v>
      </c>
      <c r="AZ280" s="103">
        <v>0.79800000000000004</v>
      </c>
      <c r="BA280" s="103">
        <v>0.78500000000000003</v>
      </c>
      <c r="BB280" s="103">
        <v>0.78</v>
      </c>
      <c r="BC280" s="103">
        <v>0.77700000000000002</v>
      </c>
      <c r="BD280" s="103">
        <v>0.79400000000000004</v>
      </c>
      <c r="BE280" s="103">
        <v>0.77600000000000002</v>
      </c>
      <c r="BF280" s="103">
        <v>0.78500000000000003</v>
      </c>
      <c r="BG280" s="103">
        <v>0.78400000000000003</v>
      </c>
      <c r="BH280" s="103">
        <v>0.79200000000000004</v>
      </c>
      <c r="BI280" s="103">
        <v>0.79300000000000004</v>
      </c>
      <c r="BJ280" s="103">
        <v>0.79200000000000004</v>
      </c>
      <c r="BK280" s="103">
        <v>0.78400000000000003</v>
      </c>
      <c r="BL280" s="103">
        <v>0.79100000000000004</v>
      </c>
      <c r="BM280" s="103">
        <v>0.78800000000000003</v>
      </c>
      <c r="BN280" s="103">
        <v>0.78</v>
      </c>
      <c r="BO280" s="95">
        <v>0.78600000000000003</v>
      </c>
      <c r="BP280" s="95">
        <v>0.78400000000000003</v>
      </c>
      <c r="BQ280" s="95">
        <v>0.78900000000000003</v>
      </c>
      <c r="BR280" s="95">
        <v>0.79300000000000004</v>
      </c>
      <c r="BS280" s="95">
        <v>0.78600000000000003</v>
      </c>
      <c r="BT280" s="97"/>
      <c r="BU280" s="97"/>
      <c r="BV280" s="96"/>
      <c r="BW280" s="96"/>
      <c r="BX280" s="96"/>
      <c r="BY280" s="98"/>
      <c r="BZ280" s="99"/>
      <c r="CA280" s="99"/>
      <c r="CB280" s="99"/>
      <c r="CC280" s="99"/>
      <c r="CD280" s="100"/>
      <c r="CE280" s="101"/>
      <c r="CF280" s="102"/>
      <c r="CG280" s="102"/>
      <c r="CH280" s="102"/>
      <c r="CI280" s="102"/>
      <c r="CJ280" s="102"/>
      <c r="CK280" s="102"/>
      <c r="CL280" s="102"/>
      <c r="CM280" s="102"/>
      <c r="CN280" s="102"/>
      <c r="CO280" s="102"/>
      <c r="CP280" s="103"/>
      <c r="CQ280" s="103"/>
      <c r="CR280" s="103"/>
      <c r="CS280" s="103"/>
      <c r="CT280" s="103"/>
      <c r="CU280" s="103"/>
      <c r="CV280" s="103"/>
      <c r="CW280" s="103"/>
      <c r="CX280" s="103"/>
      <c r="CY280" s="103"/>
      <c r="CZ280" s="103"/>
      <c r="DA280" s="103"/>
      <c r="DB280" s="103"/>
      <c r="DC280" s="103"/>
      <c r="DD280" s="103"/>
      <c r="DE280" s="103"/>
      <c r="DF280" s="103"/>
      <c r="DG280" s="103"/>
      <c r="DH280" s="103"/>
      <c r="DI280" s="103"/>
      <c r="DJ280" s="103"/>
      <c r="DK280" s="103"/>
      <c r="DL280" s="27"/>
      <c r="DM280" s="27"/>
      <c r="DN280" s="27"/>
      <c r="DO280" s="27"/>
      <c r="DP280" s="27"/>
      <c r="DQ280" s="27"/>
      <c r="DR280" s="27"/>
      <c r="DS280" s="27"/>
      <c r="DT280" s="27"/>
      <c r="DU280" s="27"/>
      <c r="DV280" s="27"/>
      <c r="DW280" s="27"/>
      <c r="DX280" s="27"/>
      <c r="DY280" s="27"/>
      <c r="DZ280" s="27"/>
      <c r="EA280" s="27"/>
      <c r="EB280" s="27"/>
      <c r="EC280" s="27"/>
      <c r="ED280" s="27"/>
      <c r="EE280" s="27"/>
      <c r="EF280" s="27"/>
      <c r="EG280" s="27"/>
      <c r="EH280" s="27"/>
      <c r="EI280" s="27"/>
    </row>
    <row r="281" spans="1:139">
      <c r="A281" s="83" t="s">
        <v>240</v>
      </c>
      <c r="B281" s="66" t="s">
        <v>248</v>
      </c>
      <c r="C281" s="79" t="s">
        <v>181</v>
      </c>
      <c r="D281" s="67">
        <v>1</v>
      </c>
      <c r="E281" s="123" t="s">
        <v>70</v>
      </c>
      <c r="F281" s="84" t="s">
        <v>128</v>
      </c>
      <c r="G281" s="85" t="s">
        <v>127</v>
      </c>
      <c r="H281" s="86">
        <v>1.33</v>
      </c>
      <c r="I281" s="124" t="s">
        <v>43</v>
      </c>
      <c r="J281" s="88">
        <v>0.8</v>
      </c>
      <c r="K281" s="89">
        <v>0.04</v>
      </c>
      <c r="L281" s="89">
        <v>-0.04</v>
      </c>
      <c r="M281" s="90" t="s">
        <v>29</v>
      </c>
      <c r="N281" s="91" t="s">
        <v>67</v>
      </c>
      <c r="O281" s="92">
        <f t="shared" si="122"/>
        <v>0.84000000000000008</v>
      </c>
      <c r="P281" s="93">
        <f t="shared" si="123"/>
        <v>0.76</v>
      </c>
      <c r="Q281" s="94"/>
      <c r="R281" s="3">
        <f t="shared" si="124"/>
        <v>0.79900000000000004</v>
      </c>
      <c r="S281" s="3">
        <f t="shared" si="125"/>
        <v>0.77200000000000002</v>
      </c>
      <c r="T281" s="3">
        <f t="shared" si="126"/>
        <v>0.78765625000000006</v>
      </c>
      <c r="U281" s="4">
        <f t="shared" si="127"/>
        <v>6.9310399303516585E-3</v>
      </c>
      <c r="V281" s="5">
        <f t="shared" si="128"/>
        <v>1.9237132475525707</v>
      </c>
      <c r="W281" s="76">
        <f t="shared" si="119"/>
        <v>-0.30859374999999939</v>
      </c>
      <c r="X281" s="76" t="str">
        <f t="shared" si="120"/>
        <v>Level C</v>
      </c>
      <c r="Y281" s="5">
        <f t="shared" si="129"/>
        <v>2.5173591325394979</v>
      </c>
      <c r="Z281" s="5">
        <f t="shared" si="130"/>
        <v>1.3300673625656469</v>
      </c>
      <c r="AA281" s="5">
        <f t="shared" si="131"/>
        <v>1.3300673625656469</v>
      </c>
      <c r="AB281" s="6">
        <f t="shared" si="132"/>
        <v>0.9999669914887841</v>
      </c>
      <c r="AC281" s="29" t="str">
        <f t="shared" si="133"/>
        <v/>
      </c>
      <c r="AD281" s="29" t="str">
        <f t="shared" si="134"/>
        <v/>
      </c>
      <c r="AE281" s="29">
        <f t="shared" si="135"/>
        <v>1.2343749999999987E-2</v>
      </c>
      <c r="AF281" s="29" t="str">
        <f t="shared" si="121"/>
        <v/>
      </c>
      <c r="AG281" s="100"/>
      <c r="AH281" s="101"/>
      <c r="AI281" s="102"/>
      <c r="AJ281" s="102"/>
      <c r="AK281" s="102"/>
      <c r="AL281" s="102"/>
      <c r="AM281" s="102"/>
      <c r="AN281" s="102">
        <v>0.78400000000000003</v>
      </c>
      <c r="AO281" s="102">
        <v>0.78800000000000003</v>
      </c>
      <c r="AP281" s="102">
        <v>0.79900000000000004</v>
      </c>
      <c r="AQ281" s="102">
        <v>0.79700000000000004</v>
      </c>
      <c r="AR281" s="102">
        <v>0.78800000000000003</v>
      </c>
      <c r="AS281" s="103">
        <v>0.77800000000000002</v>
      </c>
      <c r="AT281" s="103">
        <v>0.79</v>
      </c>
      <c r="AU281" s="103">
        <v>0.77900000000000003</v>
      </c>
      <c r="AV281" s="103">
        <v>0.78900000000000003</v>
      </c>
      <c r="AW281" s="103">
        <v>0.78300000000000003</v>
      </c>
      <c r="AX281" s="103">
        <v>0.79300000000000004</v>
      </c>
      <c r="AY281" s="103">
        <v>0.78900000000000003</v>
      </c>
      <c r="AZ281" s="103">
        <v>0.79400000000000004</v>
      </c>
      <c r="BA281" s="103">
        <v>0.78600000000000003</v>
      </c>
      <c r="BB281" s="103">
        <v>0.78200000000000003</v>
      </c>
      <c r="BC281" s="103">
        <v>0.77600000000000002</v>
      </c>
      <c r="BD281" s="103">
        <v>0.79600000000000004</v>
      </c>
      <c r="BE281" s="103">
        <v>0.77200000000000002</v>
      </c>
      <c r="BF281" s="103">
        <v>0.78900000000000003</v>
      </c>
      <c r="BG281" s="103">
        <v>0.78700000000000003</v>
      </c>
      <c r="BH281" s="103">
        <v>0.79800000000000004</v>
      </c>
      <c r="BI281" s="103">
        <v>0.79600000000000004</v>
      </c>
      <c r="BJ281" s="103">
        <v>0.79400000000000004</v>
      </c>
      <c r="BK281" s="103">
        <v>0.78200000000000003</v>
      </c>
      <c r="BL281" s="103">
        <v>0.79800000000000004</v>
      </c>
      <c r="BM281" s="103">
        <v>0.78100000000000003</v>
      </c>
      <c r="BN281" s="103">
        <v>0.78500000000000003</v>
      </c>
      <c r="BO281" s="95">
        <v>0.78800000000000003</v>
      </c>
      <c r="BP281" s="95">
        <v>0.78300000000000003</v>
      </c>
      <c r="BQ281" s="95">
        <v>0.78</v>
      </c>
      <c r="BR281" s="95">
        <v>0.79100000000000004</v>
      </c>
      <c r="BS281" s="95">
        <v>0.79</v>
      </c>
      <c r="BT281" s="97"/>
      <c r="BU281" s="97"/>
      <c r="BV281" s="96"/>
      <c r="BW281" s="96"/>
      <c r="BX281" s="96"/>
      <c r="BY281" s="98"/>
      <c r="BZ281" s="99"/>
      <c r="CA281" s="99"/>
      <c r="CB281" s="99"/>
      <c r="CC281" s="99"/>
      <c r="CD281" s="100"/>
      <c r="CE281" s="101"/>
      <c r="CF281" s="102"/>
      <c r="CG281" s="102"/>
      <c r="CH281" s="102"/>
      <c r="CI281" s="102"/>
      <c r="CJ281" s="102"/>
      <c r="CK281" s="102"/>
      <c r="CL281" s="102"/>
      <c r="CM281" s="102"/>
      <c r="CN281" s="102"/>
      <c r="CO281" s="102"/>
      <c r="CP281" s="103"/>
      <c r="CQ281" s="103"/>
      <c r="CR281" s="103"/>
      <c r="CS281" s="103"/>
      <c r="CT281" s="103"/>
      <c r="CU281" s="103"/>
      <c r="CV281" s="103"/>
      <c r="CW281" s="103"/>
      <c r="CX281" s="103"/>
      <c r="CY281" s="103"/>
      <c r="CZ281" s="103"/>
      <c r="DA281" s="103"/>
      <c r="DB281" s="103"/>
      <c r="DC281" s="103"/>
      <c r="DD281" s="103"/>
      <c r="DE281" s="103"/>
      <c r="DF281" s="103"/>
      <c r="DG281" s="103"/>
      <c r="DH281" s="103"/>
      <c r="DI281" s="103"/>
      <c r="DJ281" s="103"/>
      <c r="DK281" s="103"/>
      <c r="DL281" s="27"/>
      <c r="DM281" s="27"/>
      <c r="DN281" s="27"/>
      <c r="DO281" s="27"/>
      <c r="DP281" s="27"/>
      <c r="DQ281" s="27"/>
      <c r="DR281" s="27"/>
      <c r="DS281" s="27"/>
      <c r="DT281" s="27"/>
      <c r="DU281" s="27"/>
      <c r="DV281" s="27"/>
      <c r="DW281" s="27"/>
      <c r="DX281" s="27"/>
      <c r="DY281" s="27"/>
      <c r="DZ281" s="27"/>
      <c r="EA281" s="27"/>
      <c r="EB281" s="27"/>
      <c r="EC281" s="27"/>
      <c r="ED281" s="27"/>
      <c r="EE281" s="27"/>
      <c r="EF281" s="27"/>
      <c r="EG281" s="27"/>
      <c r="EH281" s="27"/>
      <c r="EI281" s="27"/>
    </row>
    <row r="282" spans="1:139">
      <c r="A282" s="83" t="s">
        <v>241</v>
      </c>
      <c r="B282" s="66" t="s">
        <v>248</v>
      </c>
      <c r="C282" s="79" t="s">
        <v>181</v>
      </c>
      <c r="D282" s="67">
        <v>1</v>
      </c>
      <c r="E282" s="123" t="s">
        <v>70</v>
      </c>
      <c r="F282" s="84" t="s">
        <v>126</v>
      </c>
      <c r="G282" s="85" t="s">
        <v>127</v>
      </c>
      <c r="H282" s="86">
        <v>1.33</v>
      </c>
      <c r="I282" s="124" t="s">
        <v>43</v>
      </c>
      <c r="J282" s="88">
        <v>0.8</v>
      </c>
      <c r="K282" s="89">
        <v>0.04</v>
      </c>
      <c r="L282" s="89">
        <v>-0.04</v>
      </c>
      <c r="M282" s="90" t="s">
        <v>29</v>
      </c>
      <c r="N282" s="91" t="s">
        <v>67</v>
      </c>
      <c r="O282" s="92">
        <f t="shared" si="122"/>
        <v>0.84000000000000008</v>
      </c>
      <c r="P282" s="93">
        <f t="shared" si="123"/>
        <v>0.76</v>
      </c>
      <c r="Q282" s="94"/>
      <c r="R282" s="3">
        <f t="shared" si="124"/>
        <v>0.80100000000000005</v>
      </c>
      <c r="S282" s="3">
        <f t="shared" si="125"/>
        <v>0.78300000000000003</v>
      </c>
      <c r="T282" s="3">
        <f t="shared" si="126"/>
        <v>0.79071875000000003</v>
      </c>
      <c r="U282" s="4">
        <f t="shared" si="127"/>
        <v>4.6644459962157294E-3</v>
      </c>
      <c r="V282" s="5">
        <f t="shared" si="128"/>
        <v>2.8585030985781983</v>
      </c>
      <c r="W282" s="76">
        <f t="shared" si="119"/>
        <v>-0.23203125000000027</v>
      </c>
      <c r="X282" s="76" t="str">
        <f t="shared" si="120"/>
        <v>Level B</v>
      </c>
      <c r="Y282" s="5">
        <f t="shared" si="129"/>
        <v>3.5217651456701748</v>
      </c>
      <c r="Z282" s="5">
        <f t="shared" si="130"/>
        <v>2.1952410514862271</v>
      </c>
      <c r="AA282" s="5">
        <f t="shared" si="131"/>
        <v>2.1952410514862271</v>
      </c>
      <c r="AB282" s="6">
        <f t="shared" si="132"/>
        <v>0.99999999997736611</v>
      </c>
      <c r="AC282" s="29" t="str">
        <f t="shared" si="133"/>
        <v/>
      </c>
      <c r="AD282" s="29" t="str">
        <f t="shared" si="134"/>
        <v/>
      </c>
      <c r="AE282" s="29">
        <f t="shared" si="135"/>
        <v>9.2812500000000187E-3</v>
      </c>
      <c r="AF282" s="29" t="str">
        <f t="shared" si="121"/>
        <v/>
      </c>
      <c r="AG282" s="100"/>
      <c r="AH282" s="101"/>
      <c r="AI282" s="102"/>
      <c r="AJ282" s="102"/>
      <c r="AK282" s="102"/>
      <c r="AL282" s="102"/>
      <c r="AM282" s="102"/>
      <c r="AN282" s="102">
        <v>0.79600000000000004</v>
      </c>
      <c r="AO282" s="102">
        <v>0.78800000000000003</v>
      </c>
      <c r="AP282" s="102">
        <v>0.79</v>
      </c>
      <c r="AQ282" s="102">
        <v>0.78900000000000003</v>
      </c>
      <c r="AR282" s="102">
        <v>0.78900000000000003</v>
      </c>
      <c r="AS282" s="103">
        <v>0.79100000000000004</v>
      </c>
      <c r="AT282" s="103">
        <v>0.79900000000000004</v>
      </c>
      <c r="AU282" s="103">
        <v>0.78500000000000003</v>
      </c>
      <c r="AV282" s="103">
        <v>0.78800000000000003</v>
      </c>
      <c r="AW282" s="103">
        <v>0.79500000000000004</v>
      </c>
      <c r="AX282" s="103">
        <v>0.79100000000000004</v>
      </c>
      <c r="AY282" s="103">
        <v>0.80100000000000005</v>
      </c>
      <c r="AZ282" s="103">
        <v>0.78500000000000003</v>
      </c>
      <c r="BA282" s="103">
        <v>0.78800000000000003</v>
      </c>
      <c r="BB282" s="103">
        <v>0.79700000000000004</v>
      </c>
      <c r="BC282" s="103">
        <v>0.79100000000000004</v>
      </c>
      <c r="BD282" s="103">
        <v>0.79300000000000004</v>
      </c>
      <c r="BE282" s="103">
        <v>0.79200000000000004</v>
      </c>
      <c r="BF282" s="103">
        <v>0.79</v>
      </c>
      <c r="BG282" s="103">
        <v>0.78900000000000003</v>
      </c>
      <c r="BH282" s="103">
        <v>0.78800000000000003</v>
      </c>
      <c r="BI282" s="103">
        <v>0.78700000000000003</v>
      </c>
      <c r="BJ282" s="103">
        <v>0.79700000000000004</v>
      </c>
      <c r="BK282" s="103">
        <v>0.78900000000000003</v>
      </c>
      <c r="BL282" s="103">
        <v>0.78600000000000003</v>
      </c>
      <c r="BM282" s="103">
        <v>0.78700000000000003</v>
      </c>
      <c r="BN282" s="103">
        <v>0.8</v>
      </c>
      <c r="BO282" s="95">
        <v>0.78600000000000003</v>
      </c>
      <c r="BP282" s="95">
        <v>0.79</v>
      </c>
      <c r="BQ282" s="95">
        <v>0.78700000000000003</v>
      </c>
      <c r="BR282" s="95">
        <v>0.78300000000000003</v>
      </c>
      <c r="BS282" s="95">
        <v>0.79600000000000004</v>
      </c>
      <c r="BT282" s="97"/>
      <c r="BU282" s="97"/>
      <c r="BV282" s="96"/>
      <c r="BW282" s="96"/>
      <c r="BX282" s="96"/>
      <c r="BY282" s="98"/>
      <c r="BZ282" s="99"/>
      <c r="CA282" s="99"/>
      <c r="CB282" s="99"/>
      <c r="CC282" s="99"/>
      <c r="CD282" s="100"/>
      <c r="CE282" s="101"/>
      <c r="CF282" s="102"/>
      <c r="CG282" s="102"/>
      <c r="CH282" s="102"/>
      <c r="CI282" s="102"/>
      <c r="CJ282" s="102"/>
      <c r="CK282" s="102"/>
      <c r="CL282" s="102"/>
      <c r="CM282" s="102"/>
      <c r="CN282" s="102"/>
      <c r="CO282" s="102"/>
      <c r="CP282" s="103"/>
      <c r="CQ282" s="103"/>
      <c r="CR282" s="103"/>
      <c r="CS282" s="103"/>
      <c r="CT282" s="103"/>
      <c r="CU282" s="103"/>
      <c r="CV282" s="103"/>
      <c r="CW282" s="103"/>
      <c r="CX282" s="103"/>
      <c r="CY282" s="103"/>
      <c r="CZ282" s="103"/>
      <c r="DA282" s="103"/>
      <c r="DB282" s="103"/>
      <c r="DC282" s="103"/>
      <c r="DD282" s="103"/>
      <c r="DE282" s="103"/>
      <c r="DF282" s="103"/>
      <c r="DG282" s="103"/>
      <c r="DH282" s="103"/>
      <c r="DI282" s="103"/>
      <c r="DJ282" s="103"/>
      <c r="DK282" s="103"/>
      <c r="DL282" s="27"/>
      <c r="DM282" s="27"/>
      <c r="DN282" s="27"/>
      <c r="DO282" s="27"/>
      <c r="DP282" s="27"/>
      <c r="DQ282" s="27"/>
      <c r="DR282" s="27"/>
      <c r="DS282" s="27"/>
      <c r="DT282" s="27"/>
      <c r="DU282" s="27"/>
      <c r="DV282" s="27"/>
      <c r="DW282" s="27"/>
      <c r="DX282" s="27"/>
      <c r="DY282" s="27"/>
      <c r="DZ282" s="27"/>
      <c r="EA282" s="27"/>
      <c r="EB282" s="27"/>
      <c r="EC282" s="27"/>
      <c r="ED282" s="27"/>
      <c r="EE282" s="27"/>
      <c r="EF282" s="27"/>
      <c r="EG282" s="27"/>
      <c r="EH282" s="27"/>
      <c r="EI282" s="27"/>
    </row>
    <row r="283" spans="1:139">
      <c r="A283" s="83" t="s">
        <v>241</v>
      </c>
      <c r="B283" s="66" t="s">
        <v>248</v>
      </c>
      <c r="C283" s="79" t="s">
        <v>181</v>
      </c>
      <c r="D283" s="67">
        <v>1</v>
      </c>
      <c r="E283" s="123" t="s">
        <v>70</v>
      </c>
      <c r="F283" s="84" t="s">
        <v>128</v>
      </c>
      <c r="G283" s="85" t="s">
        <v>127</v>
      </c>
      <c r="H283" s="86">
        <v>1.33</v>
      </c>
      <c r="I283" s="124" t="s">
        <v>43</v>
      </c>
      <c r="J283" s="88">
        <v>0.8</v>
      </c>
      <c r="K283" s="89">
        <v>0.04</v>
      </c>
      <c r="L283" s="89">
        <v>-0.04</v>
      </c>
      <c r="M283" s="90" t="s">
        <v>29</v>
      </c>
      <c r="N283" s="91" t="s">
        <v>67</v>
      </c>
      <c r="O283" s="92">
        <f t="shared" si="122"/>
        <v>0.84000000000000008</v>
      </c>
      <c r="P283" s="93">
        <f t="shared" si="123"/>
        <v>0.76</v>
      </c>
      <c r="Q283" s="94"/>
      <c r="R283" s="3">
        <f t="shared" si="124"/>
        <v>0.80400000000000005</v>
      </c>
      <c r="S283" s="3">
        <f t="shared" si="125"/>
        <v>0.77800000000000002</v>
      </c>
      <c r="T283" s="3">
        <f t="shared" si="126"/>
        <v>0.79034375000000012</v>
      </c>
      <c r="U283" s="4">
        <f t="shared" si="127"/>
        <v>6.0354296690726698E-3</v>
      </c>
      <c r="V283" s="5">
        <f t="shared" si="128"/>
        <v>2.2091771529800579</v>
      </c>
      <c r="W283" s="76">
        <f t="shared" si="119"/>
        <v>-0.24140624999999782</v>
      </c>
      <c r="X283" s="76" t="str">
        <f t="shared" si="120"/>
        <v>Level B</v>
      </c>
      <c r="Y283" s="5">
        <f t="shared" si="129"/>
        <v>2.7424863250666478</v>
      </c>
      <c r="Z283" s="5">
        <f t="shared" si="130"/>
        <v>1.6758679808934722</v>
      </c>
      <c r="AA283" s="5">
        <f t="shared" si="131"/>
        <v>1.6758679808934722</v>
      </c>
      <c r="AB283" s="6">
        <f t="shared" si="132"/>
        <v>0.99999975167685173</v>
      </c>
      <c r="AC283" s="29" t="str">
        <f t="shared" si="133"/>
        <v/>
      </c>
      <c r="AD283" s="29" t="str">
        <f t="shared" si="134"/>
        <v/>
      </c>
      <c r="AE283" s="29">
        <f t="shared" si="135"/>
        <v>9.6562499999999218E-3</v>
      </c>
      <c r="AF283" s="29" t="str">
        <f t="shared" si="121"/>
        <v/>
      </c>
      <c r="AG283" s="100"/>
      <c r="AH283" s="101"/>
      <c r="AI283" s="102"/>
      <c r="AJ283" s="102"/>
      <c r="AK283" s="102"/>
      <c r="AL283" s="102"/>
      <c r="AM283" s="102"/>
      <c r="AN283" s="102">
        <v>0.79400000000000004</v>
      </c>
      <c r="AO283" s="102">
        <v>0.78800000000000003</v>
      </c>
      <c r="AP283" s="102">
        <v>0.77800000000000002</v>
      </c>
      <c r="AQ283" s="102">
        <v>0.78800000000000003</v>
      </c>
      <c r="AR283" s="102">
        <v>0.78700000000000003</v>
      </c>
      <c r="AS283" s="103">
        <v>0.79100000000000004</v>
      </c>
      <c r="AT283" s="103">
        <v>0.80100000000000005</v>
      </c>
      <c r="AU283" s="103">
        <v>0.78100000000000003</v>
      </c>
      <c r="AV283" s="103">
        <v>0.79400000000000004</v>
      </c>
      <c r="AW283" s="103">
        <v>0.79800000000000004</v>
      </c>
      <c r="AX283" s="103">
        <v>0.78900000000000003</v>
      </c>
      <c r="AY283" s="103">
        <v>0.8</v>
      </c>
      <c r="AZ283" s="103">
        <v>0.78800000000000003</v>
      </c>
      <c r="BA283" s="103">
        <v>0.79</v>
      </c>
      <c r="BB283" s="103">
        <v>0.79800000000000004</v>
      </c>
      <c r="BC283" s="103">
        <v>0.79300000000000004</v>
      </c>
      <c r="BD283" s="103">
        <v>0.79300000000000004</v>
      </c>
      <c r="BE283" s="103">
        <v>0.79100000000000004</v>
      </c>
      <c r="BF283" s="103">
        <v>0.78800000000000003</v>
      </c>
      <c r="BG283" s="103">
        <v>0.79</v>
      </c>
      <c r="BH283" s="103">
        <v>0.78500000000000003</v>
      </c>
      <c r="BI283" s="103">
        <v>0.78300000000000003</v>
      </c>
      <c r="BJ283" s="103">
        <v>0.79900000000000004</v>
      </c>
      <c r="BK283" s="103">
        <v>0.78900000000000003</v>
      </c>
      <c r="BL283" s="103">
        <v>0.78200000000000003</v>
      </c>
      <c r="BM283" s="103">
        <v>0.78700000000000003</v>
      </c>
      <c r="BN283" s="103">
        <v>0.80400000000000005</v>
      </c>
      <c r="BO283" s="95">
        <v>0.78500000000000003</v>
      </c>
      <c r="BP283" s="95">
        <v>0.79100000000000004</v>
      </c>
      <c r="BQ283" s="95">
        <v>0.78900000000000003</v>
      </c>
      <c r="BR283" s="95">
        <v>0.78500000000000003</v>
      </c>
      <c r="BS283" s="95">
        <v>0.79200000000000004</v>
      </c>
      <c r="BT283" s="97"/>
      <c r="BU283" s="97"/>
      <c r="BV283" s="96"/>
      <c r="BW283" s="96"/>
      <c r="BX283" s="96"/>
      <c r="BY283" s="98"/>
      <c r="BZ283" s="99"/>
      <c r="CA283" s="99"/>
      <c r="CB283" s="99"/>
      <c r="CC283" s="99"/>
      <c r="CD283" s="100"/>
      <c r="CE283" s="101"/>
      <c r="CF283" s="102"/>
      <c r="CG283" s="102"/>
      <c r="CH283" s="102"/>
      <c r="CI283" s="102"/>
      <c r="CJ283" s="102"/>
      <c r="CK283" s="102"/>
      <c r="CL283" s="102"/>
      <c r="CM283" s="102"/>
      <c r="CN283" s="102"/>
      <c r="CO283" s="102"/>
      <c r="CP283" s="103"/>
      <c r="CQ283" s="103"/>
      <c r="CR283" s="103"/>
      <c r="CS283" s="103"/>
      <c r="CT283" s="103"/>
      <c r="CU283" s="103"/>
      <c r="CV283" s="103"/>
      <c r="CW283" s="103"/>
      <c r="CX283" s="103"/>
      <c r="CY283" s="103"/>
      <c r="CZ283" s="103"/>
      <c r="DA283" s="103"/>
      <c r="DB283" s="103"/>
      <c r="DC283" s="103"/>
      <c r="DD283" s="103"/>
      <c r="DE283" s="103"/>
      <c r="DF283" s="103"/>
      <c r="DG283" s="103"/>
      <c r="DH283" s="103"/>
      <c r="DI283" s="103"/>
      <c r="DJ283" s="103"/>
      <c r="DK283" s="103"/>
      <c r="DL283" s="27"/>
      <c r="DM283" s="27"/>
      <c r="DN283" s="27"/>
      <c r="DO283" s="27"/>
      <c r="DP283" s="27"/>
      <c r="DQ283" s="27"/>
      <c r="DR283" s="27"/>
      <c r="DS283" s="27"/>
      <c r="DT283" s="27"/>
      <c r="DU283" s="27"/>
      <c r="DV283" s="27"/>
      <c r="DW283" s="27"/>
      <c r="DX283" s="27"/>
      <c r="DY283" s="27"/>
      <c r="DZ283" s="27"/>
      <c r="EA283" s="27"/>
      <c r="EB283" s="27"/>
      <c r="EC283" s="27"/>
      <c r="ED283" s="27"/>
      <c r="EE283" s="27"/>
      <c r="EF283" s="27"/>
      <c r="EG283" s="27"/>
      <c r="EH283" s="27"/>
      <c r="EI283" s="27"/>
    </row>
    <row r="284" spans="1:139">
      <c r="A284" s="83"/>
      <c r="B284" s="66"/>
      <c r="C284" s="79"/>
      <c r="D284" s="67"/>
      <c r="E284" s="123"/>
      <c r="F284" s="84"/>
      <c r="G284" s="85"/>
      <c r="H284" s="86"/>
      <c r="I284" s="124"/>
      <c r="J284" s="88"/>
      <c r="K284" s="89"/>
      <c r="L284" s="89"/>
      <c r="M284" s="90"/>
      <c r="N284" s="91"/>
      <c r="O284" s="92">
        <f t="shared" si="122"/>
        <v>0</v>
      </c>
      <c r="P284" s="93">
        <f t="shared" si="123"/>
        <v>0</v>
      </c>
      <c r="Q284" s="94"/>
      <c r="R284" s="3" t="str">
        <f t="shared" si="124"/>
        <v/>
      </c>
      <c r="S284" s="3" t="str">
        <f t="shared" si="125"/>
        <v/>
      </c>
      <c r="T284" s="3" t="str">
        <f t="shared" si="126"/>
        <v/>
      </c>
      <c r="U284" s="4" t="str">
        <f t="shared" si="127"/>
        <v/>
      </c>
      <c r="V284" s="5" t="str">
        <f t="shared" si="128"/>
        <v/>
      </c>
      <c r="W284" s="76" t="str">
        <f t="shared" si="119"/>
        <v/>
      </c>
      <c r="X284" s="76" t="str">
        <f t="shared" si="120"/>
        <v/>
      </c>
      <c r="Y284" s="5" t="str">
        <f t="shared" si="129"/>
        <v/>
      </c>
      <c r="Z284" s="5" t="str">
        <f t="shared" si="130"/>
        <v/>
      </c>
      <c r="AA284" s="5" t="str">
        <f t="shared" si="131"/>
        <v/>
      </c>
      <c r="AB284" s="6" t="str">
        <f t="shared" si="132"/>
        <v/>
      </c>
      <c r="AC284" s="29" t="str">
        <f t="shared" si="133"/>
        <v/>
      </c>
      <c r="AD284" s="29" t="str">
        <f t="shared" si="134"/>
        <v/>
      </c>
      <c r="AE284" s="29" t="str">
        <f t="shared" si="135"/>
        <v/>
      </c>
      <c r="AF284" s="29" t="str">
        <f t="shared" si="121"/>
        <v/>
      </c>
      <c r="AG284" s="100"/>
      <c r="AH284" s="101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3"/>
      <c r="AT284" s="103"/>
      <c r="AU284" s="103"/>
      <c r="AV284" s="103"/>
      <c r="AW284" s="103"/>
      <c r="AX284" s="103"/>
      <c r="AY284" s="103"/>
      <c r="AZ284" s="103"/>
      <c r="BA284" s="103"/>
      <c r="BB284" s="103"/>
      <c r="BC284" s="103"/>
      <c r="BD284" s="103"/>
      <c r="BE284" s="103"/>
      <c r="BF284" s="103"/>
      <c r="BG284" s="103"/>
      <c r="BH284" s="103"/>
      <c r="BI284" s="103"/>
      <c r="BJ284" s="103"/>
      <c r="BK284" s="103"/>
      <c r="BL284" s="103"/>
      <c r="BM284" s="103"/>
      <c r="BN284" s="103"/>
      <c r="BO284" s="95"/>
      <c r="BP284" s="95"/>
      <c r="BQ284" s="95"/>
      <c r="BR284" s="95"/>
      <c r="BS284" s="95"/>
      <c r="BT284" s="97"/>
      <c r="BU284" s="97"/>
      <c r="BV284" s="96"/>
      <c r="BW284" s="96"/>
      <c r="BX284" s="96"/>
      <c r="BY284" s="98"/>
      <c r="BZ284" s="99"/>
      <c r="CA284" s="99"/>
      <c r="CB284" s="99"/>
      <c r="CC284" s="99"/>
      <c r="CD284" s="100"/>
      <c r="CE284" s="101"/>
      <c r="CF284" s="102"/>
      <c r="CG284" s="102"/>
      <c r="CH284" s="102"/>
      <c r="CI284" s="102"/>
      <c r="CJ284" s="102"/>
      <c r="CK284" s="102"/>
      <c r="CL284" s="102"/>
      <c r="CM284" s="102"/>
      <c r="CN284" s="102"/>
      <c r="CO284" s="102"/>
      <c r="CP284" s="103"/>
      <c r="CQ284" s="103"/>
      <c r="CR284" s="103"/>
      <c r="CS284" s="103"/>
      <c r="CT284" s="103"/>
      <c r="CU284" s="103"/>
      <c r="CV284" s="103"/>
      <c r="CW284" s="103"/>
      <c r="CX284" s="103"/>
      <c r="CY284" s="103"/>
      <c r="CZ284" s="103"/>
      <c r="DA284" s="103"/>
      <c r="DB284" s="103"/>
      <c r="DC284" s="103"/>
      <c r="DD284" s="103"/>
      <c r="DE284" s="103"/>
      <c r="DF284" s="103"/>
      <c r="DG284" s="103"/>
      <c r="DH284" s="103"/>
      <c r="DI284" s="103"/>
      <c r="DJ284" s="103"/>
      <c r="DK284" s="103"/>
      <c r="DL284" s="27"/>
      <c r="DM284" s="27"/>
      <c r="DN284" s="27"/>
      <c r="DO284" s="27"/>
      <c r="DP284" s="27"/>
      <c r="DQ284" s="27"/>
      <c r="DR284" s="27"/>
      <c r="DS284" s="27"/>
      <c r="DT284" s="27"/>
      <c r="DU284" s="27"/>
      <c r="DV284" s="27"/>
      <c r="DW284" s="27"/>
      <c r="DX284" s="27"/>
      <c r="DY284" s="27"/>
      <c r="DZ284" s="27"/>
      <c r="EA284" s="27"/>
      <c r="EB284" s="27"/>
      <c r="EC284" s="27"/>
      <c r="ED284" s="27"/>
      <c r="EE284" s="27"/>
      <c r="EF284" s="27"/>
      <c r="EG284" s="27"/>
      <c r="EH284" s="27"/>
      <c r="EI284" s="27"/>
    </row>
    <row r="285" spans="1:139">
      <c r="A285" s="83"/>
      <c r="B285" s="66"/>
      <c r="C285" s="79"/>
      <c r="D285" s="67"/>
      <c r="E285" s="123"/>
      <c r="F285" s="84"/>
      <c r="G285" s="85"/>
      <c r="H285" s="86"/>
      <c r="I285" s="124"/>
      <c r="J285" s="88"/>
      <c r="K285" s="89"/>
      <c r="L285" s="89"/>
      <c r="M285" s="90"/>
      <c r="N285" s="91"/>
      <c r="O285" s="92">
        <f t="shared" si="122"/>
        <v>0</v>
      </c>
      <c r="P285" s="93">
        <f t="shared" si="123"/>
        <v>0</v>
      </c>
      <c r="Q285" s="94"/>
      <c r="R285" s="3" t="str">
        <f t="shared" si="124"/>
        <v/>
      </c>
      <c r="S285" s="3" t="str">
        <f t="shared" si="125"/>
        <v/>
      </c>
      <c r="T285" s="3" t="str">
        <f t="shared" si="126"/>
        <v/>
      </c>
      <c r="U285" s="4" t="str">
        <f t="shared" si="127"/>
        <v/>
      </c>
      <c r="V285" s="5" t="str">
        <f t="shared" si="128"/>
        <v/>
      </c>
      <c r="W285" s="76" t="str">
        <f t="shared" si="119"/>
        <v/>
      </c>
      <c r="X285" s="76" t="str">
        <f t="shared" si="120"/>
        <v/>
      </c>
      <c r="Y285" s="5" t="str">
        <f t="shared" si="129"/>
        <v/>
      </c>
      <c r="Z285" s="5" t="str">
        <f t="shared" si="130"/>
        <v/>
      </c>
      <c r="AA285" s="5" t="str">
        <f t="shared" si="131"/>
        <v/>
      </c>
      <c r="AB285" s="6" t="str">
        <f t="shared" si="132"/>
        <v/>
      </c>
      <c r="AC285" s="29" t="str">
        <f t="shared" si="133"/>
        <v/>
      </c>
      <c r="AD285" s="29" t="str">
        <f t="shared" si="134"/>
        <v/>
      </c>
      <c r="AE285" s="29" t="str">
        <f t="shared" si="135"/>
        <v/>
      </c>
      <c r="AF285" s="29" t="str">
        <f t="shared" si="121"/>
        <v/>
      </c>
      <c r="AG285" s="100"/>
      <c r="AH285" s="101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3"/>
      <c r="AT285" s="103"/>
      <c r="AU285" s="103"/>
      <c r="AV285" s="103"/>
      <c r="AW285" s="103"/>
      <c r="AX285" s="103"/>
      <c r="AY285" s="103"/>
      <c r="AZ285" s="103"/>
      <c r="BA285" s="103"/>
      <c r="BB285" s="103"/>
      <c r="BC285" s="103"/>
      <c r="BD285" s="103"/>
      <c r="BE285" s="103"/>
      <c r="BF285" s="103"/>
      <c r="BG285" s="103"/>
      <c r="BH285" s="103"/>
      <c r="BI285" s="103"/>
      <c r="BJ285" s="103"/>
      <c r="BK285" s="103"/>
      <c r="BL285" s="103"/>
      <c r="BM285" s="103"/>
      <c r="BN285" s="103"/>
      <c r="BO285" s="95"/>
      <c r="BP285" s="95"/>
      <c r="BQ285" s="95"/>
      <c r="BR285" s="95"/>
      <c r="BS285" s="95"/>
      <c r="BT285" s="97"/>
      <c r="BU285" s="97"/>
      <c r="BV285" s="96"/>
      <c r="BW285" s="96"/>
      <c r="BX285" s="96"/>
      <c r="BY285" s="98"/>
      <c r="BZ285" s="99"/>
      <c r="CA285" s="99"/>
      <c r="CB285" s="99"/>
      <c r="CC285" s="99"/>
      <c r="CD285" s="100"/>
      <c r="CE285" s="101"/>
      <c r="CF285" s="102"/>
      <c r="CG285" s="102"/>
      <c r="CH285" s="102"/>
      <c r="CI285" s="102"/>
      <c r="CJ285" s="102"/>
      <c r="CK285" s="102"/>
      <c r="CL285" s="102"/>
      <c r="CM285" s="102"/>
      <c r="CN285" s="102"/>
      <c r="CO285" s="102"/>
      <c r="CP285" s="103"/>
      <c r="CQ285" s="103"/>
      <c r="CR285" s="103"/>
      <c r="CS285" s="103"/>
      <c r="CT285" s="103"/>
      <c r="CU285" s="103"/>
      <c r="CV285" s="103"/>
      <c r="CW285" s="103"/>
      <c r="CX285" s="103"/>
      <c r="CY285" s="103"/>
      <c r="CZ285" s="103"/>
      <c r="DA285" s="103"/>
      <c r="DB285" s="103"/>
      <c r="DC285" s="103"/>
      <c r="DD285" s="103"/>
      <c r="DE285" s="103"/>
      <c r="DF285" s="103"/>
      <c r="DG285" s="103"/>
      <c r="DH285" s="103"/>
      <c r="DI285" s="103"/>
      <c r="DJ285" s="103"/>
      <c r="DK285" s="103"/>
      <c r="DL285" s="27"/>
      <c r="DM285" s="27"/>
      <c r="DN285" s="27"/>
      <c r="DO285" s="27"/>
      <c r="DP285" s="27"/>
      <c r="DQ285" s="27"/>
      <c r="DR285" s="27"/>
      <c r="DS285" s="27"/>
      <c r="DT285" s="27"/>
      <c r="DU285" s="27"/>
      <c r="DV285" s="27"/>
      <c r="DW285" s="27"/>
      <c r="DX285" s="27"/>
      <c r="DY285" s="27"/>
      <c r="DZ285" s="27"/>
      <c r="EA285" s="27"/>
      <c r="EB285" s="27"/>
      <c r="EC285" s="27"/>
      <c r="ED285" s="27"/>
      <c r="EE285" s="27"/>
      <c r="EF285" s="27"/>
      <c r="EG285" s="27"/>
      <c r="EH285" s="27"/>
      <c r="EI285" s="27"/>
    </row>
    <row r="286" spans="1:139">
      <c r="A286" s="83"/>
      <c r="B286" s="66"/>
      <c r="C286" s="79"/>
      <c r="D286" s="67"/>
      <c r="E286" s="123"/>
      <c r="F286" s="84"/>
      <c r="G286" s="85"/>
      <c r="H286" s="86"/>
      <c r="I286" s="124"/>
      <c r="J286" s="88"/>
      <c r="K286" s="89"/>
      <c r="L286" s="89"/>
      <c r="M286" s="90"/>
      <c r="N286" s="91"/>
      <c r="O286" s="92">
        <f t="shared" si="122"/>
        <v>0</v>
      </c>
      <c r="P286" s="93">
        <f t="shared" si="123"/>
        <v>0</v>
      </c>
      <c r="Q286" s="94"/>
      <c r="R286" s="3" t="str">
        <f t="shared" si="124"/>
        <v/>
      </c>
      <c r="S286" s="3" t="str">
        <f t="shared" si="125"/>
        <v/>
      </c>
      <c r="T286" s="3" t="str">
        <f t="shared" si="126"/>
        <v/>
      </c>
      <c r="U286" s="4" t="str">
        <f t="shared" si="127"/>
        <v/>
      </c>
      <c r="V286" s="5" t="str">
        <f t="shared" si="128"/>
        <v/>
      </c>
      <c r="W286" s="76" t="str">
        <f t="shared" si="119"/>
        <v/>
      </c>
      <c r="X286" s="76" t="str">
        <f t="shared" si="120"/>
        <v/>
      </c>
      <c r="Y286" s="5" t="str">
        <f t="shared" si="129"/>
        <v/>
      </c>
      <c r="Z286" s="5" t="str">
        <f t="shared" si="130"/>
        <v/>
      </c>
      <c r="AA286" s="5" t="str">
        <f t="shared" si="131"/>
        <v/>
      </c>
      <c r="AB286" s="6" t="str">
        <f t="shared" si="132"/>
        <v/>
      </c>
      <c r="AC286" s="29" t="str">
        <f t="shared" si="133"/>
        <v/>
      </c>
      <c r="AD286" s="29" t="str">
        <f t="shared" si="134"/>
        <v/>
      </c>
      <c r="AE286" s="29" t="str">
        <f t="shared" si="135"/>
        <v/>
      </c>
      <c r="AF286" s="29" t="str">
        <f t="shared" si="121"/>
        <v/>
      </c>
      <c r="AG286" s="100"/>
      <c r="AH286" s="101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3"/>
      <c r="AT286" s="103"/>
      <c r="AU286" s="103"/>
      <c r="AV286" s="103"/>
      <c r="AW286" s="103"/>
      <c r="AX286" s="103"/>
      <c r="AY286" s="103"/>
      <c r="AZ286" s="103"/>
      <c r="BA286" s="103"/>
      <c r="BB286" s="103"/>
      <c r="BC286" s="103"/>
      <c r="BD286" s="103"/>
      <c r="BE286" s="103"/>
      <c r="BF286" s="103"/>
      <c r="BG286" s="103"/>
      <c r="BH286" s="103"/>
      <c r="BI286" s="103"/>
      <c r="BJ286" s="103"/>
      <c r="BK286" s="103"/>
      <c r="BL286" s="103"/>
      <c r="BM286" s="103"/>
      <c r="BN286" s="103"/>
      <c r="BO286" s="95"/>
      <c r="BP286" s="95"/>
      <c r="BQ286" s="95"/>
      <c r="BR286" s="95"/>
      <c r="BS286" s="95"/>
      <c r="BT286" s="97"/>
      <c r="BU286" s="97"/>
      <c r="BV286" s="96"/>
      <c r="BW286" s="96"/>
      <c r="BX286" s="96"/>
      <c r="BY286" s="98"/>
      <c r="BZ286" s="99"/>
      <c r="CA286" s="99"/>
      <c r="CB286" s="99"/>
      <c r="CC286" s="99"/>
      <c r="CD286" s="100"/>
      <c r="CE286" s="101"/>
      <c r="CF286" s="102"/>
      <c r="CG286" s="102"/>
      <c r="CH286" s="102"/>
      <c r="CI286" s="102"/>
      <c r="CJ286" s="102"/>
      <c r="CK286" s="102"/>
      <c r="CL286" s="102"/>
      <c r="CM286" s="102"/>
      <c r="CN286" s="102"/>
      <c r="CO286" s="102"/>
      <c r="CP286" s="103"/>
      <c r="CQ286" s="103"/>
      <c r="CR286" s="103"/>
      <c r="CS286" s="103"/>
      <c r="CT286" s="103"/>
      <c r="CU286" s="103"/>
      <c r="CV286" s="103"/>
      <c r="CW286" s="103"/>
      <c r="CX286" s="103"/>
      <c r="CY286" s="103"/>
      <c r="CZ286" s="103"/>
      <c r="DA286" s="103"/>
      <c r="DB286" s="103"/>
      <c r="DC286" s="103"/>
      <c r="DD286" s="103"/>
      <c r="DE286" s="103"/>
      <c r="DF286" s="103"/>
      <c r="DG286" s="103"/>
      <c r="DH286" s="103"/>
      <c r="DI286" s="103"/>
      <c r="DJ286" s="103"/>
      <c r="DK286" s="103"/>
      <c r="DL286" s="27"/>
      <c r="DM286" s="27"/>
      <c r="DN286" s="27"/>
      <c r="DO286" s="27"/>
      <c r="DP286" s="27"/>
      <c r="DQ286" s="27"/>
      <c r="DR286" s="27"/>
      <c r="DS286" s="27"/>
      <c r="DT286" s="27"/>
      <c r="DU286" s="27"/>
      <c r="DV286" s="27"/>
      <c r="DW286" s="27"/>
      <c r="DX286" s="27"/>
      <c r="DY286" s="27"/>
      <c r="DZ286" s="27"/>
      <c r="EA286" s="27"/>
      <c r="EB286" s="27"/>
      <c r="EC286" s="27"/>
      <c r="ED286" s="27"/>
      <c r="EE286" s="27"/>
      <c r="EF286" s="27"/>
      <c r="EG286" s="27"/>
      <c r="EH286" s="27"/>
      <c r="EI286" s="27"/>
    </row>
    <row r="287" spans="1:139">
      <c r="A287" s="83"/>
      <c r="B287" s="66"/>
      <c r="C287" s="79"/>
      <c r="D287" s="67"/>
      <c r="E287" s="123"/>
      <c r="F287" s="84"/>
      <c r="G287" s="85"/>
      <c r="H287" s="86"/>
      <c r="I287" s="124"/>
      <c r="J287" s="88"/>
      <c r="K287" s="89"/>
      <c r="L287" s="89"/>
      <c r="M287" s="90"/>
      <c r="N287" s="91"/>
      <c r="O287" s="92">
        <f t="shared" si="122"/>
        <v>0</v>
      </c>
      <c r="P287" s="93">
        <f t="shared" si="123"/>
        <v>0</v>
      </c>
      <c r="Q287" s="94"/>
      <c r="R287" s="3" t="str">
        <f t="shared" si="124"/>
        <v/>
      </c>
      <c r="S287" s="3" t="str">
        <f t="shared" si="125"/>
        <v/>
      </c>
      <c r="T287" s="3" t="str">
        <f t="shared" si="126"/>
        <v/>
      </c>
      <c r="U287" s="4" t="str">
        <f t="shared" si="127"/>
        <v/>
      </c>
      <c r="V287" s="5" t="str">
        <f t="shared" si="128"/>
        <v/>
      </c>
      <c r="W287" s="76" t="str">
        <f t="shared" si="119"/>
        <v/>
      </c>
      <c r="X287" s="76" t="str">
        <f t="shared" si="120"/>
        <v/>
      </c>
      <c r="Y287" s="5" t="str">
        <f t="shared" si="129"/>
        <v/>
      </c>
      <c r="Z287" s="5" t="str">
        <f t="shared" si="130"/>
        <v/>
      </c>
      <c r="AA287" s="5" t="str">
        <f t="shared" si="131"/>
        <v/>
      </c>
      <c r="AB287" s="6" t="str">
        <f t="shared" si="132"/>
        <v/>
      </c>
      <c r="AC287" s="29" t="str">
        <f t="shared" si="133"/>
        <v/>
      </c>
      <c r="AD287" s="29" t="str">
        <f t="shared" si="134"/>
        <v/>
      </c>
      <c r="AE287" s="29" t="str">
        <f t="shared" si="135"/>
        <v/>
      </c>
      <c r="AF287" s="29" t="str">
        <f t="shared" si="121"/>
        <v/>
      </c>
      <c r="AG287" s="100"/>
      <c r="AH287" s="101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3"/>
      <c r="AT287" s="103"/>
      <c r="AU287" s="103"/>
      <c r="AV287" s="103"/>
      <c r="AW287" s="103"/>
      <c r="AX287" s="103"/>
      <c r="AY287" s="103"/>
      <c r="AZ287" s="103"/>
      <c r="BA287" s="103"/>
      <c r="BB287" s="103"/>
      <c r="BC287" s="103"/>
      <c r="BD287" s="103"/>
      <c r="BE287" s="103"/>
      <c r="BF287" s="103"/>
      <c r="BG287" s="103"/>
      <c r="BH287" s="103"/>
      <c r="BI287" s="103"/>
      <c r="BJ287" s="103"/>
      <c r="BK287" s="103"/>
      <c r="BL287" s="103"/>
      <c r="BM287" s="103"/>
      <c r="BN287" s="103"/>
      <c r="BO287" s="95"/>
      <c r="BP287" s="95"/>
      <c r="BQ287" s="95"/>
      <c r="BR287" s="95"/>
      <c r="BS287" s="95"/>
      <c r="BT287" s="97"/>
      <c r="BU287" s="97"/>
      <c r="BV287" s="96"/>
      <c r="BW287" s="96"/>
      <c r="BX287" s="96"/>
      <c r="BY287" s="98"/>
      <c r="BZ287" s="99"/>
      <c r="CA287" s="99"/>
      <c r="CB287" s="99"/>
      <c r="CC287" s="99"/>
      <c r="CD287" s="100"/>
      <c r="CE287" s="101"/>
      <c r="CF287" s="102"/>
      <c r="CG287" s="102"/>
      <c r="CH287" s="102"/>
      <c r="CI287" s="102"/>
      <c r="CJ287" s="102"/>
      <c r="CK287" s="102"/>
      <c r="CL287" s="102"/>
      <c r="CM287" s="102"/>
      <c r="CN287" s="102"/>
      <c r="CO287" s="102"/>
      <c r="CP287" s="103"/>
      <c r="CQ287" s="103"/>
      <c r="CR287" s="103"/>
      <c r="CS287" s="103"/>
      <c r="CT287" s="103"/>
      <c r="CU287" s="103"/>
      <c r="CV287" s="103"/>
      <c r="CW287" s="103"/>
      <c r="CX287" s="103"/>
      <c r="CY287" s="103"/>
      <c r="CZ287" s="103"/>
      <c r="DA287" s="103"/>
      <c r="DB287" s="103"/>
      <c r="DC287" s="103"/>
      <c r="DD287" s="103"/>
      <c r="DE287" s="103"/>
      <c r="DF287" s="103"/>
      <c r="DG287" s="103"/>
      <c r="DH287" s="103"/>
      <c r="DI287" s="103"/>
      <c r="DJ287" s="103"/>
      <c r="DK287" s="103"/>
      <c r="DL287" s="27"/>
      <c r="DM287" s="27"/>
      <c r="DN287" s="27"/>
      <c r="DO287" s="27"/>
      <c r="DP287" s="27"/>
      <c r="DQ287" s="27"/>
      <c r="DR287" s="27"/>
      <c r="DS287" s="27"/>
      <c r="DT287" s="27"/>
      <c r="DU287" s="27"/>
      <c r="DV287" s="27"/>
      <c r="DW287" s="27"/>
      <c r="DX287" s="27"/>
      <c r="DY287" s="27"/>
      <c r="DZ287" s="27"/>
      <c r="EA287" s="27"/>
      <c r="EB287" s="27"/>
      <c r="EC287" s="27"/>
      <c r="ED287" s="27"/>
      <c r="EE287" s="27"/>
      <c r="EF287" s="27"/>
      <c r="EG287" s="27"/>
      <c r="EH287" s="27"/>
      <c r="EI287" s="27"/>
    </row>
    <row r="288" spans="1:139">
      <c r="A288" s="83"/>
      <c r="B288" s="66"/>
      <c r="C288" s="79"/>
      <c r="D288" s="67"/>
      <c r="E288" s="123"/>
      <c r="F288" s="84"/>
      <c r="G288" s="85"/>
      <c r="H288" s="86"/>
      <c r="I288" s="124"/>
      <c r="J288" s="88"/>
      <c r="K288" s="89"/>
      <c r="L288" s="89"/>
      <c r="M288" s="90"/>
      <c r="N288" s="91"/>
      <c r="O288" s="92">
        <f t="shared" si="122"/>
        <v>0</v>
      </c>
      <c r="P288" s="93">
        <f t="shared" si="123"/>
        <v>0</v>
      </c>
      <c r="Q288" s="94"/>
      <c r="R288" s="3" t="str">
        <f t="shared" si="124"/>
        <v/>
      </c>
      <c r="S288" s="3" t="str">
        <f t="shared" si="125"/>
        <v/>
      </c>
      <c r="T288" s="3" t="str">
        <f t="shared" si="126"/>
        <v/>
      </c>
      <c r="U288" s="4" t="str">
        <f t="shared" si="127"/>
        <v/>
      </c>
      <c r="V288" s="5" t="str">
        <f t="shared" si="128"/>
        <v/>
      </c>
      <c r="W288" s="76" t="str">
        <f t="shared" si="119"/>
        <v/>
      </c>
      <c r="X288" s="76" t="str">
        <f t="shared" si="120"/>
        <v/>
      </c>
      <c r="Y288" s="5" t="str">
        <f t="shared" si="129"/>
        <v/>
      </c>
      <c r="Z288" s="5" t="str">
        <f t="shared" si="130"/>
        <v/>
      </c>
      <c r="AA288" s="5" t="str">
        <f t="shared" si="131"/>
        <v/>
      </c>
      <c r="AB288" s="6" t="str">
        <f t="shared" si="132"/>
        <v/>
      </c>
      <c r="AC288" s="29" t="str">
        <f t="shared" si="133"/>
        <v/>
      </c>
      <c r="AD288" s="29" t="str">
        <f t="shared" si="134"/>
        <v/>
      </c>
      <c r="AE288" s="29" t="str">
        <f t="shared" si="135"/>
        <v/>
      </c>
      <c r="AF288" s="29" t="str">
        <f t="shared" si="121"/>
        <v/>
      </c>
      <c r="AG288" s="100"/>
      <c r="AH288" s="101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3"/>
      <c r="AT288" s="103"/>
      <c r="AU288" s="103"/>
      <c r="AV288" s="103"/>
      <c r="AW288" s="103"/>
      <c r="AX288" s="103"/>
      <c r="AY288" s="103"/>
      <c r="AZ288" s="103"/>
      <c r="BA288" s="103"/>
      <c r="BB288" s="103"/>
      <c r="BC288" s="103"/>
      <c r="BD288" s="103"/>
      <c r="BE288" s="103"/>
      <c r="BF288" s="103"/>
      <c r="BG288" s="103"/>
      <c r="BH288" s="103"/>
      <c r="BI288" s="103"/>
      <c r="BJ288" s="103"/>
      <c r="BK288" s="103"/>
      <c r="BL288" s="103"/>
      <c r="BM288" s="103"/>
      <c r="BN288" s="103"/>
      <c r="BO288" s="95"/>
      <c r="BP288" s="95"/>
      <c r="BQ288" s="95"/>
      <c r="BR288" s="95"/>
      <c r="BS288" s="95"/>
      <c r="BT288" s="97"/>
      <c r="BU288" s="97"/>
      <c r="BV288" s="96"/>
      <c r="BW288" s="96"/>
      <c r="BX288" s="96"/>
      <c r="BY288" s="98"/>
      <c r="BZ288" s="99"/>
      <c r="CA288" s="99"/>
      <c r="CB288" s="99"/>
      <c r="CC288" s="99"/>
      <c r="CD288" s="100"/>
      <c r="CE288" s="101"/>
      <c r="CF288" s="102"/>
      <c r="CG288" s="102"/>
      <c r="CH288" s="102"/>
      <c r="CI288" s="102"/>
      <c r="CJ288" s="102"/>
      <c r="CK288" s="102"/>
      <c r="CL288" s="102"/>
      <c r="CM288" s="102"/>
      <c r="CN288" s="102"/>
      <c r="CO288" s="102"/>
      <c r="CP288" s="103"/>
      <c r="CQ288" s="103"/>
      <c r="CR288" s="103"/>
      <c r="CS288" s="103"/>
      <c r="CT288" s="103"/>
      <c r="CU288" s="103"/>
      <c r="CV288" s="103"/>
      <c r="CW288" s="103"/>
      <c r="CX288" s="103"/>
      <c r="CY288" s="103"/>
      <c r="CZ288" s="103"/>
      <c r="DA288" s="103"/>
      <c r="DB288" s="103"/>
      <c r="DC288" s="103"/>
      <c r="DD288" s="103"/>
      <c r="DE288" s="103"/>
      <c r="DF288" s="103"/>
      <c r="DG288" s="103"/>
      <c r="DH288" s="103"/>
      <c r="DI288" s="103"/>
      <c r="DJ288" s="103"/>
      <c r="DK288" s="103"/>
      <c r="DL288" s="27"/>
      <c r="DM288" s="27"/>
      <c r="DN288" s="27"/>
      <c r="DO288" s="27"/>
      <c r="DP288" s="27"/>
      <c r="DQ288" s="27"/>
      <c r="DR288" s="27"/>
      <c r="DS288" s="27"/>
      <c r="DT288" s="27"/>
      <c r="DU288" s="27"/>
      <c r="DV288" s="27"/>
      <c r="DW288" s="27"/>
      <c r="DX288" s="27"/>
      <c r="DY288" s="27"/>
      <c r="DZ288" s="27"/>
      <c r="EA288" s="27"/>
      <c r="EB288" s="27"/>
      <c r="EC288" s="27"/>
      <c r="ED288" s="27"/>
      <c r="EE288" s="27"/>
      <c r="EF288" s="27"/>
      <c r="EG288" s="27"/>
      <c r="EH288" s="27"/>
      <c r="EI288" s="27"/>
    </row>
    <row r="289" spans="1:139">
      <c r="A289" s="83"/>
      <c r="B289" s="66"/>
      <c r="C289" s="79"/>
      <c r="D289" s="67"/>
      <c r="E289" s="123"/>
      <c r="F289" s="84"/>
      <c r="G289" s="85"/>
      <c r="H289" s="86"/>
      <c r="I289" s="124"/>
      <c r="J289" s="88"/>
      <c r="K289" s="89"/>
      <c r="L289" s="89"/>
      <c r="M289" s="90"/>
      <c r="N289" s="91"/>
      <c r="O289" s="92">
        <f t="shared" si="122"/>
        <v>0</v>
      </c>
      <c r="P289" s="93">
        <f t="shared" si="123"/>
        <v>0</v>
      </c>
      <c r="Q289" s="94"/>
      <c r="R289" s="3" t="str">
        <f t="shared" si="124"/>
        <v/>
      </c>
      <c r="S289" s="3" t="str">
        <f t="shared" si="125"/>
        <v/>
      </c>
      <c r="T289" s="3" t="str">
        <f t="shared" si="126"/>
        <v/>
      </c>
      <c r="U289" s="4" t="str">
        <f t="shared" si="127"/>
        <v/>
      </c>
      <c r="V289" s="5" t="str">
        <f t="shared" si="128"/>
        <v/>
      </c>
      <c r="W289" s="76" t="str">
        <f t="shared" si="119"/>
        <v/>
      </c>
      <c r="X289" s="76" t="str">
        <f t="shared" si="120"/>
        <v/>
      </c>
      <c r="Y289" s="5" t="str">
        <f t="shared" si="129"/>
        <v/>
      </c>
      <c r="Z289" s="5" t="str">
        <f t="shared" si="130"/>
        <v/>
      </c>
      <c r="AA289" s="5" t="str">
        <f t="shared" si="131"/>
        <v/>
      </c>
      <c r="AB289" s="6" t="str">
        <f t="shared" si="132"/>
        <v/>
      </c>
      <c r="AC289" s="29" t="str">
        <f t="shared" si="133"/>
        <v/>
      </c>
      <c r="AD289" s="29" t="str">
        <f t="shared" si="134"/>
        <v/>
      </c>
      <c r="AE289" s="29" t="str">
        <f t="shared" si="135"/>
        <v/>
      </c>
      <c r="AF289" s="29" t="str">
        <f t="shared" si="121"/>
        <v/>
      </c>
      <c r="AG289" s="100"/>
      <c r="AH289" s="101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3"/>
      <c r="AT289" s="103"/>
      <c r="AU289" s="103"/>
      <c r="AV289" s="103"/>
      <c r="AW289" s="103"/>
      <c r="AX289" s="103"/>
      <c r="AY289" s="103"/>
      <c r="AZ289" s="103"/>
      <c r="BA289" s="103"/>
      <c r="BB289" s="103"/>
      <c r="BC289" s="103"/>
      <c r="BD289" s="103"/>
      <c r="BE289" s="103"/>
      <c r="BF289" s="103"/>
      <c r="BG289" s="103"/>
      <c r="BH289" s="103"/>
      <c r="BI289" s="103"/>
      <c r="BJ289" s="103"/>
      <c r="BK289" s="103"/>
      <c r="BL289" s="103"/>
      <c r="BM289" s="103"/>
      <c r="BN289" s="103"/>
      <c r="BO289" s="95"/>
      <c r="BP289" s="95"/>
      <c r="BQ289" s="95"/>
      <c r="BR289" s="95"/>
      <c r="BS289" s="95"/>
      <c r="BT289" s="97"/>
      <c r="BU289" s="97"/>
      <c r="BV289" s="96"/>
      <c r="BW289" s="96"/>
      <c r="BX289" s="96"/>
      <c r="BY289" s="98"/>
      <c r="BZ289" s="99"/>
      <c r="CA289" s="99"/>
      <c r="CB289" s="99"/>
      <c r="CC289" s="99"/>
      <c r="CD289" s="100"/>
      <c r="CE289" s="101"/>
      <c r="CF289" s="102"/>
      <c r="CG289" s="102"/>
      <c r="CH289" s="102"/>
      <c r="CI289" s="102"/>
      <c r="CJ289" s="102"/>
      <c r="CK289" s="102"/>
      <c r="CL289" s="102"/>
      <c r="CM289" s="102"/>
      <c r="CN289" s="102"/>
      <c r="CO289" s="102"/>
      <c r="CP289" s="103"/>
      <c r="CQ289" s="103"/>
      <c r="CR289" s="103"/>
      <c r="CS289" s="103"/>
      <c r="CT289" s="103"/>
      <c r="CU289" s="103"/>
      <c r="CV289" s="103"/>
      <c r="CW289" s="103"/>
      <c r="CX289" s="103"/>
      <c r="CY289" s="103"/>
      <c r="CZ289" s="103"/>
      <c r="DA289" s="103"/>
      <c r="DB289" s="103"/>
      <c r="DC289" s="103"/>
      <c r="DD289" s="103"/>
      <c r="DE289" s="103"/>
      <c r="DF289" s="103"/>
      <c r="DG289" s="103"/>
      <c r="DH289" s="103"/>
      <c r="DI289" s="103"/>
      <c r="DJ289" s="103"/>
      <c r="DK289" s="103"/>
      <c r="DL289" s="27"/>
      <c r="DM289" s="27"/>
      <c r="DN289" s="27"/>
      <c r="DO289" s="27"/>
      <c r="DP289" s="27"/>
      <c r="DQ289" s="27"/>
      <c r="DR289" s="27"/>
      <c r="DS289" s="27"/>
      <c r="DT289" s="27"/>
      <c r="DU289" s="27"/>
      <c r="DV289" s="27"/>
      <c r="DW289" s="27"/>
      <c r="DX289" s="27"/>
      <c r="DY289" s="27"/>
      <c r="DZ289" s="27"/>
      <c r="EA289" s="27"/>
      <c r="EB289" s="27"/>
      <c r="EC289" s="27"/>
      <c r="ED289" s="27"/>
      <c r="EE289" s="27"/>
      <c r="EF289" s="27"/>
      <c r="EG289" s="27"/>
      <c r="EH289" s="27"/>
      <c r="EI289" s="27"/>
    </row>
    <row r="290" spans="1:139">
      <c r="A290" s="83"/>
      <c r="B290" s="66"/>
      <c r="C290" s="79"/>
      <c r="D290" s="67"/>
      <c r="E290" s="123"/>
      <c r="F290" s="84"/>
      <c r="G290" s="85"/>
      <c r="H290" s="86"/>
      <c r="I290" s="124"/>
      <c r="J290" s="88"/>
      <c r="K290" s="89"/>
      <c r="L290" s="89"/>
      <c r="M290" s="90"/>
      <c r="N290" s="91"/>
      <c r="O290" s="92">
        <f t="shared" si="122"/>
        <v>0</v>
      </c>
      <c r="P290" s="93">
        <f t="shared" si="123"/>
        <v>0</v>
      </c>
      <c r="Q290" s="94"/>
      <c r="R290" s="3" t="str">
        <f t="shared" si="124"/>
        <v/>
      </c>
      <c r="S290" s="3" t="str">
        <f t="shared" si="125"/>
        <v/>
      </c>
      <c r="T290" s="3" t="str">
        <f t="shared" si="126"/>
        <v/>
      </c>
      <c r="U290" s="4" t="str">
        <f t="shared" si="127"/>
        <v/>
      </c>
      <c r="V290" s="5" t="str">
        <f t="shared" si="128"/>
        <v/>
      </c>
      <c r="W290" s="76" t="str">
        <f t="shared" si="119"/>
        <v/>
      </c>
      <c r="X290" s="76" t="str">
        <f t="shared" si="120"/>
        <v/>
      </c>
      <c r="Y290" s="5" t="str">
        <f t="shared" si="129"/>
        <v/>
      </c>
      <c r="Z290" s="5" t="str">
        <f t="shared" si="130"/>
        <v/>
      </c>
      <c r="AA290" s="5" t="str">
        <f t="shared" si="131"/>
        <v/>
      </c>
      <c r="AB290" s="6" t="str">
        <f t="shared" si="132"/>
        <v/>
      </c>
      <c r="AC290" s="29" t="str">
        <f t="shared" si="133"/>
        <v/>
      </c>
      <c r="AD290" s="29" t="str">
        <f t="shared" si="134"/>
        <v/>
      </c>
      <c r="AE290" s="29" t="str">
        <f t="shared" si="135"/>
        <v/>
      </c>
      <c r="AF290" s="29" t="str">
        <f t="shared" si="121"/>
        <v/>
      </c>
      <c r="AG290" s="100"/>
      <c r="AH290" s="101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3"/>
      <c r="AT290" s="103"/>
      <c r="AU290" s="103"/>
      <c r="AV290" s="103"/>
      <c r="AW290" s="103"/>
      <c r="AX290" s="103"/>
      <c r="AY290" s="103"/>
      <c r="AZ290" s="103"/>
      <c r="BA290" s="103"/>
      <c r="BB290" s="103"/>
      <c r="BC290" s="103"/>
      <c r="BD290" s="103"/>
      <c r="BE290" s="103"/>
      <c r="BF290" s="103"/>
      <c r="BG290" s="103"/>
      <c r="BH290" s="103"/>
      <c r="BI290" s="103"/>
      <c r="BJ290" s="103"/>
      <c r="BK290" s="103"/>
      <c r="BL290" s="103"/>
      <c r="BM290" s="103"/>
      <c r="BN290" s="103"/>
      <c r="BO290" s="95"/>
      <c r="BP290" s="95"/>
      <c r="BQ290" s="95"/>
      <c r="BR290" s="95"/>
      <c r="BS290" s="95"/>
      <c r="BT290" s="97"/>
      <c r="BU290" s="97"/>
      <c r="BV290" s="96"/>
      <c r="BW290" s="96"/>
      <c r="BX290" s="96"/>
      <c r="BY290" s="98"/>
      <c r="BZ290" s="99"/>
      <c r="CA290" s="99"/>
      <c r="CB290" s="99"/>
      <c r="CC290" s="99"/>
      <c r="CD290" s="100"/>
      <c r="CE290" s="101"/>
      <c r="CF290" s="102"/>
      <c r="CG290" s="102"/>
      <c r="CH290" s="102"/>
      <c r="CI290" s="102"/>
      <c r="CJ290" s="102"/>
      <c r="CK290" s="102"/>
      <c r="CL290" s="102"/>
      <c r="CM290" s="102"/>
      <c r="CN290" s="102"/>
      <c r="CO290" s="102"/>
      <c r="CP290" s="103"/>
      <c r="CQ290" s="103"/>
      <c r="CR290" s="103"/>
      <c r="CS290" s="103"/>
      <c r="CT290" s="103"/>
      <c r="CU290" s="103"/>
      <c r="CV290" s="103"/>
      <c r="CW290" s="103"/>
      <c r="CX290" s="103"/>
      <c r="CY290" s="103"/>
      <c r="CZ290" s="103"/>
      <c r="DA290" s="103"/>
      <c r="DB290" s="103"/>
      <c r="DC290" s="103"/>
      <c r="DD290" s="103"/>
      <c r="DE290" s="103"/>
      <c r="DF290" s="103"/>
      <c r="DG290" s="103"/>
      <c r="DH290" s="103"/>
      <c r="DI290" s="103"/>
      <c r="DJ290" s="103"/>
      <c r="DK290" s="103"/>
      <c r="DL290" s="27"/>
      <c r="DM290" s="27"/>
      <c r="DN290" s="27"/>
      <c r="DO290" s="27"/>
      <c r="DP290" s="27"/>
      <c r="DQ290" s="27"/>
      <c r="DR290" s="27"/>
      <c r="DS290" s="27"/>
      <c r="DT290" s="27"/>
      <c r="DU290" s="27"/>
      <c r="DV290" s="27"/>
      <c r="DW290" s="27"/>
      <c r="DX290" s="27"/>
      <c r="DY290" s="27"/>
      <c r="DZ290" s="27"/>
      <c r="EA290" s="27"/>
      <c r="EB290" s="27"/>
      <c r="EC290" s="27"/>
      <c r="ED290" s="27"/>
      <c r="EE290" s="27"/>
      <c r="EF290" s="27"/>
      <c r="EG290" s="27"/>
      <c r="EH290" s="27"/>
      <c r="EI290" s="27"/>
    </row>
    <row r="291" spans="1:139">
      <c r="A291" s="83"/>
      <c r="B291" s="66"/>
      <c r="C291" s="79"/>
      <c r="D291" s="67"/>
      <c r="E291" s="123"/>
      <c r="F291" s="84"/>
      <c r="G291" s="85"/>
      <c r="H291" s="86"/>
      <c r="I291" s="124"/>
      <c r="J291" s="88"/>
      <c r="K291" s="89"/>
      <c r="L291" s="89"/>
      <c r="M291" s="90"/>
      <c r="N291" s="91"/>
      <c r="O291" s="92">
        <f t="shared" si="122"/>
        <v>0</v>
      </c>
      <c r="P291" s="93">
        <f t="shared" si="123"/>
        <v>0</v>
      </c>
      <c r="Q291" s="94"/>
      <c r="R291" s="3" t="str">
        <f t="shared" si="124"/>
        <v/>
      </c>
      <c r="S291" s="3" t="str">
        <f t="shared" si="125"/>
        <v/>
      </c>
      <c r="T291" s="3" t="str">
        <f t="shared" si="126"/>
        <v/>
      </c>
      <c r="U291" s="4" t="str">
        <f t="shared" si="127"/>
        <v/>
      </c>
      <c r="V291" s="5" t="str">
        <f t="shared" si="128"/>
        <v/>
      </c>
      <c r="W291" s="76" t="str">
        <f t="shared" si="119"/>
        <v/>
      </c>
      <c r="X291" s="76" t="str">
        <f t="shared" si="120"/>
        <v/>
      </c>
      <c r="Y291" s="5" t="str">
        <f t="shared" si="129"/>
        <v/>
      </c>
      <c r="Z291" s="5" t="str">
        <f t="shared" si="130"/>
        <v/>
      </c>
      <c r="AA291" s="5" t="str">
        <f t="shared" si="131"/>
        <v/>
      </c>
      <c r="AB291" s="6" t="str">
        <f t="shared" si="132"/>
        <v/>
      </c>
      <c r="AC291" s="29" t="str">
        <f t="shared" si="133"/>
        <v/>
      </c>
      <c r="AD291" s="29" t="str">
        <f t="shared" si="134"/>
        <v/>
      </c>
      <c r="AE291" s="29" t="str">
        <f t="shared" si="135"/>
        <v/>
      </c>
      <c r="AF291" s="29" t="str">
        <f t="shared" si="121"/>
        <v/>
      </c>
      <c r="AG291" s="100"/>
      <c r="AH291" s="101"/>
      <c r="AI291" s="102"/>
      <c r="AJ291" s="102"/>
      <c r="AK291" s="102"/>
      <c r="AL291" s="102"/>
      <c r="AM291" s="102"/>
      <c r="AN291" s="102"/>
      <c r="AO291" s="102"/>
      <c r="AP291" s="102"/>
      <c r="AQ291" s="102"/>
      <c r="AR291" s="102"/>
      <c r="AS291" s="103"/>
      <c r="AT291" s="103"/>
      <c r="AU291" s="103"/>
      <c r="AV291" s="103"/>
      <c r="AW291" s="103"/>
      <c r="AX291" s="103"/>
      <c r="AY291" s="103"/>
      <c r="AZ291" s="103"/>
      <c r="BA291" s="103"/>
      <c r="BB291" s="103"/>
      <c r="BC291" s="103"/>
      <c r="BD291" s="103"/>
      <c r="BE291" s="103"/>
      <c r="BF291" s="103"/>
      <c r="BG291" s="103"/>
      <c r="BH291" s="103"/>
      <c r="BI291" s="103"/>
      <c r="BJ291" s="103"/>
      <c r="BK291" s="103"/>
      <c r="BL291" s="103"/>
      <c r="BM291" s="103"/>
      <c r="BN291" s="103"/>
      <c r="BO291" s="95"/>
      <c r="BP291" s="95"/>
      <c r="BQ291" s="95"/>
      <c r="BR291" s="95"/>
      <c r="BS291" s="95"/>
      <c r="BT291" s="97"/>
      <c r="BU291" s="97"/>
      <c r="BV291" s="96"/>
      <c r="BW291" s="96"/>
      <c r="BX291" s="96"/>
      <c r="BY291" s="98"/>
      <c r="BZ291" s="99"/>
      <c r="CA291" s="99"/>
      <c r="CB291" s="99"/>
      <c r="CC291" s="99"/>
      <c r="CD291" s="100"/>
      <c r="CE291" s="101"/>
      <c r="CF291" s="102"/>
      <c r="CG291" s="102"/>
      <c r="CH291" s="102"/>
      <c r="CI291" s="102"/>
      <c r="CJ291" s="102"/>
      <c r="CK291" s="102"/>
      <c r="CL291" s="102"/>
      <c r="CM291" s="102"/>
      <c r="CN291" s="102"/>
      <c r="CO291" s="102"/>
      <c r="CP291" s="103"/>
      <c r="CQ291" s="103"/>
      <c r="CR291" s="103"/>
      <c r="CS291" s="103"/>
      <c r="CT291" s="103"/>
      <c r="CU291" s="103"/>
      <c r="CV291" s="103"/>
      <c r="CW291" s="103"/>
      <c r="CX291" s="103"/>
      <c r="CY291" s="103"/>
      <c r="CZ291" s="103"/>
      <c r="DA291" s="103"/>
      <c r="DB291" s="103"/>
      <c r="DC291" s="103"/>
      <c r="DD291" s="103"/>
      <c r="DE291" s="103"/>
      <c r="DF291" s="103"/>
      <c r="DG291" s="103"/>
      <c r="DH291" s="103"/>
      <c r="DI291" s="103"/>
      <c r="DJ291" s="103"/>
      <c r="DK291" s="103"/>
      <c r="DL291" s="27"/>
      <c r="DM291" s="27"/>
      <c r="DN291" s="27"/>
      <c r="DO291" s="27"/>
      <c r="DP291" s="27"/>
      <c r="DQ291" s="27"/>
      <c r="DR291" s="27"/>
      <c r="DS291" s="27"/>
      <c r="DT291" s="27"/>
      <c r="DU291" s="27"/>
      <c r="DV291" s="27"/>
      <c r="DW291" s="27"/>
      <c r="DX291" s="27"/>
      <c r="DY291" s="27"/>
      <c r="DZ291" s="27"/>
      <c r="EA291" s="27"/>
      <c r="EB291" s="27"/>
      <c r="EC291" s="27"/>
      <c r="ED291" s="27"/>
      <c r="EE291" s="27"/>
      <c r="EF291" s="27"/>
      <c r="EG291" s="27"/>
      <c r="EH291" s="27"/>
      <c r="EI291" s="27"/>
    </row>
    <row r="292" spans="1:139">
      <c r="A292" s="83"/>
      <c r="B292" s="66"/>
      <c r="C292" s="79"/>
      <c r="D292" s="67"/>
      <c r="E292" s="123"/>
      <c r="F292" s="84"/>
      <c r="G292" s="85"/>
      <c r="H292" s="86"/>
      <c r="I292" s="124"/>
      <c r="J292" s="88"/>
      <c r="K292" s="89"/>
      <c r="L292" s="89"/>
      <c r="M292" s="90"/>
      <c r="N292" s="91"/>
      <c r="O292" s="92">
        <f t="shared" si="122"/>
        <v>0</v>
      </c>
      <c r="P292" s="93">
        <f t="shared" si="123"/>
        <v>0</v>
      </c>
      <c r="Q292" s="94"/>
      <c r="R292" s="3" t="str">
        <f t="shared" si="124"/>
        <v/>
      </c>
      <c r="S292" s="3" t="str">
        <f t="shared" si="125"/>
        <v/>
      </c>
      <c r="T292" s="3" t="str">
        <f t="shared" si="126"/>
        <v/>
      </c>
      <c r="U292" s="4" t="str">
        <f t="shared" si="127"/>
        <v/>
      </c>
      <c r="V292" s="5" t="str">
        <f t="shared" si="128"/>
        <v/>
      </c>
      <c r="W292" s="76" t="str">
        <f t="shared" si="119"/>
        <v/>
      </c>
      <c r="X292" s="76" t="str">
        <f t="shared" si="120"/>
        <v/>
      </c>
      <c r="Y292" s="5" t="str">
        <f t="shared" si="129"/>
        <v/>
      </c>
      <c r="Z292" s="5" t="str">
        <f t="shared" si="130"/>
        <v/>
      </c>
      <c r="AA292" s="5" t="str">
        <f t="shared" si="131"/>
        <v/>
      </c>
      <c r="AB292" s="6" t="str">
        <f t="shared" si="132"/>
        <v/>
      </c>
      <c r="AC292" s="29" t="str">
        <f t="shared" si="133"/>
        <v/>
      </c>
      <c r="AD292" s="29" t="str">
        <f t="shared" si="134"/>
        <v/>
      </c>
      <c r="AE292" s="29" t="str">
        <f t="shared" si="135"/>
        <v/>
      </c>
      <c r="AF292" s="29" t="str">
        <f t="shared" si="121"/>
        <v/>
      </c>
      <c r="AG292" s="100"/>
      <c r="AH292" s="101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3"/>
      <c r="AT292" s="103"/>
      <c r="AU292" s="103"/>
      <c r="AV292" s="103"/>
      <c r="AW292" s="103"/>
      <c r="AX292" s="103"/>
      <c r="AY292" s="103"/>
      <c r="AZ292" s="103"/>
      <c r="BA292" s="103"/>
      <c r="BB292" s="103"/>
      <c r="BC292" s="103"/>
      <c r="BD292" s="103"/>
      <c r="BE292" s="103"/>
      <c r="BF292" s="103"/>
      <c r="BG292" s="103"/>
      <c r="BH292" s="103"/>
      <c r="BI292" s="103"/>
      <c r="BJ292" s="103"/>
      <c r="BK292" s="103"/>
      <c r="BL292" s="103"/>
      <c r="BM292" s="103"/>
      <c r="BN292" s="103"/>
      <c r="BO292" s="95"/>
      <c r="BP292" s="95"/>
      <c r="BQ292" s="95"/>
      <c r="BR292" s="95"/>
      <c r="BS292" s="95"/>
      <c r="BT292" s="97"/>
      <c r="BU292" s="97"/>
      <c r="BV292" s="96"/>
      <c r="BW292" s="96"/>
      <c r="BX292" s="96"/>
      <c r="BY292" s="98"/>
      <c r="BZ292" s="99"/>
      <c r="CA292" s="99"/>
      <c r="CB292" s="99"/>
      <c r="CC292" s="99"/>
      <c r="CD292" s="100"/>
      <c r="CE292" s="101"/>
      <c r="CF292" s="102"/>
      <c r="CG292" s="102"/>
      <c r="CH292" s="102"/>
      <c r="CI292" s="102"/>
      <c r="CJ292" s="102"/>
      <c r="CK292" s="102"/>
      <c r="CL292" s="102"/>
      <c r="CM292" s="102"/>
      <c r="CN292" s="102"/>
      <c r="CO292" s="102"/>
      <c r="CP292" s="103"/>
      <c r="CQ292" s="103"/>
      <c r="CR292" s="103"/>
      <c r="CS292" s="103"/>
      <c r="CT292" s="103"/>
      <c r="CU292" s="103"/>
      <c r="CV292" s="103"/>
      <c r="CW292" s="103"/>
      <c r="CX292" s="103"/>
      <c r="CY292" s="103"/>
      <c r="CZ292" s="103"/>
      <c r="DA292" s="103"/>
      <c r="DB292" s="103"/>
      <c r="DC292" s="103"/>
      <c r="DD292" s="103"/>
      <c r="DE292" s="103"/>
      <c r="DF292" s="103"/>
      <c r="DG292" s="103"/>
      <c r="DH292" s="103"/>
      <c r="DI292" s="103"/>
      <c r="DJ292" s="103"/>
      <c r="DK292" s="103"/>
      <c r="DL292" s="27"/>
      <c r="DM292" s="27"/>
      <c r="DN292" s="27"/>
      <c r="DO292" s="27"/>
      <c r="DP292" s="27"/>
      <c r="DQ292" s="27"/>
      <c r="DR292" s="27"/>
      <c r="DS292" s="27"/>
      <c r="DT292" s="27"/>
      <c r="DU292" s="27"/>
      <c r="DV292" s="27"/>
      <c r="DW292" s="27"/>
      <c r="DX292" s="27"/>
      <c r="DY292" s="27"/>
      <c r="DZ292" s="27"/>
      <c r="EA292" s="27"/>
      <c r="EB292" s="27"/>
      <c r="EC292" s="27"/>
      <c r="ED292" s="27"/>
      <c r="EE292" s="27"/>
      <c r="EF292" s="27"/>
      <c r="EG292" s="27"/>
      <c r="EH292" s="27"/>
      <c r="EI292" s="27"/>
    </row>
    <row r="293" spans="1:139">
      <c r="A293" s="83"/>
      <c r="B293" s="66"/>
      <c r="C293" s="79"/>
      <c r="D293" s="67"/>
      <c r="E293" s="123"/>
      <c r="F293" s="84"/>
      <c r="G293" s="85"/>
      <c r="H293" s="86"/>
      <c r="I293" s="124"/>
      <c r="J293" s="88"/>
      <c r="K293" s="89"/>
      <c r="L293" s="89"/>
      <c r="M293" s="90"/>
      <c r="N293" s="91"/>
      <c r="O293" s="92">
        <f t="shared" si="122"/>
        <v>0</v>
      </c>
      <c r="P293" s="93">
        <f t="shared" si="123"/>
        <v>0</v>
      </c>
      <c r="Q293" s="94"/>
      <c r="R293" s="3" t="str">
        <f t="shared" si="124"/>
        <v/>
      </c>
      <c r="S293" s="3" t="str">
        <f t="shared" si="125"/>
        <v/>
      </c>
      <c r="T293" s="3" t="str">
        <f t="shared" si="126"/>
        <v/>
      </c>
      <c r="U293" s="4" t="str">
        <f t="shared" si="127"/>
        <v/>
      </c>
      <c r="V293" s="5" t="str">
        <f t="shared" si="128"/>
        <v/>
      </c>
      <c r="W293" s="76" t="str">
        <f t="shared" si="119"/>
        <v/>
      </c>
      <c r="X293" s="76" t="str">
        <f t="shared" si="120"/>
        <v/>
      </c>
      <c r="Y293" s="5" t="str">
        <f t="shared" si="129"/>
        <v/>
      </c>
      <c r="Z293" s="5" t="str">
        <f t="shared" si="130"/>
        <v/>
      </c>
      <c r="AA293" s="5" t="str">
        <f t="shared" si="131"/>
        <v/>
      </c>
      <c r="AB293" s="6" t="str">
        <f t="shared" si="132"/>
        <v/>
      </c>
      <c r="AC293" s="29" t="str">
        <f t="shared" si="133"/>
        <v/>
      </c>
      <c r="AD293" s="29" t="str">
        <f t="shared" si="134"/>
        <v/>
      </c>
      <c r="AE293" s="29" t="str">
        <f t="shared" si="135"/>
        <v/>
      </c>
      <c r="AF293" s="29" t="str">
        <f t="shared" si="121"/>
        <v/>
      </c>
      <c r="AG293" s="100"/>
      <c r="AH293" s="101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3"/>
      <c r="AT293" s="103"/>
      <c r="AU293" s="103"/>
      <c r="AV293" s="103"/>
      <c r="AW293" s="103"/>
      <c r="AX293" s="103"/>
      <c r="AY293" s="103"/>
      <c r="AZ293" s="103"/>
      <c r="BA293" s="103"/>
      <c r="BB293" s="103"/>
      <c r="BC293" s="103"/>
      <c r="BD293" s="103"/>
      <c r="BE293" s="103"/>
      <c r="BF293" s="103"/>
      <c r="BG293" s="103"/>
      <c r="BH293" s="103"/>
      <c r="BI293" s="103"/>
      <c r="BJ293" s="103"/>
      <c r="BK293" s="103"/>
      <c r="BL293" s="103"/>
      <c r="BM293" s="103"/>
      <c r="BN293" s="103"/>
      <c r="BO293" s="95"/>
      <c r="BP293" s="95"/>
      <c r="BQ293" s="95"/>
      <c r="BR293" s="95"/>
      <c r="BS293" s="95"/>
      <c r="BT293" s="97"/>
      <c r="BU293" s="97"/>
      <c r="BV293" s="96"/>
      <c r="BW293" s="96"/>
      <c r="BX293" s="96"/>
      <c r="BY293" s="98"/>
      <c r="BZ293" s="99"/>
      <c r="CA293" s="99"/>
      <c r="CB293" s="99"/>
      <c r="CC293" s="99"/>
      <c r="CD293" s="100"/>
      <c r="CE293" s="101"/>
      <c r="CF293" s="102"/>
      <c r="CG293" s="102"/>
      <c r="CH293" s="102"/>
      <c r="CI293" s="102"/>
      <c r="CJ293" s="102"/>
      <c r="CK293" s="102"/>
      <c r="CL293" s="102"/>
      <c r="CM293" s="102"/>
      <c r="CN293" s="102"/>
      <c r="CO293" s="102"/>
      <c r="CP293" s="103"/>
      <c r="CQ293" s="103"/>
      <c r="CR293" s="103"/>
      <c r="CS293" s="103"/>
      <c r="CT293" s="103"/>
      <c r="CU293" s="103"/>
      <c r="CV293" s="103"/>
      <c r="CW293" s="103"/>
      <c r="CX293" s="103"/>
      <c r="CY293" s="103"/>
      <c r="CZ293" s="103"/>
      <c r="DA293" s="103"/>
      <c r="DB293" s="103"/>
      <c r="DC293" s="103"/>
      <c r="DD293" s="103"/>
      <c r="DE293" s="103"/>
      <c r="DF293" s="103"/>
      <c r="DG293" s="103"/>
      <c r="DH293" s="103"/>
      <c r="DI293" s="103"/>
      <c r="DJ293" s="103"/>
      <c r="DK293" s="103"/>
      <c r="DL293" s="27"/>
      <c r="DM293" s="27"/>
      <c r="DN293" s="27"/>
      <c r="DO293" s="27"/>
      <c r="DP293" s="27"/>
      <c r="DQ293" s="27"/>
      <c r="DR293" s="27"/>
      <c r="DS293" s="27"/>
      <c r="DT293" s="27"/>
      <c r="DU293" s="27"/>
      <c r="DV293" s="27"/>
      <c r="DW293" s="27"/>
      <c r="DX293" s="27"/>
      <c r="DY293" s="27"/>
      <c r="DZ293" s="27"/>
      <c r="EA293" s="27"/>
      <c r="EB293" s="27"/>
      <c r="EC293" s="27"/>
      <c r="ED293" s="27"/>
      <c r="EE293" s="27"/>
      <c r="EF293" s="27"/>
      <c r="EG293" s="27"/>
      <c r="EH293" s="27"/>
      <c r="EI293" s="27"/>
    </row>
    <row r="294" spans="1:139">
      <c r="A294" s="83"/>
      <c r="B294" s="66"/>
      <c r="C294" s="79"/>
      <c r="D294" s="67"/>
      <c r="E294" s="123"/>
      <c r="F294" s="84"/>
      <c r="G294" s="85"/>
      <c r="H294" s="86"/>
      <c r="I294" s="124"/>
      <c r="J294" s="88"/>
      <c r="K294" s="89"/>
      <c r="L294" s="89"/>
      <c r="M294" s="90"/>
      <c r="N294" s="91"/>
      <c r="O294" s="92">
        <f t="shared" si="122"/>
        <v>0</v>
      </c>
      <c r="P294" s="93">
        <f t="shared" si="123"/>
        <v>0</v>
      </c>
      <c r="Q294" s="94"/>
      <c r="R294" s="3" t="str">
        <f t="shared" si="124"/>
        <v/>
      </c>
      <c r="S294" s="3" t="str">
        <f t="shared" si="125"/>
        <v/>
      </c>
      <c r="T294" s="3" t="str">
        <f t="shared" si="126"/>
        <v/>
      </c>
      <c r="U294" s="4" t="str">
        <f t="shared" si="127"/>
        <v/>
      </c>
      <c r="V294" s="5" t="str">
        <f t="shared" si="128"/>
        <v/>
      </c>
      <c r="W294" s="76" t="str">
        <f t="shared" ref="W294:W357" si="136">IF(OR($AN294="",ISNUMBER($AN294)=FALSE),"",IF(AND($I294="Tolerance",$J294&lt;&gt;""),($T294-$J294)/(($O294-$P294)/2),IF(AND($I294="GD&amp;T",$K294&lt;&gt;""),$T294/$K294,"")))</f>
        <v/>
      </c>
      <c r="X294" s="76" t="str">
        <f t="shared" ref="X294:X357" si="137">IF($W294="","",IF(ABS($W294)&lt;=0.125, "Level A",IF(AND(ABS($W294)&gt;0.125,ABS($W294)&lt;=0.25), "Level B",IF(AND(ABS($W294)&gt;0.25,ABS($W294)&lt;=0.5), "Level C", IF(ABS($W294)&gt;0.5, "Level D")))))</f>
        <v/>
      </c>
      <c r="Y294" s="5" t="str">
        <f t="shared" si="129"/>
        <v/>
      </c>
      <c r="Z294" s="5" t="str">
        <f t="shared" si="130"/>
        <v/>
      </c>
      <c r="AA294" s="5" t="str">
        <f t="shared" si="131"/>
        <v/>
      </c>
      <c r="AB294" s="6" t="str">
        <f t="shared" si="132"/>
        <v/>
      </c>
      <c r="AC294" s="29" t="str">
        <f t="shared" si="133"/>
        <v/>
      </c>
      <c r="AD294" s="29" t="str">
        <f t="shared" si="134"/>
        <v/>
      </c>
      <c r="AE294" s="29" t="str">
        <f t="shared" si="135"/>
        <v/>
      </c>
      <c r="AF294" s="29" t="str">
        <f t="shared" ref="AF294:AF357" si="138">IF(OR($V294&gt;$AF$9,$U294=""),"",$AF$9*6*$U294)</f>
        <v/>
      </c>
      <c r="AG294" s="100"/>
      <c r="AH294" s="101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3"/>
      <c r="AT294" s="103"/>
      <c r="AU294" s="103"/>
      <c r="AV294" s="103"/>
      <c r="AW294" s="103"/>
      <c r="AX294" s="103"/>
      <c r="AY294" s="103"/>
      <c r="AZ294" s="103"/>
      <c r="BA294" s="103"/>
      <c r="BB294" s="103"/>
      <c r="BC294" s="103"/>
      <c r="BD294" s="103"/>
      <c r="BE294" s="103"/>
      <c r="BF294" s="103"/>
      <c r="BG294" s="103"/>
      <c r="BH294" s="103"/>
      <c r="BI294" s="103"/>
      <c r="BJ294" s="103"/>
      <c r="BK294" s="103"/>
      <c r="BL294" s="103"/>
      <c r="BM294" s="103"/>
      <c r="BN294" s="103"/>
      <c r="BO294" s="95"/>
      <c r="BP294" s="95"/>
      <c r="BQ294" s="95"/>
      <c r="BR294" s="95"/>
      <c r="BS294" s="95"/>
      <c r="BT294" s="97"/>
      <c r="BU294" s="97"/>
      <c r="BV294" s="96"/>
      <c r="BW294" s="96"/>
      <c r="BX294" s="96"/>
      <c r="BY294" s="98"/>
      <c r="BZ294" s="99"/>
      <c r="CA294" s="99"/>
      <c r="CB294" s="99"/>
      <c r="CC294" s="99"/>
      <c r="CD294" s="100"/>
      <c r="CE294" s="101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3"/>
      <c r="CQ294" s="103"/>
      <c r="CR294" s="103"/>
      <c r="CS294" s="103"/>
      <c r="CT294" s="103"/>
      <c r="CU294" s="103"/>
      <c r="CV294" s="103"/>
      <c r="CW294" s="103"/>
      <c r="CX294" s="103"/>
      <c r="CY294" s="103"/>
      <c r="CZ294" s="103"/>
      <c r="DA294" s="103"/>
      <c r="DB294" s="103"/>
      <c r="DC294" s="103"/>
      <c r="DD294" s="103"/>
      <c r="DE294" s="103"/>
      <c r="DF294" s="103"/>
      <c r="DG294" s="103"/>
      <c r="DH294" s="103"/>
      <c r="DI294" s="103"/>
      <c r="DJ294" s="103"/>
      <c r="DK294" s="103"/>
      <c r="DL294" s="27"/>
      <c r="DM294" s="27"/>
      <c r="DN294" s="27"/>
      <c r="DO294" s="27"/>
      <c r="DP294" s="27"/>
      <c r="DQ294" s="27"/>
      <c r="DR294" s="27"/>
      <c r="DS294" s="27"/>
      <c r="DT294" s="27"/>
      <c r="DU294" s="27"/>
      <c r="DV294" s="27"/>
      <c r="DW294" s="27"/>
      <c r="DX294" s="27"/>
      <c r="DY294" s="27"/>
      <c r="DZ294" s="27"/>
      <c r="EA294" s="27"/>
      <c r="EB294" s="27"/>
      <c r="EC294" s="27"/>
      <c r="ED294" s="27"/>
      <c r="EE294" s="27"/>
      <c r="EF294" s="27"/>
      <c r="EG294" s="27"/>
      <c r="EH294" s="27"/>
      <c r="EI294" s="27"/>
    </row>
    <row r="295" spans="1:139">
      <c r="A295" s="83"/>
      <c r="B295" s="66"/>
      <c r="C295" s="79"/>
      <c r="D295" s="67"/>
      <c r="E295" s="123"/>
      <c r="F295" s="84"/>
      <c r="G295" s="85"/>
      <c r="H295" s="86"/>
      <c r="I295" s="124"/>
      <c r="J295" s="88"/>
      <c r="K295" s="89"/>
      <c r="L295" s="89"/>
      <c r="M295" s="90"/>
      <c r="N295" s="91"/>
      <c r="O295" s="92">
        <f t="shared" si="122"/>
        <v>0</v>
      </c>
      <c r="P295" s="93">
        <f t="shared" si="123"/>
        <v>0</v>
      </c>
      <c r="Q295" s="94"/>
      <c r="R295" s="3" t="str">
        <f t="shared" si="124"/>
        <v/>
      </c>
      <c r="S295" s="3" t="str">
        <f t="shared" si="125"/>
        <v/>
      </c>
      <c r="T295" s="3" t="str">
        <f t="shared" si="126"/>
        <v/>
      </c>
      <c r="U295" s="4" t="str">
        <f t="shared" si="127"/>
        <v/>
      </c>
      <c r="V295" s="5" t="str">
        <f t="shared" si="128"/>
        <v/>
      </c>
      <c r="W295" s="76" t="str">
        <f t="shared" si="136"/>
        <v/>
      </c>
      <c r="X295" s="76" t="str">
        <f t="shared" si="137"/>
        <v/>
      </c>
      <c r="Y295" s="5" t="str">
        <f t="shared" si="129"/>
        <v/>
      </c>
      <c r="Z295" s="5" t="str">
        <f t="shared" si="130"/>
        <v/>
      </c>
      <c r="AA295" s="5" t="str">
        <f t="shared" si="131"/>
        <v/>
      </c>
      <c r="AB295" s="6" t="str">
        <f t="shared" si="132"/>
        <v/>
      </c>
      <c r="AC295" s="29" t="str">
        <f t="shared" si="133"/>
        <v/>
      </c>
      <c r="AD295" s="29" t="str">
        <f t="shared" si="134"/>
        <v/>
      </c>
      <c r="AE295" s="29" t="str">
        <f t="shared" si="135"/>
        <v/>
      </c>
      <c r="AF295" s="29" t="str">
        <f t="shared" si="138"/>
        <v/>
      </c>
      <c r="AG295" s="100"/>
      <c r="AH295" s="101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3"/>
      <c r="AT295" s="103"/>
      <c r="AU295" s="103"/>
      <c r="AV295" s="103"/>
      <c r="AW295" s="103"/>
      <c r="AX295" s="103"/>
      <c r="AY295" s="103"/>
      <c r="AZ295" s="103"/>
      <c r="BA295" s="103"/>
      <c r="BB295" s="103"/>
      <c r="BC295" s="103"/>
      <c r="BD295" s="103"/>
      <c r="BE295" s="103"/>
      <c r="BF295" s="103"/>
      <c r="BG295" s="103"/>
      <c r="BH295" s="103"/>
      <c r="BI295" s="103"/>
      <c r="BJ295" s="103"/>
      <c r="BK295" s="103"/>
      <c r="BL295" s="103"/>
      <c r="BM295" s="103"/>
      <c r="BN295" s="103"/>
      <c r="BO295" s="95"/>
      <c r="BP295" s="95"/>
      <c r="BQ295" s="95"/>
      <c r="BR295" s="95"/>
      <c r="BS295" s="95"/>
      <c r="BT295" s="97"/>
      <c r="BU295" s="97"/>
      <c r="BV295" s="96"/>
      <c r="BW295" s="96"/>
      <c r="BX295" s="96"/>
      <c r="BY295" s="98"/>
      <c r="BZ295" s="99"/>
      <c r="CA295" s="99"/>
      <c r="CB295" s="99"/>
      <c r="CC295" s="99"/>
      <c r="CD295" s="100"/>
      <c r="CE295" s="101"/>
      <c r="CF295" s="102"/>
      <c r="CG295" s="102"/>
      <c r="CH295" s="102"/>
      <c r="CI295" s="102"/>
      <c r="CJ295" s="102"/>
      <c r="CK295" s="102"/>
      <c r="CL295" s="102"/>
      <c r="CM295" s="102"/>
      <c r="CN295" s="102"/>
      <c r="CO295" s="102"/>
      <c r="CP295" s="103"/>
      <c r="CQ295" s="103"/>
      <c r="CR295" s="103"/>
      <c r="CS295" s="103"/>
      <c r="CT295" s="103"/>
      <c r="CU295" s="103"/>
      <c r="CV295" s="103"/>
      <c r="CW295" s="103"/>
      <c r="CX295" s="103"/>
      <c r="CY295" s="103"/>
      <c r="CZ295" s="103"/>
      <c r="DA295" s="103"/>
      <c r="DB295" s="103"/>
      <c r="DC295" s="103"/>
      <c r="DD295" s="103"/>
      <c r="DE295" s="103"/>
      <c r="DF295" s="103"/>
      <c r="DG295" s="103"/>
      <c r="DH295" s="103"/>
      <c r="DI295" s="103"/>
      <c r="DJ295" s="103"/>
      <c r="DK295" s="103"/>
      <c r="DL295" s="27"/>
      <c r="DM295" s="27"/>
      <c r="DN295" s="27"/>
      <c r="DO295" s="27"/>
      <c r="DP295" s="27"/>
      <c r="DQ295" s="27"/>
      <c r="DR295" s="27"/>
      <c r="DS295" s="27"/>
      <c r="DT295" s="27"/>
      <c r="DU295" s="27"/>
      <c r="DV295" s="27"/>
      <c r="DW295" s="27"/>
      <c r="DX295" s="27"/>
      <c r="DY295" s="27"/>
      <c r="DZ295" s="27"/>
      <c r="EA295" s="27"/>
      <c r="EB295" s="27"/>
      <c r="EC295" s="27"/>
      <c r="ED295" s="27"/>
      <c r="EE295" s="27"/>
      <c r="EF295" s="27"/>
      <c r="EG295" s="27"/>
      <c r="EH295" s="27"/>
      <c r="EI295" s="27"/>
    </row>
    <row r="296" spans="1:139">
      <c r="A296" s="83"/>
      <c r="B296" s="66"/>
      <c r="C296" s="79"/>
      <c r="D296" s="67"/>
      <c r="E296" s="123"/>
      <c r="F296" s="84"/>
      <c r="G296" s="85"/>
      <c r="H296" s="86"/>
      <c r="I296" s="124"/>
      <c r="J296" s="88"/>
      <c r="K296" s="89"/>
      <c r="L296" s="89"/>
      <c r="M296" s="90"/>
      <c r="N296" s="91"/>
      <c r="O296" s="92">
        <f t="shared" si="122"/>
        <v>0</v>
      </c>
      <c r="P296" s="93">
        <f t="shared" si="123"/>
        <v>0</v>
      </c>
      <c r="Q296" s="94"/>
      <c r="R296" s="3" t="str">
        <f t="shared" si="124"/>
        <v/>
      </c>
      <c r="S296" s="3" t="str">
        <f t="shared" si="125"/>
        <v/>
      </c>
      <c r="T296" s="3" t="str">
        <f t="shared" si="126"/>
        <v/>
      </c>
      <c r="U296" s="4" t="str">
        <f t="shared" si="127"/>
        <v/>
      </c>
      <c r="V296" s="5" t="str">
        <f t="shared" si="128"/>
        <v/>
      </c>
      <c r="W296" s="76" t="str">
        <f t="shared" si="136"/>
        <v/>
      </c>
      <c r="X296" s="76" t="str">
        <f t="shared" si="137"/>
        <v/>
      </c>
      <c r="Y296" s="5" t="str">
        <f t="shared" si="129"/>
        <v/>
      </c>
      <c r="Z296" s="5" t="str">
        <f t="shared" si="130"/>
        <v/>
      </c>
      <c r="AA296" s="5" t="str">
        <f t="shared" si="131"/>
        <v/>
      </c>
      <c r="AB296" s="6" t="str">
        <f t="shared" si="132"/>
        <v/>
      </c>
      <c r="AC296" s="29" t="str">
        <f t="shared" si="133"/>
        <v/>
      </c>
      <c r="AD296" s="29" t="str">
        <f t="shared" si="134"/>
        <v/>
      </c>
      <c r="AE296" s="29" t="str">
        <f t="shared" si="135"/>
        <v/>
      </c>
      <c r="AF296" s="29" t="str">
        <f t="shared" si="138"/>
        <v/>
      </c>
      <c r="AG296" s="100"/>
      <c r="AH296" s="101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3"/>
      <c r="AT296" s="103"/>
      <c r="AU296" s="103"/>
      <c r="AV296" s="103"/>
      <c r="AW296" s="103"/>
      <c r="AX296" s="103"/>
      <c r="AY296" s="103"/>
      <c r="AZ296" s="103"/>
      <c r="BA296" s="103"/>
      <c r="BB296" s="103"/>
      <c r="BC296" s="103"/>
      <c r="BD296" s="103"/>
      <c r="BE296" s="103"/>
      <c r="BF296" s="103"/>
      <c r="BG296" s="103"/>
      <c r="BH296" s="103"/>
      <c r="BI296" s="103"/>
      <c r="BJ296" s="103"/>
      <c r="BK296" s="103"/>
      <c r="BL296" s="103"/>
      <c r="BM296" s="103"/>
      <c r="BN296" s="103"/>
      <c r="BO296" s="95"/>
      <c r="BP296" s="95"/>
      <c r="BQ296" s="95"/>
      <c r="BR296" s="95"/>
      <c r="BS296" s="95"/>
      <c r="BT296" s="97"/>
      <c r="BU296" s="97"/>
      <c r="BV296" s="96"/>
      <c r="BW296" s="96"/>
      <c r="BX296" s="96"/>
      <c r="BY296" s="98"/>
      <c r="BZ296" s="99"/>
      <c r="CA296" s="99"/>
      <c r="CB296" s="99"/>
      <c r="CC296" s="99"/>
      <c r="CD296" s="100"/>
      <c r="CE296" s="101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3"/>
      <c r="CQ296" s="103"/>
      <c r="CR296" s="103"/>
      <c r="CS296" s="103"/>
      <c r="CT296" s="103"/>
      <c r="CU296" s="103"/>
      <c r="CV296" s="103"/>
      <c r="CW296" s="103"/>
      <c r="CX296" s="103"/>
      <c r="CY296" s="103"/>
      <c r="CZ296" s="103"/>
      <c r="DA296" s="103"/>
      <c r="DB296" s="103"/>
      <c r="DC296" s="103"/>
      <c r="DD296" s="103"/>
      <c r="DE296" s="103"/>
      <c r="DF296" s="103"/>
      <c r="DG296" s="103"/>
      <c r="DH296" s="103"/>
      <c r="DI296" s="103"/>
      <c r="DJ296" s="103"/>
      <c r="DK296" s="103"/>
      <c r="DL296" s="27"/>
      <c r="DM296" s="27"/>
      <c r="DN296" s="27"/>
      <c r="DO296" s="27"/>
      <c r="DP296" s="27"/>
      <c r="DQ296" s="27"/>
      <c r="DR296" s="27"/>
      <c r="DS296" s="27"/>
      <c r="DT296" s="27"/>
      <c r="DU296" s="27"/>
      <c r="DV296" s="27"/>
      <c r="DW296" s="27"/>
      <c r="DX296" s="27"/>
      <c r="DY296" s="27"/>
      <c r="DZ296" s="27"/>
      <c r="EA296" s="27"/>
      <c r="EB296" s="27"/>
      <c r="EC296" s="27"/>
      <c r="ED296" s="27"/>
      <c r="EE296" s="27"/>
      <c r="EF296" s="27"/>
      <c r="EG296" s="27"/>
      <c r="EH296" s="27"/>
      <c r="EI296" s="27"/>
    </row>
    <row r="297" spans="1:139">
      <c r="A297" s="83"/>
      <c r="B297" s="66"/>
      <c r="C297" s="79"/>
      <c r="D297" s="67"/>
      <c r="E297" s="123"/>
      <c r="F297" s="84"/>
      <c r="G297" s="85"/>
      <c r="H297" s="86"/>
      <c r="I297" s="124"/>
      <c r="J297" s="88"/>
      <c r="K297" s="89"/>
      <c r="L297" s="89"/>
      <c r="M297" s="90"/>
      <c r="N297" s="91"/>
      <c r="O297" s="92">
        <f t="shared" si="122"/>
        <v>0</v>
      </c>
      <c r="P297" s="93">
        <f t="shared" si="123"/>
        <v>0</v>
      </c>
      <c r="Q297" s="94"/>
      <c r="R297" s="3" t="str">
        <f t="shared" si="124"/>
        <v/>
      </c>
      <c r="S297" s="3" t="str">
        <f t="shared" si="125"/>
        <v/>
      </c>
      <c r="T297" s="3" t="str">
        <f t="shared" si="126"/>
        <v/>
      </c>
      <c r="U297" s="4" t="str">
        <f t="shared" si="127"/>
        <v/>
      </c>
      <c r="V297" s="5" t="str">
        <f t="shared" si="128"/>
        <v/>
      </c>
      <c r="W297" s="76" t="str">
        <f t="shared" si="136"/>
        <v/>
      </c>
      <c r="X297" s="76" t="str">
        <f t="shared" si="137"/>
        <v/>
      </c>
      <c r="Y297" s="5" t="str">
        <f t="shared" si="129"/>
        <v/>
      </c>
      <c r="Z297" s="5" t="str">
        <f t="shared" si="130"/>
        <v/>
      </c>
      <c r="AA297" s="5" t="str">
        <f t="shared" si="131"/>
        <v/>
      </c>
      <c r="AB297" s="6" t="str">
        <f t="shared" si="132"/>
        <v/>
      </c>
      <c r="AC297" s="29" t="str">
        <f t="shared" si="133"/>
        <v/>
      </c>
      <c r="AD297" s="29" t="str">
        <f t="shared" si="134"/>
        <v/>
      </c>
      <c r="AE297" s="29" t="str">
        <f t="shared" si="135"/>
        <v/>
      </c>
      <c r="AF297" s="29" t="str">
        <f t="shared" si="138"/>
        <v/>
      </c>
      <c r="AG297" s="100"/>
      <c r="AH297" s="101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3"/>
      <c r="AT297" s="103"/>
      <c r="AU297" s="103"/>
      <c r="AV297" s="103"/>
      <c r="AW297" s="103"/>
      <c r="AX297" s="103"/>
      <c r="AY297" s="103"/>
      <c r="AZ297" s="103"/>
      <c r="BA297" s="103"/>
      <c r="BB297" s="103"/>
      <c r="BC297" s="103"/>
      <c r="BD297" s="103"/>
      <c r="BE297" s="103"/>
      <c r="BF297" s="103"/>
      <c r="BG297" s="103"/>
      <c r="BH297" s="103"/>
      <c r="BI297" s="103"/>
      <c r="BJ297" s="103"/>
      <c r="BK297" s="103"/>
      <c r="BL297" s="103"/>
      <c r="BM297" s="103"/>
      <c r="BN297" s="103"/>
      <c r="BO297" s="95"/>
      <c r="BP297" s="95"/>
      <c r="BQ297" s="95"/>
      <c r="BR297" s="95"/>
      <c r="BS297" s="95"/>
      <c r="BT297" s="97"/>
      <c r="BU297" s="97"/>
      <c r="BV297" s="96"/>
      <c r="BW297" s="96"/>
      <c r="BX297" s="96"/>
      <c r="BY297" s="98"/>
      <c r="BZ297" s="99"/>
      <c r="CA297" s="99"/>
      <c r="CB297" s="99"/>
      <c r="CC297" s="99"/>
      <c r="CD297" s="100"/>
      <c r="CE297" s="101"/>
      <c r="CF297" s="102"/>
      <c r="CG297" s="102"/>
      <c r="CH297" s="102"/>
      <c r="CI297" s="102"/>
      <c r="CJ297" s="102"/>
      <c r="CK297" s="102"/>
      <c r="CL297" s="102"/>
      <c r="CM297" s="102"/>
      <c r="CN297" s="102"/>
      <c r="CO297" s="102"/>
      <c r="CP297" s="103"/>
      <c r="CQ297" s="103"/>
      <c r="CR297" s="103"/>
      <c r="CS297" s="103"/>
      <c r="CT297" s="103"/>
      <c r="CU297" s="103"/>
      <c r="CV297" s="103"/>
      <c r="CW297" s="103"/>
      <c r="CX297" s="103"/>
      <c r="CY297" s="103"/>
      <c r="CZ297" s="103"/>
      <c r="DA297" s="103"/>
      <c r="DB297" s="103"/>
      <c r="DC297" s="103"/>
      <c r="DD297" s="103"/>
      <c r="DE297" s="103"/>
      <c r="DF297" s="103"/>
      <c r="DG297" s="103"/>
      <c r="DH297" s="103"/>
      <c r="DI297" s="103"/>
      <c r="DJ297" s="103"/>
      <c r="DK297" s="103"/>
      <c r="DL297" s="27"/>
      <c r="DM297" s="27"/>
      <c r="DN297" s="27"/>
      <c r="DO297" s="27"/>
      <c r="DP297" s="27"/>
      <c r="DQ297" s="27"/>
      <c r="DR297" s="27"/>
      <c r="DS297" s="27"/>
      <c r="DT297" s="27"/>
      <c r="DU297" s="27"/>
      <c r="DV297" s="27"/>
      <c r="DW297" s="27"/>
      <c r="DX297" s="27"/>
      <c r="DY297" s="27"/>
      <c r="DZ297" s="27"/>
      <c r="EA297" s="27"/>
      <c r="EB297" s="27"/>
      <c r="EC297" s="27"/>
      <c r="ED297" s="27"/>
      <c r="EE297" s="27"/>
      <c r="EF297" s="27"/>
      <c r="EG297" s="27"/>
      <c r="EH297" s="27"/>
      <c r="EI297" s="27"/>
    </row>
    <row r="298" spans="1:139">
      <c r="A298" s="83"/>
      <c r="B298" s="66"/>
      <c r="C298" s="79"/>
      <c r="D298" s="67"/>
      <c r="E298" s="123"/>
      <c r="F298" s="84"/>
      <c r="G298" s="85"/>
      <c r="H298" s="86"/>
      <c r="I298" s="124"/>
      <c r="J298" s="88"/>
      <c r="K298" s="89"/>
      <c r="L298" s="89"/>
      <c r="M298" s="90"/>
      <c r="N298" s="91"/>
      <c r="O298" s="92">
        <f t="shared" si="122"/>
        <v>0</v>
      </c>
      <c r="P298" s="93">
        <f t="shared" si="123"/>
        <v>0</v>
      </c>
      <c r="Q298" s="94"/>
      <c r="R298" s="3" t="str">
        <f t="shared" si="124"/>
        <v/>
      </c>
      <c r="S298" s="3" t="str">
        <f t="shared" si="125"/>
        <v/>
      </c>
      <c r="T298" s="3" t="str">
        <f t="shared" si="126"/>
        <v/>
      </c>
      <c r="U298" s="4" t="str">
        <f t="shared" si="127"/>
        <v/>
      </c>
      <c r="V298" s="5" t="str">
        <f t="shared" si="128"/>
        <v/>
      </c>
      <c r="W298" s="76" t="str">
        <f t="shared" si="136"/>
        <v/>
      </c>
      <c r="X298" s="76" t="str">
        <f t="shared" si="137"/>
        <v/>
      </c>
      <c r="Y298" s="5" t="str">
        <f t="shared" si="129"/>
        <v/>
      </c>
      <c r="Z298" s="5" t="str">
        <f t="shared" si="130"/>
        <v/>
      </c>
      <c r="AA298" s="5" t="str">
        <f t="shared" si="131"/>
        <v/>
      </c>
      <c r="AB298" s="6" t="str">
        <f t="shared" si="132"/>
        <v/>
      </c>
      <c r="AC298" s="29" t="str">
        <f t="shared" si="133"/>
        <v/>
      </c>
      <c r="AD298" s="29" t="str">
        <f t="shared" si="134"/>
        <v/>
      </c>
      <c r="AE298" s="29" t="str">
        <f t="shared" si="135"/>
        <v/>
      </c>
      <c r="AF298" s="29" t="str">
        <f t="shared" si="138"/>
        <v/>
      </c>
      <c r="AG298" s="100"/>
      <c r="AH298" s="101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3"/>
      <c r="AT298" s="103"/>
      <c r="AU298" s="103"/>
      <c r="AV298" s="103"/>
      <c r="AW298" s="103"/>
      <c r="AX298" s="103"/>
      <c r="AY298" s="103"/>
      <c r="AZ298" s="103"/>
      <c r="BA298" s="103"/>
      <c r="BB298" s="103"/>
      <c r="BC298" s="103"/>
      <c r="BD298" s="103"/>
      <c r="BE298" s="103"/>
      <c r="BF298" s="103"/>
      <c r="BG298" s="103"/>
      <c r="BH298" s="103"/>
      <c r="BI298" s="103"/>
      <c r="BJ298" s="103"/>
      <c r="BK298" s="103"/>
      <c r="BL298" s="103"/>
      <c r="BM298" s="103"/>
      <c r="BN298" s="103"/>
      <c r="BO298" s="95"/>
      <c r="BP298" s="95"/>
      <c r="BQ298" s="95"/>
      <c r="BR298" s="95"/>
      <c r="BS298" s="95"/>
      <c r="BT298" s="97"/>
      <c r="BU298" s="97"/>
      <c r="BV298" s="96"/>
      <c r="BW298" s="96"/>
      <c r="BX298" s="96"/>
      <c r="BY298" s="98"/>
      <c r="BZ298" s="99"/>
      <c r="CA298" s="99"/>
      <c r="CB298" s="99"/>
      <c r="CC298" s="99"/>
      <c r="CD298" s="100"/>
      <c r="CE298" s="101"/>
      <c r="CF298" s="102"/>
      <c r="CG298" s="102"/>
      <c r="CH298" s="102"/>
      <c r="CI298" s="102"/>
      <c r="CJ298" s="102"/>
      <c r="CK298" s="102"/>
      <c r="CL298" s="102"/>
      <c r="CM298" s="102"/>
      <c r="CN298" s="102"/>
      <c r="CO298" s="102"/>
      <c r="CP298" s="103"/>
      <c r="CQ298" s="103"/>
      <c r="CR298" s="103"/>
      <c r="CS298" s="103"/>
      <c r="CT298" s="103"/>
      <c r="CU298" s="103"/>
      <c r="CV298" s="103"/>
      <c r="CW298" s="103"/>
      <c r="CX298" s="103"/>
      <c r="CY298" s="103"/>
      <c r="CZ298" s="103"/>
      <c r="DA298" s="103"/>
      <c r="DB298" s="103"/>
      <c r="DC298" s="103"/>
      <c r="DD298" s="103"/>
      <c r="DE298" s="103"/>
      <c r="DF298" s="103"/>
      <c r="DG298" s="103"/>
      <c r="DH298" s="103"/>
      <c r="DI298" s="103"/>
      <c r="DJ298" s="103"/>
      <c r="DK298" s="103"/>
      <c r="DL298" s="27"/>
      <c r="DM298" s="27"/>
      <c r="DN298" s="27"/>
      <c r="DO298" s="27"/>
      <c r="DP298" s="27"/>
      <c r="DQ298" s="27"/>
      <c r="DR298" s="27"/>
      <c r="DS298" s="27"/>
      <c r="DT298" s="27"/>
      <c r="DU298" s="27"/>
      <c r="DV298" s="27"/>
      <c r="DW298" s="27"/>
      <c r="DX298" s="27"/>
      <c r="DY298" s="27"/>
      <c r="DZ298" s="27"/>
      <c r="EA298" s="27"/>
      <c r="EB298" s="27"/>
      <c r="EC298" s="27"/>
      <c r="ED298" s="27"/>
      <c r="EE298" s="27"/>
      <c r="EF298" s="27"/>
      <c r="EG298" s="27"/>
      <c r="EH298" s="27"/>
      <c r="EI298" s="27"/>
    </row>
    <row r="299" spans="1:139">
      <c r="A299" s="83"/>
      <c r="B299" s="66"/>
      <c r="C299" s="79"/>
      <c r="D299" s="67"/>
      <c r="E299" s="123"/>
      <c r="F299" s="84"/>
      <c r="G299" s="85"/>
      <c r="H299" s="86"/>
      <c r="I299" s="124"/>
      <c r="J299" s="88"/>
      <c r="K299" s="89"/>
      <c r="L299" s="89"/>
      <c r="M299" s="90"/>
      <c r="N299" s="91"/>
      <c r="O299" s="92">
        <f t="shared" si="122"/>
        <v>0</v>
      </c>
      <c r="P299" s="93">
        <f t="shared" si="123"/>
        <v>0</v>
      </c>
      <c r="Q299" s="94"/>
      <c r="R299" s="3" t="str">
        <f t="shared" si="124"/>
        <v/>
      </c>
      <c r="S299" s="3" t="str">
        <f t="shared" si="125"/>
        <v/>
      </c>
      <c r="T299" s="3" t="str">
        <f t="shared" si="126"/>
        <v/>
      </c>
      <c r="U299" s="4" t="str">
        <f t="shared" si="127"/>
        <v/>
      </c>
      <c r="V299" s="5" t="str">
        <f t="shared" si="128"/>
        <v/>
      </c>
      <c r="W299" s="76" t="str">
        <f t="shared" si="136"/>
        <v/>
      </c>
      <c r="X299" s="76" t="str">
        <f t="shared" si="137"/>
        <v/>
      </c>
      <c r="Y299" s="5" t="str">
        <f t="shared" si="129"/>
        <v/>
      </c>
      <c r="Z299" s="5" t="str">
        <f t="shared" si="130"/>
        <v/>
      </c>
      <c r="AA299" s="5" t="str">
        <f t="shared" si="131"/>
        <v/>
      </c>
      <c r="AB299" s="6" t="str">
        <f t="shared" si="132"/>
        <v/>
      </c>
      <c r="AC299" s="29" t="str">
        <f t="shared" si="133"/>
        <v/>
      </c>
      <c r="AD299" s="29" t="str">
        <f t="shared" si="134"/>
        <v/>
      </c>
      <c r="AE299" s="29" t="str">
        <f t="shared" si="135"/>
        <v/>
      </c>
      <c r="AF299" s="29" t="str">
        <f t="shared" si="138"/>
        <v/>
      </c>
      <c r="AG299" s="100"/>
      <c r="AH299" s="101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3"/>
      <c r="AT299" s="103"/>
      <c r="AU299" s="103"/>
      <c r="AV299" s="103"/>
      <c r="AW299" s="103"/>
      <c r="AX299" s="103"/>
      <c r="AY299" s="103"/>
      <c r="AZ299" s="103"/>
      <c r="BA299" s="103"/>
      <c r="BB299" s="103"/>
      <c r="BC299" s="103"/>
      <c r="BD299" s="103"/>
      <c r="BE299" s="103"/>
      <c r="BF299" s="103"/>
      <c r="BG299" s="103"/>
      <c r="BH299" s="103"/>
      <c r="BI299" s="103"/>
      <c r="BJ299" s="103"/>
      <c r="BK299" s="103"/>
      <c r="BL299" s="103"/>
      <c r="BM299" s="103"/>
      <c r="BN299" s="103"/>
      <c r="BO299" s="95"/>
      <c r="BP299" s="95"/>
      <c r="BQ299" s="95"/>
      <c r="BR299" s="95"/>
      <c r="BS299" s="95"/>
      <c r="BT299" s="97"/>
      <c r="BU299" s="97"/>
      <c r="BV299" s="96"/>
      <c r="BW299" s="96"/>
      <c r="BX299" s="96"/>
      <c r="BY299" s="98"/>
      <c r="BZ299" s="99"/>
      <c r="CA299" s="99"/>
      <c r="CB299" s="99"/>
      <c r="CC299" s="99"/>
      <c r="CD299" s="100"/>
      <c r="CE299" s="101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3"/>
      <c r="CQ299" s="103"/>
      <c r="CR299" s="103"/>
      <c r="CS299" s="103"/>
      <c r="CT299" s="103"/>
      <c r="CU299" s="103"/>
      <c r="CV299" s="103"/>
      <c r="CW299" s="103"/>
      <c r="CX299" s="103"/>
      <c r="CY299" s="103"/>
      <c r="CZ299" s="103"/>
      <c r="DA299" s="103"/>
      <c r="DB299" s="103"/>
      <c r="DC299" s="103"/>
      <c r="DD299" s="103"/>
      <c r="DE299" s="103"/>
      <c r="DF299" s="103"/>
      <c r="DG299" s="103"/>
      <c r="DH299" s="103"/>
      <c r="DI299" s="103"/>
      <c r="DJ299" s="103"/>
      <c r="DK299" s="103"/>
      <c r="DL299" s="27"/>
      <c r="DM299" s="27"/>
      <c r="DN299" s="27"/>
      <c r="DO299" s="27"/>
      <c r="DP299" s="27"/>
      <c r="DQ299" s="27"/>
      <c r="DR299" s="27"/>
      <c r="DS299" s="27"/>
      <c r="DT299" s="27"/>
      <c r="DU299" s="27"/>
      <c r="DV299" s="27"/>
      <c r="DW299" s="27"/>
      <c r="DX299" s="27"/>
      <c r="DY299" s="27"/>
      <c r="DZ299" s="27"/>
      <c r="EA299" s="27"/>
      <c r="EB299" s="27"/>
      <c r="EC299" s="27"/>
      <c r="ED299" s="27"/>
      <c r="EE299" s="27"/>
      <c r="EF299" s="27"/>
      <c r="EG299" s="27"/>
      <c r="EH299" s="27"/>
      <c r="EI299" s="27"/>
    </row>
    <row r="300" spans="1:139">
      <c r="A300" s="83"/>
      <c r="B300" s="66"/>
      <c r="C300" s="79"/>
      <c r="D300" s="67"/>
      <c r="E300" s="123"/>
      <c r="F300" s="84"/>
      <c r="G300" s="85"/>
      <c r="H300" s="86"/>
      <c r="I300" s="124"/>
      <c r="J300" s="88"/>
      <c r="K300" s="89"/>
      <c r="L300" s="89"/>
      <c r="M300" s="90"/>
      <c r="N300" s="91"/>
      <c r="O300" s="92">
        <f t="shared" si="122"/>
        <v>0</v>
      </c>
      <c r="P300" s="93">
        <f t="shared" si="123"/>
        <v>0</v>
      </c>
      <c r="Q300" s="94"/>
      <c r="R300" s="3" t="str">
        <f t="shared" si="124"/>
        <v/>
      </c>
      <c r="S300" s="3" t="str">
        <f t="shared" si="125"/>
        <v/>
      </c>
      <c r="T300" s="3" t="str">
        <f t="shared" si="126"/>
        <v/>
      </c>
      <c r="U300" s="4" t="str">
        <f t="shared" si="127"/>
        <v/>
      </c>
      <c r="V300" s="5" t="str">
        <f t="shared" si="128"/>
        <v/>
      </c>
      <c r="W300" s="76" t="str">
        <f t="shared" si="136"/>
        <v/>
      </c>
      <c r="X300" s="76" t="str">
        <f t="shared" si="137"/>
        <v/>
      </c>
      <c r="Y300" s="5" t="str">
        <f t="shared" si="129"/>
        <v/>
      </c>
      <c r="Z300" s="5" t="str">
        <f t="shared" si="130"/>
        <v/>
      </c>
      <c r="AA300" s="5" t="str">
        <f t="shared" si="131"/>
        <v/>
      </c>
      <c r="AB300" s="6" t="str">
        <f t="shared" si="132"/>
        <v/>
      </c>
      <c r="AC300" s="29" t="str">
        <f t="shared" si="133"/>
        <v/>
      </c>
      <c r="AD300" s="29" t="str">
        <f t="shared" si="134"/>
        <v/>
      </c>
      <c r="AE300" s="29" t="str">
        <f t="shared" si="135"/>
        <v/>
      </c>
      <c r="AF300" s="29" t="str">
        <f t="shared" si="138"/>
        <v/>
      </c>
      <c r="AG300" s="100"/>
      <c r="AH300" s="101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3"/>
      <c r="AT300" s="103"/>
      <c r="AU300" s="103"/>
      <c r="AV300" s="103"/>
      <c r="AW300" s="103"/>
      <c r="AX300" s="103"/>
      <c r="AY300" s="103"/>
      <c r="AZ300" s="103"/>
      <c r="BA300" s="103"/>
      <c r="BB300" s="103"/>
      <c r="BC300" s="103"/>
      <c r="BD300" s="103"/>
      <c r="BE300" s="103"/>
      <c r="BF300" s="103"/>
      <c r="BG300" s="103"/>
      <c r="BH300" s="103"/>
      <c r="BI300" s="103"/>
      <c r="BJ300" s="103"/>
      <c r="BK300" s="103"/>
      <c r="BL300" s="103"/>
      <c r="BM300" s="103"/>
      <c r="BN300" s="103"/>
      <c r="BO300" s="95"/>
      <c r="BP300" s="95"/>
      <c r="BQ300" s="95"/>
      <c r="BR300" s="95"/>
      <c r="BS300" s="95"/>
      <c r="BT300" s="97"/>
      <c r="BU300" s="97"/>
      <c r="BV300" s="96"/>
      <c r="BW300" s="96"/>
      <c r="BX300" s="96"/>
      <c r="BY300" s="98"/>
      <c r="BZ300" s="99"/>
      <c r="CA300" s="99"/>
      <c r="CB300" s="99"/>
      <c r="CC300" s="99"/>
      <c r="CD300" s="100"/>
      <c r="CE300" s="101"/>
      <c r="CF300" s="102"/>
      <c r="CG300" s="102"/>
      <c r="CH300" s="102"/>
      <c r="CI300" s="102"/>
      <c r="CJ300" s="102"/>
      <c r="CK300" s="102"/>
      <c r="CL300" s="102"/>
      <c r="CM300" s="102"/>
      <c r="CN300" s="102"/>
      <c r="CO300" s="102"/>
      <c r="CP300" s="103"/>
      <c r="CQ300" s="103"/>
      <c r="CR300" s="103"/>
      <c r="CS300" s="103"/>
      <c r="CT300" s="103"/>
      <c r="CU300" s="103"/>
      <c r="CV300" s="103"/>
      <c r="CW300" s="103"/>
      <c r="CX300" s="103"/>
      <c r="CY300" s="103"/>
      <c r="CZ300" s="103"/>
      <c r="DA300" s="103"/>
      <c r="DB300" s="103"/>
      <c r="DC300" s="103"/>
      <c r="DD300" s="103"/>
      <c r="DE300" s="103"/>
      <c r="DF300" s="103"/>
      <c r="DG300" s="103"/>
      <c r="DH300" s="103"/>
      <c r="DI300" s="103"/>
      <c r="DJ300" s="103"/>
      <c r="DK300" s="103"/>
      <c r="DL300" s="27"/>
      <c r="DM300" s="27"/>
      <c r="DN300" s="27"/>
      <c r="DO300" s="27"/>
      <c r="DP300" s="27"/>
      <c r="DQ300" s="27"/>
      <c r="DR300" s="27"/>
      <c r="DS300" s="27"/>
      <c r="DT300" s="27"/>
      <c r="DU300" s="27"/>
      <c r="DV300" s="27"/>
      <c r="DW300" s="27"/>
      <c r="DX300" s="27"/>
      <c r="DY300" s="27"/>
      <c r="DZ300" s="27"/>
      <c r="EA300" s="27"/>
      <c r="EB300" s="27"/>
      <c r="EC300" s="27"/>
      <c r="ED300" s="27"/>
      <c r="EE300" s="27"/>
      <c r="EF300" s="27"/>
      <c r="EG300" s="27"/>
      <c r="EH300" s="27"/>
      <c r="EI300" s="27"/>
    </row>
    <row r="301" spans="1:139">
      <c r="A301" s="83"/>
      <c r="B301" s="66"/>
      <c r="C301" s="79"/>
      <c r="D301" s="67"/>
      <c r="E301" s="123"/>
      <c r="F301" s="84"/>
      <c r="G301" s="85"/>
      <c r="H301" s="86"/>
      <c r="I301" s="124"/>
      <c r="J301" s="88"/>
      <c r="K301" s="89"/>
      <c r="L301" s="89"/>
      <c r="M301" s="90"/>
      <c r="N301" s="91"/>
      <c r="O301" s="92">
        <f t="shared" si="122"/>
        <v>0</v>
      </c>
      <c r="P301" s="93">
        <f t="shared" si="123"/>
        <v>0</v>
      </c>
      <c r="Q301" s="94"/>
      <c r="R301" s="3" t="str">
        <f t="shared" si="124"/>
        <v/>
      </c>
      <c r="S301" s="3" t="str">
        <f t="shared" si="125"/>
        <v/>
      </c>
      <c r="T301" s="3" t="str">
        <f t="shared" si="126"/>
        <v/>
      </c>
      <c r="U301" s="4" t="str">
        <f t="shared" si="127"/>
        <v/>
      </c>
      <c r="V301" s="5" t="str">
        <f t="shared" si="128"/>
        <v/>
      </c>
      <c r="W301" s="76" t="str">
        <f t="shared" si="136"/>
        <v/>
      </c>
      <c r="X301" s="76" t="str">
        <f t="shared" si="137"/>
        <v/>
      </c>
      <c r="Y301" s="5" t="str">
        <f t="shared" si="129"/>
        <v/>
      </c>
      <c r="Z301" s="5" t="str">
        <f t="shared" si="130"/>
        <v/>
      </c>
      <c r="AA301" s="5" t="str">
        <f t="shared" si="131"/>
        <v/>
      </c>
      <c r="AB301" s="6" t="str">
        <f t="shared" si="132"/>
        <v/>
      </c>
      <c r="AC301" s="29" t="str">
        <f t="shared" si="133"/>
        <v/>
      </c>
      <c r="AD301" s="29" t="str">
        <f t="shared" si="134"/>
        <v/>
      </c>
      <c r="AE301" s="29" t="str">
        <f t="shared" si="135"/>
        <v/>
      </c>
      <c r="AF301" s="29" t="str">
        <f t="shared" si="138"/>
        <v/>
      </c>
      <c r="AG301" s="100"/>
      <c r="AH301" s="101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3"/>
      <c r="AT301" s="103"/>
      <c r="AU301" s="103"/>
      <c r="AV301" s="103"/>
      <c r="AW301" s="103"/>
      <c r="AX301" s="103"/>
      <c r="AY301" s="103"/>
      <c r="AZ301" s="103"/>
      <c r="BA301" s="103"/>
      <c r="BB301" s="103"/>
      <c r="BC301" s="103"/>
      <c r="BD301" s="103"/>
      <c r="BE301" s="103"/>
      <c r="BF301" s="103"/>
      <c r="BG301" s="103"/>
      <c r="BH301" s="103"/>
      <c r="BI301" s="103"/>
      <c r="BJ301" s="103"/>
      <c r="BK301" s="103"/>
      <c r="BL301" s="103"/>
      <c r="BM301" s="103"/>
      <c r="BN301" s="103"/>
      <c r="BO301" s="95"/>
      <c r="BP301" s="95"/>
      <c r="BQ301" s="95"/>
      <c r="BR301" s="95"/>
      <c r="BS301" s="95"/>
      <c r="BT301" s="97"/>
      <c r="BU301" s="97"/>
      <c r="BV301" s="96"/>
      <c r="BW301" s="96"/>
      <c r="BX301" s="96"/>
      <c r="BY301" s="98"/>
      <c r="BZ301" s="99"/>
      <c r="CA301" s="99"/>
      <c r="CB301" s="99"/>
      <c r="CC301" s="99"/>
      <c r="CD301" s="100"/>
      <c r="CE301" s="101"/>
      <c r="CF301" s="102"/>
      <c r="CG301" s="102"/>
      <c r="CH301" s="102"/>
      <c r="CI301" s="102"/>
      <c r="CJ301" s="102"/>
      <c r="CK301" s="102"/>
      <c r="CL301" s="102"/>
      <c r="CM301" s="102"/>
      <c r="CN301" s="102"/>
      <c r="CO301" s="102"/>
      <c r="CP301" s="103"/>
      <c r="CQ301" s="103"/>
      <c r="CR301" s="103"/>
      <c r="CS301" s="103"/>
      <c r="CT301" s="103"/>
      <c r="CU301" s="103"/>
      <c r="CV301" s="103"/>
      <c r="CW301" s="103"/>
      <c r="CX301" s="103"/>
      <c r="CY301" s="103"/>
      <c r="CZ301" s="103"/>
      <c r="DA301" s="103"/>
      <c r="DB301" s="103"/>
      <c r="DC301" s="103"/>
      <c r="DD301" s="103"/>
      <c r="DE301" s="103"/>
      <c r="DF301" s="103"/>
      <c r="DG301" s="103"/>
      <c r="DH301" s="103"/>
      <c r="DI301" s="103"/>
      <c r="DJ301" s="103"/>
      <c r="DK301" s="103"/>
      <c r="DL301" s="27"/>
      <c r="DM301" s="27"/>
      <c r="DN301" s="27"/>
      <c r="DO301" s="27"/>
      <c r="DP301" s="27"/>
      <c r="DQ301" s="27"/>
      <c r="DR301" s="27"/>
      <c r="DS301" s="27"/>
      <c r="DT301" s="27"/>
      <c r="DU301" s="27"/>
      <c r="DV301" s="27"/>
      <c r="DW301" s="27"/>
      <c r="DX301" s="27"/>
      <c r="DY301" s="27"/>
      <c r="DZ301" s="27"/>
      <c r="EA301" s="27"/>
      <c r="EB301" s="27"/>
      <c r="EC301" s="27"/>
      <c r="ED301" s="27"/>
      <c r="EE301" s="27"/>
      <c r="EF301" s="27"/>
      <c r="EG301" s="27"/>
      <c r="EH301" s="27"/>
      <c r="EI301" s="27"/>
    </row>
    <row r="302" spans="1:139">
      <c r="A302" s="83"/>
      <c r="B302" s="66"/>
      <c r="C302" s="79"/>
      <c r="D302" s="67"/>
      <c r="E302" s="123"/>
      <c r="F302" s="84"/>
      <c r="G302" s="85"/>
      <c r="H302" s="86"/>
      <c r="I302" s="124"/>
      <c r="J302" s="88"/>
      <c r="K302" s="89"/>
      <c r="L302" s="89"/>
      <c r="M302" s="90"/>
      <c r="N302" s="91"/>
      <c r="O302" s="92">
        <f t="shared" si="122"/>
        <v>0</v>
      </c>
      <c r="P302" s="93">
        <f t="shared" si="123"/>
        <v>0</v>
      </c>
      <c r="Q302" s="94"/>
      <c r="R302" s="3" t="str">
        <f t="shared" si="124"/>
        <v/>
      </c>
      <c r="S302" s="3" t="str">
        <f t="shared" si="125"/>
        <v/>
      </c>
      <c r="T302" s="3" t="str">
        <f t="shared" si="126"/>
        <v/>
      </c>
      <c r="U302" s="4" t="str">
        <f t="shared" si="127"/>
        <v/>
      </c>
      <c r="V302" s="5" t="str">
        <f t="shared" si="128"/>
        <v/>
      </c>
      <c r="W302" s="76" t="str">
        <f t="shared" si="136"/>
        <v/>
      </c>
      <c r="X302" s="76" t="str">
        <f t="shared" si="137"/>
        <v/>
      </c>
      <c r="Y302" s="5" t="str">
        <f t="shared" si="129"/>
        <v/>
      </c>
      <c r="Z302" s="5" t="str">
        <f t="shared" si="130"/>
        <v/>
      </c>
      <c r="AA302" s="5" t="str">
        <f t="shared" si="131"/>
        <v/>
      </c>
      <c r="AB302" s="6" t="str">
        <f t="shared" si="132"/>
        <v/>
      </c>
      <c r="AC302" s="29" t="str">
        <f t="shared" si="133"/>
        <v/>
      </c>
      <c r="AD302" s="29" t="str">
        <f t="shared" si="134"/>
        <v/>
      </c>
      <c r="AE302" s="29" t="str">
        <f t="shared" si="135"/>
        <v/>
      </c>
      <c r="AF302" s="29" t="str">
        <f t="shared" si="138"/>
        <v/>
      </c>
      <c r="AG302" s="100"/>
      <c r="AH302" s="101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3"/>
      <c r="AT302" s="103"/>
      <c r="AU302" s="103"/>
      <c r="AV302" s="103"/>
      <c r="AW302" s="103"/>
      <c r="AX302" s="103"/>
      <c r="AY302" s="103"/>
      <c r="AZ302" s="103"/>
      <c r="BA302" s="103"/>
      <c r="BB302" s="103"/>
      <c r="BC302" s="103"/>
      <c r="BD302" s="103"/>
      <c r="BE302" s="103"/>
      <c r="BF302" s="103"/>
      <c r="BG302" s="103"/>
      <c r="BH302" s="103"/>
      <c r="BI302" s="103"/>
      <c r="BJ302" s="103"/>
      <c r="BK302" s="103"/>
      <c r="BL302" s="103"/>
      <c r="BM302" s="103"/>
      <c r="BN302" s="103"/>
      <c r="BO302" s="95"/>
      <c r="BP302" s="95"/>
      <c r="BQ302" s="95"/>
      <c r="BR302" s="95"/>
      <c r="BS302" s="95"/>
      <c r="BT302" s="97"/>
      <c r="BU302" s="97"/>
      <c r="BV302" s="96"/>
      <c r="BW302" s="96"/>
      <c r="BX302" s="96"/>
      <c r="BY302" s="98"/>
      <c r="BZ302" s="99"/>
      <c r="CA302" s="99"/>
      <c r="CB302" s="99"/>
      <c r="CC302" s="99"/>
      <c r="CD302" s="100"/>
      <c r="CE302" s="101"/>
      <c r="CF302" s="102"/>
      <c r="CG302" s="102"/>
      <c r="CH302" s="102"/>
      <c r="CI302" s="102"/>
      <c r="CJ302" s="102"/>
      <c r="CK302" s="102"/>
      <c r="CL302" s="102"/>
      <c r="CM302" s="102"/>
      <c r="CN302" s="102"/>
      <c r="CO302" s="102"/>
      <c r="CP302" s="103"/>
      <c r="CQ302" s="103"/>
      <c r="CR302" s="103"/>
      <c r="CS302" s="103"/>
      <c r="CT302" s="103"/>
      <c r="CU302" s="103"/>
      <c r="CV302" s="103"/>
      <c r="CW302" s="103"/>
      <c r="CX302" s="103"/>
      <c r="CY302" s="103"/>
      <c r="CZ302" s="103"/>
      <c r="DA302" s="103"/>
      <c r="DB302" s="103"/>
      <c r="DC302" s="103"/>
      <c r="DD302" s="103"/>
      <c r="DE302" s="103"/>
      <c r="DF302" s="103"/>
      <c r="DG302" s="103"/>
      <c r="DH302" s="103"/>
      <c r="DI302" s="103"/>
      <c r="DJ302" s="103"/>
      <c r="DK302" s="103"/>
      <c r="DL302" s="27"/>
      <c r="DM302" s="27"/>
      <c r="DN302" s="27"/>
      <c r="DO302" s="27"/>
      <c r="DP302" s="27"/>
      <c r="DQ302" s="27"/>
      <c r="DR302" s="27"/>
      <c r="DS302" s="27"/>
      <c r="DT302" s="27"/>
      <c r="DU302" s="27"/>
      <c r="DV302" s="27"/>
      <c r="DW302" s="27"/>
      <c r="DX302" s="27"/>
      <c r="DY302" s="27"/>
      <c r="DZ302" s="27"/>
      <c r="EA302" s="27"/>
      <c r="EB302" s="27"/>
      <c r="EC302" s="27"/>
      <c r="ED302" s="27"/>
      <c r="EE302" s="27"/>
      <c r="EF302" s="27"/>
      <c r="EG302" s="27"/>
      <c r="EH302" s="27"/>
      <c r="EI302" s="27"/>
    </row>
    <row r="303" spans="1:139">
      <c r="A303" s="83"/>
      <c r="B303" s="66"/>
      <c r="C303" s="79"/>
      <c r="D303" s="67"/>
      <c r="E303" s="123"/>
      <c r="F303" s="84"/>
      <c r="G303" s="85"/>
      <c r="H303" s="86"/>
      <c r="I303" s="124"/>
      <c r="J303" s="88"/>
      <c r="K303" s="89"/>
      <c r="L303" s="89"/>
      <c r="M303" s="90"/>
      <c r="N303" s="91"/>
      <c r="O303" s="92">
        <f t="shared" si="122"/>
        <v>0</v>
      </c>
      <c r="P303" s="93">
        <f t="shared" si="123"/>
        <v>0</v>
      </c>
      <c r="Q303" s="94"/>
      <c r="R303" s="3" t="str">
        <f t="shared" si="124"/>
        <v/>
      </c>
      <c r="S303" s="3" t="str">
        <f t="shared" si="125"/>
        <v/>
      </c>
      <c r="T303" s="3" t="str">
        <f t="shared" si="126"/>
        <v/>
      </c>
      <c r="U303" s="4" t="str">
        <f t="shared" si="127"/>
        <v/>
      </c>
      <c r="V303" s="5" t="str">
        <f t="shared" si="128"/>
        <v/>
      </c>
      <c r="W303" s="76" t="str">
        <f t="shared" si="136"/>
        <v/>
      </c>
      <c r="X303" s="76" t="str">
        <f t="shared" si="137"/>
        <v/>
      </c>
      <c r="Y303" s="5" t="str">
        <f t="shared" si="129"/>
        <v/>
      </c>
      <c r="Z303" s="5" t="str">
        <f t="shared" si="130"/>
        <v/>
      </c>
      <c r="AA303" s="5" t="str">
        <f t="shared" si="131"/>
        <v/>
      </c>
      <c r="AB303" s="6" t="str">
        <f t="shared" si="132"/>
        <v/>
      </c>
      <c r="AC303" s="29" t="str">
        <f t="shared" si="133"/>
        <v/>
      </c>
      <c r="AD303" s="29" t="str">
        <f t="shared" si="134"/>
        <v/>
      </c>
      <c r="AE303" s="29" t="str">
        <f t="shared" si="135"/>
        <v/>
      </c>
      <c r="AF303" s="29" t="str">
        <f t="shared" si="138"/>
        <v/>
      </c>
      <c r="AG303" s="100"/>
      <c r="AH303" s="101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3"/>
      <c r="AT303" s="103"/>
      <c r="AU303" s="103"/>
      <c r="AV303" s="103"/>
      <c r="AW303" s="103"/>
      <c r="AX303" s="103"/>
      <c r="AY303" s="103"/>
      <c r="AZ303" s="103"/>
      <c r="BA303" s="103"/>
      <c r="BB303" s="103"/>
      <c r="BC303" s="103"/>
      <c r="BD303" s="103"/>
      <c r="BE303" s="103"/>
      <c r="BF303" s="103"/>
      <c r="BG303" s="103"/>
      <c r="BH303" s="103"/>
      <c r="BI303" s="103"/>
      <c r="BJ303" s="103"/>
      <c r="BK303" s="103"/>
      <c r="BL303" s="103"/>
      <c r="BM303" s="103"/>
      <c r="BN303" s="103"/>
      <c r="BO303" s="95"/>
      <c r="BP303" s="95"/>
      <c r="BQ303" s="95"/>
      <c r="BR303" s="95"/>
      <c r="BS303" s="95"/>
      <c r="BT303" s="97"/>
      <c r="BU303" s="97"/>
      <c r="BV303" s="96"/>
      <c r="BW303" s="96"/>
      <c r="BX303" s="96"/>
      <c r="BY303" s="98"/>
      <c r="BZ303" s="99"/>
      <c r="CA303" s="99"/>
      <c r="CB303" s="99"/>
      <c r="CC303" s="99"/>
      <c r="CD303" s="100"/>
      <c r="CE303" s="101"/>
      <c r="CF303" s="102"/>
      <c r="CG303" s="102"/>
      <c r="CH303" s="102"/>
      <c r="CI303" s="102"/>
      <c r="CJ303" s="102"/>
      <c r="CK303" s="102"/>
      <c r="CL303" s="102"/>
      <c r="CM303" s="102"/>
      <c r="CN303" s="102"/>
      <c r="CO303" s="102"/>
      <c r="CP303" s="103"/>
      <c r="CQ303" s="103"/>
      <c r="CR303" s="103"/>
      <c r="CS303" s="103"/>
      <c r="CT303" s="103"/>
      <c r="CU303" s="103"/>
      <c r="CV303" s="103"/>
      <c r="CW303" s="103"/>
      <c r="CX303" s="103"/>
      <c r="CY303" s="103"/>
      <c r="CZ303" s="103"/>
      <c r="DA303" s="103"/>
      <c r="DB303" s="103"/>
      <c r="DC303" s="103"/>
      <c r="DD303" s="103"/>
      <c r="DE303" s="103"/>
      <c r="DF303" s="103"/>
      <c r="DG303" s="103"/>
      <c r="DH303" s="103"/>
      <c r="DI303" s="103"/>
      <c r="DJ303" s="103"/>
      <c r="DK303" s="103"/>
      <c r="DL303" s="27"/>
      <c r="DM303" s="27"/>
      <c r="DN303" s="27"/>
      <c r="DO303" s="27"/>
      <c r="DP303" s="27"/>
      <c r="DQ303" s="27"/>
      <c r="DR303" s="27"/>
      <c r="DS303" s="27"/>
      <c r="DT303" s="27"/>
      <c r="DU303" s="27"/>
      <c r="DV303" s="27"/>
      <c r="DW303" s="27"/>
      <c r="DX303" s="27"/>
      <c r="DY303" s="27"/>
      <c r="DZ303" s="27"/>
      <c r="EA303" s="27"/>
      <c r="EB303" s="27"/>
      <c r="EC303" s="27"/>
      <c r="ED303" s="27"/>
      <c r="EE303" s="27"/>
      <c r="EF303" s="27"/>
      <c r="EG303" s="27"/>
      <c r="EH303" s="27"/>
      <c r="EI303" s="27"/>
    </row>
    <row r="304" spans="1:139">
      <c r="A304" s="83"/>
      <c r="B304" s="66"/>
      <c r="C304" s="79"/>
      <c r="D304" s="67"/>
      <c r="E304" s="123"/>
      <c r="F304" s="84"/>
      <c r="G304" s="85"/>
      <c r="H304" s="86"/>
      <c r="I304" s="124"/>
      <c r="J304" s="88"/>
      <c r="K304" s="89"/>
      <c r="L304" s="89"/>
      <c r="M304" s="90"/>
      <c r="N304" s="91"/>
      <c r="O304" s="92">
        <f t="shared" si="122"/>
        <v>0</v>
      </c>
      <c r="P304" s="93">
        <f t="shared" si="123"/>
        <v>0</v>
      </c>
      <c r="Q304" s="94"/>
      <c r="R304" s="3" t="str">
        <f t="shared" si="124"/>
        <v/>
      </c>
      <c r="S304" s="3" t="str">
        <f t="shared" si="125"/>
        <v/>
      </c>
      <c r="T304" s="3" t="str">
        <f t="shared" si="126"/>
        <v/>
      </c>
      <c r="U304" s="4" t="str">
        <f t="shared" si="127"/>
        <v/>
      </c>
      <c r="V304" s="5" t="str">
        <f t="shared" si="128"/>
        <v/>
      </c>
      <c r="W304" s="76" t="str">
        <f t="shared" si="136"/>
        <v/>
      </c>
      <c r="X304" s="76" t="str">
        <f t="shared" si="137"/>
        <v/>
      </c>
      <c r="Y304" s="5" t="str">
        <f t="shared" si="129"/>
        <v/>
      </c>
      <c r="Z304" s="5" t="str">
        <f t="shared" si="130"/>
        <v/>
      </c>
      <c r="AA304" s="5" t="str">
        <f t="shared" si="131"/>
        <v/>
      </c>
      <c r="AB304" s="6" t="str">
        <f t="shared" si="132"/>
        <v/>
      </c>
      <c r="AC304" s="29" t="str">
        <f t="shared" si="133"/>
        <v/>
      </c>
      <c r="AD304" s="29" t="str">
        <f t="shared" si="134"/>
        <v/>
      </c>
      <c r="AE304" s="29" t="str">
        <f t="shared" si="135"/>
        <v/>
      </c>
      <c r="AF304" s="29" t="str">
        <f t="shared" si="138"/>
        <v/>
      </c>
      <c r="AG304" s="100"/>
      <c r="AH304" s="101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3"/>
      <c r="AT304" s="103"/>
      <c r="AU304" s="103"/>
      <c r="AV304" s="103"/>
      <c r="AW304" s="103"/>
      <c r="AX304" s="103"/>
      <c r="AY304" s="103"/>
      <c r="AZ304" s="103"/>
      <c r="BA304" s="103"/>
      <c r="BB304" s="103"/>
      <c r="BC304" s="103"/>
      <c r="BD304" s="103"/>
      <c r="BE304" s="103"/>
      <c r="BF304" s="103"/>
      <c r="BG304" s="103"/>
      <c r="BH304" s="103"/>
      <c r="BI304" s="103"/>
      <c r="BJ304" s="103"/>
      <c r="BK304" s="103"/>
      <c r="BL304" s="103"/>
      <c r="BM304" s="103"/>
      <c r="BN304" s="103"/>
      <c r="BO304" s="95"/>
      <c r="BP304" s="95"/>
      <c r="BQ304" s="95"/>
      <c r="BR304" s="95"/>
      <c r="BS304" s="95"/>
      <c r="BT304" s="97"/>
      <c r="BU304" s="97"/>
      <c r="BV304" s="96"/>
      <c r="BW304" s="96"/>
      <c r="BX304" s="96"/>
      <c r="BY304" s="98"/>
      <c r="BZ304" s="99"/>
      <c r="CA304" s="99"/>
      <c r="CB304" s="99"/>
      <c r="CC304" s="99"/>
      <c r="CD304" s="100"/>
      <c r="CE304" s="101"/>
      <c r="CF304" s="102"/>
      <c r="CG304" s="102"/>
      <c r="CH304" s="102"/>
      <c r="CI304" s="102"/>
      <c r="CJ304" s="102"/>
      <c r="CK304" s="102"/>
      <c r="CL304" s="102"/>
      <c r="CM304" s="102"/>
      <c r="CN304" s="102"/>
      <c r="CO304" s="102"/>
      <c r="CP304" s="103"/>
      <c r="CQ304" s="103"/>
      <c r="CR304" s="103"/>
      <c r="CS304" s="103"/>
      <c r="CT304" s="103"/>
      <c r="CU304" s="103"/>
      <c r="CV304" s="103"/>
      <c r="CW304" s="103"/>
      <c r="CX304" s="103"/>
      <c r="CY304" s="103"/>
      <c r="CZ304" s="103"/>
      <c r="DA304" s="103"/>
      <c r="DB304" s="103"/>
      <c r="DC304" s="103"/>
      <c r="DD304" s="103"/>
      <c r="DE304" s="103"/>
      <c r="DF304" s="103"/>
      <c r="DG304" s="103"/>
      <c r="DH304" s="103"/>
      <c r="DI304" s="103"/>
      <c r="DJ304" s="103"/>
      <c r="DK304" s="103"/>
      <c r="DL304" s="27"/>
      <c r="DM304" s="27"/>
      <c r="DN304" s="27"/>
      <c r="DO304" s="27"/>
      <c r="DP304" s="27"/>
      <c r="DQ304" s="27"/>
      <c r="DR304" s="27"/>
      <c r="DS304" s="27"/>
      <c r="DT304" s="27"/>
      <c r="DU304" s="27"/>
      <c r="DV304" s="27"/>
      <c r="DW304" s="27"/>
      <c r="DX304" s="27"/>
      <c r="DY304" s="27"/>
      <c r="DZ304" s="27"/>
      <c r="EA304" s="27"/>
      <c r="EB304" s="27"/>
      <c r="EC304" s="27"/>
      <c r="ED304" s="27"/>
      <c r="EE304" s="27"/>
      <c r="EF304" s="27"/>
      <c r="EG304" s="27"/>
      <c r="EH304" s="27"/>
      <c r="EI304" s="27"/>
    </row>
    <row r="305" spans="1:139">
      <c r="A305" s="83"/>
      <c r="B305" s="66"/>
      <c r="C305" s="79"/>
      <c r="D305" s="67"/>
      <c r="E305" s="123"/>
      <c r="F305" s="84"/>
      <c r="G305" s="85"/>
      <c r="H305" s="86"/>
      <c r="I305" s="124"/>
      <c r="J305" s="88"/>
      <c r="K305" s="89"/>
      <c r="L305" s="89"/>
      <c r="M305" s="90"/>
      <c r="N305" s="91"/>
      <c r="O305" s="92">
        <f t="shared" si="122"/>
        <v>0</v>
      </c>
      <c r="P305" s="93">
        <f t="shared" si="123"/>
        <v>0</v>
      </c>
      <c r="Q305" s="94"/>
      <c r="R305" s="3" t="str">
        <f t="shared" si="124"/>
        <v/>
      </c>
      <c r="S305" s="3" t="str">
        <f t="shared" si="125"/>
        <v/>
      </c>
      <c r="T305" s="3" t="str">
        <f t="shared" si="126"/>
        <v/>
      </c>
      <c r="U305" s="4" t="str">
        <f t="shared" si="127"/>
        <v/>
      </c>
      <c r="V305" s="5" t="str">
        <f t="shared" si="128"/>
        <v/>
      </c>
      <c r="W305" s="76" t="str">
        <f t="shared" si="136"/>
        <v/>
      </c>
      <c r="X305" s="76" t="str">
        <f t="shared" si="137"/>
        <v/>
      </c>
      <c r="Y305" s="5" t="str">
        <f t="shared" si="129"/>
        <v/>
      </c>
      <c r="Z305" s="5" t="str">
        <f t="shared" si="130"/>
        <v/>
      </c>
      <c r="AA305" s="5" t="str">
        <f t="shared" si="131"/>
        <v/>
      </c>
      <c r="AB305" s="6" t="str">
        <f t="shared" si="132"/>
        <v/>
      </c>
      <c r="AC305" s="29" t="str">
        <f t="shared" si="133"/>
        <v/>
      </c>
      <c r="AD305" s="29" t="str">
        <f t="shared" si="134"/>
        <v/>
      </c>
      <c r="AE305" s="29" t="str">
        <f t="shared" si="135"/>
        <v/>
      </c>
      <c r="AF305" s="29" t="str">
        <f t="shared" si="138"/>
        <v/>
      </c>
      <c r="AG305" s="100"/>
      <c r="AH305" s="101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3"/>
      <c r="AT305" s="103"/>
      <c r="AU305" s="103"/>
      <c r="AV305" s="103"/>
      <c r="AW305" s="103"/>
      <c r="AX305" s="103"/>
      <c r="AY305" s="103"/>
      <c r="AZ305" s="103"/>
      <c r="BA305" s="103"/>
      <c r="BB305" s="103"/>
      <c r="BC305" s="103"/>
      <c r="BD305" s="103"/>
      <c r="BE305" s="103"/>
      <c r="BF305" s="103"/>
      <c r="BG305" s="103"/>
      <c r="BH305" s="103"/>
      <c r="BI305" s="103"/>
      <c r="BJ305" s="103"/>
      <c r="BK305" s="103"/>
      <c r="BL305" s="103"/>
      <c r="BM305" s="103"/>
      <c r="BN305" s="103"/>
      <c r="BO305" s="95"/>
      <c r="BP305" s="95"/>
      <c r="BQ305" s="95"/>
      <c r="BR305" s="95"/>
      <c r="BS305" s="95"/>
      <c r="BT305" s="97"/>
      <c r="BU305" s="97"/>
      <c r="BV305" s="96"/>
      <c r="BW305" s="96"/>
      <c r="BX305" s="96"/>
      <c r="BY305" s="98"/>
      <c r="BZ305" s="99"/>
      <c r="CA305" s="99"/>
      <c r="CB305" s="99"/>
      <c r="CC305" s="99"/>
      <c r="CD305" s="100"/>
      <c r="CE305" s="101"/>
      <c r="CF305" s="102"/>
      <c r="CG305" s="102"/>
      <c r="CH305" s="102"/>
      <c r="CI305" s="102"/>
      <c r="CJ305" s="102"/>
      <c r="CK305" s="102"/>
      <c r="CL305" s="102"/>
      <c r="CM305" s="102"/>
      <c r="CN305" s="102"/>
      <c r="CO305" s="102"/>
      <c r="CP305" s="103"/>
      <c r="CQ305" s="103"/>
      <c r="CR305" s="103"/>
      <c r="CS305" s="103"/>
      <c r="CT305" s="103"/>
      <c r="CU305" s="103"/>
      <c r="CV305" s="103"/>
      <c r="CW305" s="103"/>
      <c r="CX305" s="103"/>
      <c r="CY305" s="103"/>
      <c r="CZ305" s="103"/>
      <c r="DA305" s="103"/>
      <c r="DB305" s="103"/>
      <c r="DC305" s="103"/>
      <c r="DD305" s="103"/>
      <c r="DE305" s="103"/>
      <c r="DF305" s="103"/>
      <c r="DG305" s="103"/>
      <c r="DH305" s="103"/>
      <c r="DI305" s="103"/>
      <c r="DJ305" s="103"/>
      <c r="DK305" s="103"/>
      <c r="DL305" s="27"/>
      <c r="DM305" s="27"/>
      <c r="DN305" s="27"/>
      <c r="DO305" s="27"/>
      <c r="DP305" s="27"/>
      <c r="DQ305" s="27"/>
      <c r="DR305" s="27"/>
      <c r="DS305" s="27"/>
      <c r="DT305" s="27"/>
      <c r="DU305" s="27"/>
      <c r="DV305" s="27"/>
      <c r="DW305" s="27"/>
      <c r="DX305" s="27"/>
      <c r="DY305" s="27"/>
      <c r="DZ305" s="27"/>
      <c r="EA305" s="27"/>
      <c r="EB305" s="27"/>
      <c r="EC305" s="27"/>
      <c r="ED305" s="27"/>
      <c r="EE305" s="27"/>
      <c r="EF305" s="27"/>
      <c r="EG305" s="27"/>
      <c r="EH305" s="27"/>
      <c r="EI305" s="27"/>
    </row>
    <row r="306" spans="1:139">
      <c r="A306" s="83"/>
      <c r="B306" s="66"/>
      <c r="C306" s="79"/>
      <c r="D306" s="67"/>
      <c r="E306" s="123"/>
      <c r="F306" s="84"/>
      <c r="G306" s="85"/>
      <c r="H306" s="86"/>
      <c r="I306" s="124"/>
      <c r="J306" s="88"/>
      <c r="K306" s="89"/>
      <c r="L306" s="89"/>
      <c r="M306" s="90"/>
      <c r="N306" s="91"/>
      <c r="O306" s="92">
        <f t="shared" si="122"/>
        <v>0</v>
      </c>
      <c r="P306" s="93">
        <f t="shared" si="123"/>
        <v>0</v>
      </c>
      <c r="Q306" s="94"/>
      <c r="R306" s="3" t="str">
        <f t="shared" si="124"/>
        <v/>
      </c>
      <c r="S306" s="3" t="str">
        <f t="shared" si="125"/>
        <v/>
      </c>
      <c r="T306" s="3" t="str">
        <f t="shared" si="126"/>
        <v/>
      </c>
      <c r="U306" s="4" t="str">
        <f t="shared" si="127"/>
        <v/>
      </c>
      <c r="V306" s="5" t="str">
        <f t="shared" si="128"/>
        <v/>
      </c>
      <c r="W306" s="76" t="str">
        <f t="shared" si="136"/>
        <v/>
      </c>
      <c r="X306" s="76" t="str">
        <f t="shared" si="137"/>
        <v/>
      </c>
      <c r="Y306" s="5" t="str">
        <f t="shared" si="129"/>
        <v/>
      </c>
      <c r="Z306" s="5" t="str">
        <f t="shared" si="130"/>
        <v/>
      </c>
      <c r="AA306" s="5" t="str">
        <f t="shared" si="131"/>
        <v/>
      </c>
      <c r="AB306" s="6" t="str">
        <f t="shared" si="132"/>
        <v/>
      </c>
      <c r="AC306" s="29" t="str">
        <f t="shared" si="133"/>
        <v/>
      </c>
      <c r="AD306" s="29" t="str">
        <f t="shared" si="134"/>
        <v/>
      </c>
      <c r="AE306" s="29" t="str">
        <f t="shared" si="135"/>
        <v/>
      </c>
      <c r="AF306" s="29" t="str">
        <f t="shared" si="138"/>
        <v/>
      </c>
      <c r="AG306" s="100"/>
      <c r="AH306" s="101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3"/>
      <c r="AT306" s="103"/>
      <c r="AU306" s="103"/>
      <c r="AV306" s="103"/>
      <c r="AW306" s="103"/>
      <c r="AX306" s="103"/>
      <c r="AY306" s="103"/>
      <c r="AZ306" s="103"/>
      <c r="BA306" s="103"/>
      <c r="BB306" s="103"/>
      <c r="BC306" s="103"/>
      <c r="BD306" s="103"/>
      <c r="BE306" s="103"/>
      <c r="BF306" s="103"/>
      <c r="BG306" s="103"/>
      <c r="BH306" s="103"/>
      <c r="BI306" s="103"/>
      <c r="BJ306" s="103"/>
      <c r="BK306" s="103"/>
      <c r="BL306" s="103"/>
      <c r="BM306" s="103"/>
      <c r="BN306" s="103"/>
      <c r="BO306" s="95"/>
      <c r="BP306" s="95"/>
      <c r="BQ306" s="95"/>
      <c r="BR306" s="95"/>
      <c r="BS306" s="95"/>
      <c r="BT306" s="97"/>
      <c r="BU306" s="97"/>
      <c r="BV306" s="96"/>
      <c r="BW306" s="96"/>
      <c r="BX306" s="96"/>
      <c r="BY306" s="98"/>
      <c r="BZ306" s="99"/>
      <c r="CA306" s="99"/>
      <c r="CB306" s="99"/>
      <c r="CC306" s="99"/>
      <c r="CD306" s="100"/>
      <c r="CE306" s="101"/>
      <c r="CF306" s="102"/>
      <c r="CG306" s="102"/>
      <c r="CH306" s="102"/>
      <c r="CI306" s="102"/>
      <c r="CJ306" s="102"/>
      <c r="CK306" s="102"/>
      <c r="CL306" s="102"/>
      <c r="CM306" s="102"/>
      <c r="CN306" s="102"/>
      <c r="CO306" s="102"/>
      <c r="CP306" s="103"/>
      <c r="CQ306" s="103"/>
      <c r="CR306" s="103"/>
      <c r="CS306" s="103"/>
      <c r="CT306" s="103"/>
      <c r="CU306" s="103"/>
      <c r="CV306" s="103"/>
      <c r="CW306" s="103"/>
      <c r="CX306" s="103"/>
      <c r="CY306" s="103"/>
      <c r="CZ306" s="103"/>
      <c r="DA306" s="103"/>
      <c r="DB306" s="103"/>
      <c r="DC306" s="103"/>
      <c r="DD306" s="103"/>
      <c r="DE306" s="103"/>
      <c r="DF306" s="103"/>
      <c r="DG306" s="103"/>
      <c r="DH306" s="103"/>
      <c r="DI306" s="103"/>
      <c r="DJ306" s="103"/>
      <c r="DK306" s="103"/>
      <c r="DL306" s="27"/>
      <c r="DM306" s="27"/>
      <c r="DN306" s="27"/>
      <c r="DO306" s="27"/>
      <c r="DP306" s="27"/>
      <c r="DQ306" s="27"/>
      <c r="DR306" s="27"/>
      <c r="DS306" s="27"/>
      <c r="DT306" s="27"/>
      <c r="DU306" s="27"/>
      <c r="DV306" s="27"/>
      <c r="DW306" s="27"/>
      <c r="DX306" s="27"/>
      <c r="DY306" s="27"/>
      <c r="DZ306" s="27"/>
      <c r="EA306" s="27"/>
      <c r="EB306" s="27"/>
      <c r="EC306" s="27"/>
      <c r="ED306" s="27"/>
      <c r="EE306" s="27"/>
      <c r="EF306" s="27"/>
      <c r="EG306" s="27"/>
      <c r="EH306" s="27"/>
      <c r="EI306" s="27"/>
    </row>
    <row r="307" spans="1:139">
      <c r="A307" s="83"/>
      <c r="B307" s="66"/>
      <c r="C307" s="79"/>
      <c r="D307" s="67"/>
      <c r="E307" s="123"/>
      <c r="F307" s="84"/>
      <c r="G307" s="85"/>
      <c r="H307" s="86"/>
      <c r="I307" s="124"/>
      <c r="J307" s="88"/>
      <c r="K307" s="89"/>
      <c r="L307" s="89"/>
      <c r="M307" s="90"/>
      <c r="N307" s="91"/>
      <c r="O307" s="92">
        <f t="shared" si="122"/>
        <v>0</v>
      </c>
      <c r="P307" s="93">
        <f t="shared" si="123"/>
        <v>0</v>
      </c>
      <c r="Q307" s="94"/>
      <c r="R307" s="3" t="str">
        <f t="shared" si="124"/>
        <v/>
      </c>
      <c r="S307" s="3" t="str">
        <f t="shared" si="125"/>
        <v/>
      </c>
      <c r="T307" s="3" t="str">
        <f t="shared" si="126"/>
        <v/>
      </c>
      <c r="U307" s="4" t="str">
        <f t="shared" si="127"/>
        <v/>
      </c>
      <c r="V307" s="5" t="str">
        <f t="shared" si="128"/>
        <v/>
      </c>
      <c r="W307" s="76" t="str">
        <f t="shared" si="136"/>
        <v/>
      </c>
      <c r="X307" s="76" t="str">
        <f t="shared" si="137"/>
        <v/>
      </c>
      <c r="Y307" s="5" t="str">
        <f t="shared" si="129"/>
        <v/>
      </c>
      <c r="Z307" s="5" t="str">
        <f t="shared" si="130"/>
        <v/>
      </c>
      <c r="AA307" s="5" t="str">
        <f t="shared" si="131"/>
        <v/>
      </c>
      <c r="AB307" s="6" t="str">
        <f t="shared" si="132"/>
        <v/>
      </c>
      <c r="AC307" s="29" t="str">
        <f t="shared" si="133"/>
        <v/>
      </c>
      <c r="AD307" s="29" t="str">
        <f t="shared" si="134"/>
        <v/>
      </c>
      <c r="AE307" s="29" t="str">
        <f t="shared" si="135"/>
        <v/>
      </c>
      <c r="AF307" s="29" t="str">
        <f t="shared" si="138"/>
        <v/>
      </c>
      <c r="AG307" s="100"/>
      <c r="AH307" s="101"/>
      <c r="AI307" s="102"/>
      <c r="AJ307" s="102"/>
      <c r="AK307" s="102"/>
      <c r="AL307" s="102"/>
      <c r="AM307" s="102"/>
      <c r="AN307" s="102"/>
      <c r="AO307" s="102"/>
      <c r="AP307" s="102"/>
      <c r="AQ307" s="102"/>
      <c r="AR307" s="102"/>
      <c r="AS307" s="103"/>
      <c r="AT307" s="103"/>
      <c r="AU307" s="103"/>
      <c r="AV307" s="103"/>
      <c r="AW307" s="103"/>
      <c r="AX307" s="103"/>
      <c r="AY307" s="103"/>
      <c r="AZ307" s="103"/>
      <c r="BA307" s="103"/>
      <c r="BB307" s="103"/>
      <c r="BC307" s="103"/>
      <c r="BD307" s="103"/>
      <c r="BE307" s="103"/>
      <c r="BF307" s="103"/>
      <c r="BG307" s="103"/>
      <c r="BH307" s="103"/>
      <c r="BI307" s="103"/>
      <c r="BJ307" s="103"/>
      <c r="BK307" s="103"/>
      <c r="BL307" s="103"/>
      <c r="BM307" s="103"/>
      <c r="BN307" s="103"/>
      <c r="BO307" s="95"/>
      <c r="BP307" s="95"/>
      <c r="BQ307" s="95"/>
      <c r="BR307" s="95"/>
      <c r="BS307" s="95"/>
      <c r="BT307" s="97"/>
      <c r="BU307" s="97"/>
      <c r="BV307" s="96"/>
      <c r="BW307" s="96"/>
      <c r="BX307" s="96"/>
      <c r="BY307" s="98"/>
      <c r="BZ307" s="99"/>
      <c r="CA307" s="99"/>
      <c r="CB307" s="99"/>
      <c r="CC307" s="99"/>
      <c r="CD307" s="100"/>
      <c r="CE307" s="101"/>
      <c r="CF307" s="102"/>
      <c r="CG307" s="102"/>
      <c r="CH307" s="102"/>
      <c r="CI307" s="102"/>
      <c r="CJ307" s="102"/>
      <c r="CK307" s="102"/>
      <c r="CL307" s="102"/>
      <c r="CM307" s="102"/>
      <c r="CN307" s="102"/>
      <c r="CO307" s="102"/>
      <c r="CP307" s="103"/>
      <c r="CQ307" s="103"/>
      <c r="CR307" s="103"/>
      <c r="CS307" s="103"/>
      <c r="CT307" s="103"/>
      <c r="CU307" s="103"/>
      <c r="CV307" s="103"/>
      <c r="CW307" s="103"/>
      <c r="CX307" s="103"/>
      <c r="CY307" s="103"/>
      <c r="CZ307" s="103"/>
      <c r="DA307" s="103"/>
      <c r="DB307" s="103"/>
      <c r="DC307" s="103"/>
      <c r="DD307" s="103"/>
      <c r="DE307" s="103"/>
      <c r="DF307" s="103"/>
      <c r="DG307" s="103"/>
      <c r="DH307" s="103"/>
      <c r="DI307" s="103"/>
      <c r="DJ307" s="103"/>
      <c r="DK307" s="103"/>
      <c r="DL307" s="27"/>
      <c r="DM307" s="27"/>
      <c r="DN307" s="27"/>
      <c r="DO307" s="27"/>
      <c r="DP307" s="27"/>
      <c r="DQ307" s="27"/>
      <c r="DR307" s="27"/>
      <c r="DS307" s="27"/>
      <c r="DT307" s="27"/>
      <c r="DU307" s="27"/>
      <c r="DV307" s="27"/>
      <c r="DW307" s="27"/>
      <c r="DX307" s="27"/>
      <c r="DY307" s="27"/>
      <c r="DZ307" s="27"/>
      <c r="EA307" s="27"/>
      <c r="EB307" s="27"/>
      <c r="EC307" s="27"/>
      <c r="ED307" s="27"/>
      <c r="EE307" s="27"/>
      <c r="EF307" s="27"/>
      <c r="EG307" s="27"/>
      <c r="EH307" s="27"/>
      <c r="EI307" s="27"/>
    </row>
    <row r="308" spans="1:139">
      <c r="A308" s="83"/>
      <c r="B308" s="66"/>
      <c r="C308" s="79"/>
      <c r="D308" s="67"/>
      <c r="E308" s="123"/>
      <c r="F308" s="84"/>
      <c r="G308" s="85"/>
      <c r="H308" s="86"/>
      <c r="I308" s="124"/>
      <c r="J308" s="88"/>
      <c r="K308" s="89"/>
      <c r="L308" s="89"/>
      <c r="M308" s="90"/>
      <c r="N308" s="91"/>
      <c r="O308" s="92">
        <f t="shared" si="122"/>
        <v>0</v>
      </c>
      <c r="P308" s="93">
        <f t="shared" si="123"/>
        <v>0</v>
      </c>
      <c r="Q308" s="94"/>
      <c r="R308" s="3" t="str">
        <f t="shared" si="124"/>
        <v/>
      </c>
      <c r="S308" s="3" t="str">
        <f t="shared" si="125"/>
        <v/>
      </c>
      <c r="T308" s="3" t="str">
        <f t="shared" si="126"/>
        <v/>
      </c>
      <c r="U308" s="4" t="str">
        <f t="shared" si="127"/>
        <v/>
      </c>
      <c r="V308" s="5" t="str">
        <f t="shared" si="128"/>
        <v/>
      </c>
      <c r="W308" s="76" t="str">
        <f t="shared" si="136"/>
        <v/>
      </c>
      <c r="X308" s="76" t="str">
        <f t="shared" si="137"/>
        <v/>
      </c>
      <c r="Y308" s="5" t="str">
        <f t="shared" si="129"/>
        <v/>
      </c>
      <c r="Z308" s="5" t="str">
        <f t="shared" si="130"/>
        <v/>
      </c>
      <c r="AA308" s="5" t="str">
        <f t="shared" si="131"/>
        <v/>
      </c>
      <c r="AB308" s="6" t="str">
        <f t="shared" si="132"/>
        <v/>
      </c>
      <c r="AC308" s="29" t="str">
        <f t="shared" si="133"/>
        <v/>
      </c>
      <c r="AD308" s="29" t="str">
        <f t="shared" si="134"/>
        <v/>
      </c>
      <c r="AE308" s="29" t="str">
        <f t="shared" si="135"/>
        <v/>
      </c>
      <c r="AF308" s="29" t="str">
        <f t="shared" si="138"/>
        <v/>
      </c>
      <c r="AG308" s="100"/>
      <c r="AH308" s="101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3"/>
      <c r="AT308" s="103"/>
      <c r="AU308" s="103"/>
      <c r="AV308" s="103"/>
      <c r="AW308" s="103"/>
      <c r="AX308" s="103"/>
      <c r="AY308" s="103"/>
      <c r="AZ308" s="103"/>
      <c r="BA308" s="103"/>
      <c r="BB308" s="103"/>
      <c r="BC308" s="103"/>
      <c r="BD308" s="103"/>
      <c r="BE308" s="103"/>
      <c r="BF308" s="103"/>
      <c r="BG308" s="103"/>
      <c r="BH308" s="103"/>
      <c r="BI308" s="103"/>
      <c r="BJ308" s="103"/>
      <c r="BK308" s="103"/>
      <c r="BL308" s="103"/>
      <c r="BM308" s="103"/>
      <c r="BN308" s="103"/>
      <c r="BO308" s="95"/>
      <c r="BP308" s="95"/>
      <c r="BQ308" s="95"/>
      <c r="BR308" s="95"/>
      <c r="BS308" s="95"/>
      <c r="BT308" s="97"/>
      <c r="BU308" s="97"/>
      <c r="BV308" s="96"/>
      <c r="BW308" s="96"/>
      <c r="BX308" s="96"/>
      <c r="BY308" s="98"/>
      <c r="BZ308" s="99"/>
      <c r="CA308" s="99"/>
      <c r="CB308" s="99"/>
      <c r="CC308" s="99"/>
      <c r="CD308" s="100"/>
      <c r="CE308" s="101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3"/>
      <c r="CQ308" s="103"/>
      <c r="CR308" s="103"/>
      <c r="CS308" s="103"/>
      <c r="CT308" s="103"/>
      <c r="CU308" s="103"/>
      <c r="CV308" s="103"/>
      <c r="CW308" s="103"/>
      <c r="CX308" s="103"/>
      <c r="CY308" s="103"/>
      <c r="CZ308" s="103"/>
      <c r="DA308" s="103"/>
      <c r="DB308" s="103"/>
      <c r="DC308" s="103"/>
      <c r="DD308" s="103"/>
      <c r="DE308" s="103"/>
      <c r="DF308" s="103"/>
      <c r="DG308" s="103"/>
      <c r="DH308" s="103"/>
      <c r="DI308" s="103"/>
      <c r="DJ308" s="103"/>
      <c r="DK308" s="103"/>
      <c r="DL308" s="27"/>
      <c r="DM308" s="27"/>
      <c r="DN308" s="27"/>
      <c r="DO308" s="27"/>
      <c r="DP308" s="27"/>
      <c r="DQ308" s="27"/>
      <c r="DR308" s="27"/>
      <c r="DS308" s="27"/>
      <c r="DT308" s="27"/>
      <c r="DU308" s="27"/>
      <c r="DV308" s="27"/>
      <c r="DW308" s="27"/>
      <c r="DX308" s="27"/>
      <c r="DY308" s="27"/>
      <c r="DZ308" s="27"/>
      <c r="EA308" s="27"/>
      <c r="EB308" s="27"/>
      <c r="EC308" s="27"/>
      <c r="ED308" s="27"/>
      <c r="EE308" s="27"/>
      <c r="EF308" s="27"/>
      <c r="EG308" s="27"/>
      <c r="EH308" s="27"/>
      <c r="EI308" s="27"/>
    </row>
    <row r="309" spans="1:139">
      <c r="A309" s="83"/>
      <c r="B309" s="66"/>
      <c r="C309" s="79"/>
      <c r="D309" s="67"/>
      <c r="E309" s="123"/>
      <c r="F309" s="84"/>
      <c r="G309" s="85"/>
      <c r="H309" s="86"/>
      <c r="I309" s="124"/>
      <c r="J309" s="88"/>
      <c r="K309" s="89"/>
      <c r="L309" s="89"/>
      <c r="M309" s="90"/>
      <c r="N309" s="91"/>
      <c r="O309" s="92">
        <f t="shared" si="122"/>
        <v>0</v>
      </c>
      <c r="P309" s="93">
        <f t="shared" si="123"/>
        <v>0</v>
      </c>
      <c r="Q309" s="94"/>
      <c r="R309" s="3" t="str">
        <f t="shared" si="124"/>
        <v/>
      </c>
      <c r="S309" s="3" t="str">
        <f t="shared" si="125"/>
        <v/>
      </c>
      <c r="T309" s="3" t="str">
        <f t="shared" si="126"/>
        <v/>
      </c>
      <c r="U309" s="4" t="str">
        <f t="shared" si="127"/>
        <v/>
      </c>
      <c r="V309" s="5" t="str">
        <f t="shared" si="128"/>
        <v/>
      </c>
      <c r="W309" s="76" t="str">
        <f t="shared" si="136"/>
        <v/>
      </c>
      <c r="X309" s="76" t="str">
        <f t="shared" si="137"/>
        <v/>
      </c>
      <c r="Y309" s="5" t="str">
        <f t="shared" si="129"/>
        <v/>
      </c>
      <c r="Z309" s="5" t="str">
        <f t="shared" si="130"/>
        <v/>
      </c>
      <c r="AA309" s="5" t="str">
        <f t="shared" si="131"/>
        <v/>
      </c>
      <c r="AB309" s="6" t="str">
        <f t="shared" si="132"/>
        <v/>
      </c>
      <c r="AC309" s="29" t="str">
        <f t="shared" si="133"/>
        <v/>
      </c>
      <c r="AD309" s="29" t="str">
        <f t="shared" si="134"/>
        <v/>
      </c>
      <c r="AE309" s="29" t="str">
        <f t="shared" si="135"/>
        <v/>
      </c>
      <c r="AF309" s="29" t="str">
        <f t="shared" si="138"/>
        <v/>
      </c>
      <c r="AG309" s="100"/>
      <c r="AH309" s="101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3"/>
      <c r="AT309" s="103"/>
      <c r="AU309" s="103"/>
      <c r="AV309" s="103"/>
      <c r="AW309" s="103"/>
      <c r="AX309" s="103"/>
      <c r="AY309" s="103"/>
      <c r="AZ309" s="103"/>
      <c r="BA309" s="103"/>
      <c r="BB309" s="103"/>
      <c r="BC309" s="103"/>
      <c r="BD309" s="103"/>
      <c r="BE309" s="103"/>
      <c r="BF309" s="103"/>
      <c r="BG309" s="103"/>
      <c r="BH309" s="103"/>
      <c r="BI309" s="103"/>
      <c r="BJ309" s="103"/>
      <c r="BK309" s="103"/>
      <c r="BL309" s="103"/>
      <c r="BM309" s="103"/>
      <c r="BN309" s="103"/>
      <c r="BO309" s="95"/>
      <c r="BP309" s="95"/>
      <c r="BQ309" s="95"/>
      <c r="BR309" s="95"/>
      <c r="BS309" s="95"/>
      <c r="BT309" s="97"/>
      <c r="BU309" s="97"/>
      <c r="BV309" s="96"/>
      <c r="BW309" s="96"/>
      <c r="BX309" s="96"/>
      <c r="BY309" s="98"/>
      <c r="BZ309" s="99"/>
      <c r="CA309" s="99"/>
      <c r="CB309" s="99"/>
      <c r="CC309" s="99"/>
      <c r="CD309" s="100"/>
      <c r="CE309" s="101"/>
      <c r="CF309" s="102"/>
      <c r="CG309" s="102"/>
      <c r="CH309" s="102"/>
      <c r="CI309" s="102"/>
      <c r="CJ309" s="102"/>
      <c r="CK309" s="102"/>
      <c r="CL309" s="102"/>
      <c r="CM309" s="102"/>
      <c r="CN309" s="102"/>
      <c r="CO309" s="102"/>
      <c r="CP309" s="103"/>
      <c r="CQ309" s="103"/>
      <c r="CR309" s="103"/>
      <c r="CS309" s="103"/>
      <c r="CT309" s="103"/>
      <c r="CU309" s="103"/>
      <c r="CV309" s="103"/>
      <c r="CW309" s="103"/>
      <c r="CX309" s="103"/>
      <c r="CY309" s="103"/>
      <c r="CZ309" s="103"/>
      <c r="DA309" s="103"/>
      <c r="DB309" s="103"/>
      <c r="DC309" s="103"/>
      <c r="DD309" s="103"/>
      <c r="DE309" s="103"/>
      <c r="DF309" s="103"/>
      <c r="DG309" s="103"/>
      <c r="DH309" s="103"/>
      <c r="DI309" s="103"/>
      <c r="DJ309" s="103"/>
      <c r="DK309" s="103"/>
      <c r="DL309" s="27"/>
      <c r="DM309" s="27"/>
      <c r="DN309" s="27"/>
      <c r="DO309" s="27"/>
      <c r="DP309" s="27"/>
      <c r="DQ309" s="27"/>
      <c r="DR309" s="27"/>
      <c r="DS309" s="27"/>
      <c r="DT309" s="27"/>
      <c r="DU309" s="27"/>
      <c r="DV309" s="27"/>
      <c r="DW309" s="27"/>
      <c r="DX309" s="27"/>
      <c r="DY309" s="27"/>
      <c r="DZ309" s="27"/>
      <c r="EA309" s="27"/>
      <c r="EB309" s="27"/>
      <c r="EC309" s="27"/>
      <c r="ED309" s="27"/>
      <c r="EE309" s="27"/>
      <c r="EF309" s="27"/>
      <c r="EG309" s="27"/>
      <c r="EH309" s="27"/>
      <c r="EI309" s="27"/>
    </row>
    <row r="310" spans="1:139">
      <c r="A310" s="83"/>
      <c r="B310" s="66"/>
      <c r="C310" s="79"/>
      <c r="D310" s="67"/>
      <c r="E310" s="123"/>
      <c r="F310" s="84"/>
      <c r="G310" s="85"/>
      <c r="H310" s="86"/>
      <c r="I310" s="124"/>
      <c r="J310" s="88"/>
      <c r="K310" s="89"/>
      <c r="L310" s="89"/>
      <c r="M310" s="90"/>
      <c r="N310" s="91"/>
      <c r="O310" s="92">
        <f t="shared" si="122"/>
        <v>0</v>
      </c>
      <c r="P310" s="93">
        <f t="shared" si="123"/>
        <v>0</v>
      </c>
      <c r="Q310" s="94"/>
      <c r="R310" s="3" t="str">
        <f t="shared" si="124"/>
        <v/>
      </c>
      <c r="S310" s="3" t="str">
        <f t="shared" si="125"/>
        <v/>
      </c>
      <c r="T310" s="3" t="str">
        <f t="shared" si="126"/>
        <v/>
      </c>
      <c r="U310" s="4" t="str">
        <f t="shared" si="127"/>
        <v/>
      </c>
      <c r="V310" s="5" t="str">
        <f t="shared" si="128"/>
        <v/>
      </c>
      <c r="W310" s="76" t="str">
        <f t="shared" si="136"/>
        <v/>
      </c>
      <c r="X310" s="76" t="str">
        <f t="shared" si="137"/>
        <v/>
      </c>
      <c r="Y310" s="5" t="str">
        <f t="shared" si="129"/>
        <v/>
      </c>
      <c r="Z310" s="5" t="str">
        <f t="shared" si="130"/>
        <v/>
      </c>
      <c r="AA310" s="5" t="str">
        <f t="shared" si="131"/>
        <v/>
      </c>
      <c r="AB310" s="6" t="str">
        <f t="shared" si="132"/>
        <v/>
      </c>
      <c r="AC310" s="29" t="str">
        <f t="shared" si="133"/>
        <v/>
      </c>
      <c r="AD310" s="29" t="str">
        <f t="shared" si="134"/>
        <v/>
      </c>
      <c r="AE310" s="29" t="str">
        <f t="shared" si="135"/>
        <v/>
      </c>
      <c r="AF310" s="29" t="str">
        <f t="shared" si="138"/>
        <v/>
      </c>
      <c r="AG310" s="100"/>
      <c r="AH310" s="101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3"/>
      <c r="AT310" s="103"/>
      <c r="AU310" s="103"/>
      <c r="AV310" s="103"/>
      <c r="AW310" s="103"/>
      <c r="AX310" s="103"/>
      <c r="AY310" s="103"/>
      <c r="AZ310" s="103"/>
      <c r="BA310" s="103"/>
      <c r="BB310" s="103"/>
      <c r="BC310" s="103"/>
      <c r="BD310" s="103"/>
      <c r="BE310" s="103"/>
      <c r="BF310" s="103"/>
      <c r="BG310" s="103"/>
      <c r="BH310" s="103"/>
      <c r="BI310" s="103"/>
      <c r="BJ310" s="103"/>
      <c r="BK310" s="103"/>
      <c r="BL310" s="103"/>
      <c r="BM310" s="103"/>
      <c r="BN310" s="103"/>
      <c r="BO310" s="95"/>
      <c r="BP310" s="95"/>
      <c r="BQ310" s="95"/>
      <c r="BR310" s="95"/>
      <c r="BS310" s="95"/>
      <c r="BT310" s="97"/>
      <c r="BU310" s="97"/>
      <c r="BV310" s="96"/>
      <c r="BW310" s="96"/>
      <c r="BX310" s="96"/>
      <c r="BY310" s="98"/>
      <c r="BZ310" s="99"/>
      <c r="CA310" s="99"/>
      <c r="CB310" s="99"/>
      <c r="CC310" s="99"/>
      <c r="CD310" s="100"/>
      <c r="CE310" s="101"/>
      <c r="CF310" s="102"/>
      <c r="CG310" s="102"/>
      <c r="CH310" s="102"/>
      <c r="CI310" s="102"/>
      <c r="CJ310" s="102"/>
      <c r="CK310" s="102"/>
      <c r="CL310" s="102"/>
      <c r="CM310" s="102"/>
      <c r="CN310" s="102"/>
      <c r="CO310" s="102"/>
      <c r="CP310" s="103"/>
      <c r="CQ310" s="103"/>
      <c r="CR310" s="103"/>
      <c r="CS310" s="103"/>
      <c r="CT310" s="103"/>
      <c r="CU310" s="103"/>
      <c r="CV310" s="103"/>
      <c r="CW310" s="103"/>
      <c r="CX310" s="103"/>
      <c r="CY310" s="103"/>
      <c r="CZ310" s="103"/>
      <c r="DA310" s="103"/>
      <c r="DB310" s="103"/>
      <c r="DC310" s="103"/>
      <c r="DD310" s="103"/>
      <c r="DE310" s="103"/>
      <c r="DF310" s="103"/>
      <c r="DG310" s="103"/>
      <c r="DH310" s="103"/>
      <c r="DI310" s="103"/>
      <c r="DJ310" s="103"/>
      <c r="DK310" s="103"/>
      <c r="DL310" s="27"/>
      <c r="DM310" s="27"/>
      <c r="DN310" s="27"/>
      <c r="DO310" s="27"/>
      <c r="DP310" s="27"/>
      <c r="DQ310" s="27"/>
      <c r="DR310" s="27"/>
      <c r="DS310" s="27"/>
      <c r="DT310" s="27"/>
      <c r="DU310" s="27"/>
      <c r="DV310" s="27"/>
      <c r="DW310" s="27"/>
      <c r="DX310" s="27"/>
      <c r="DY310" s="27"/>
      <c r="DZ310" s="27"/>
      <c r="EA310" s="27"/>
      <c r="EB310" s="27"/>
      <c r="EC310" s="27"/>
      <c r="ED310" s="27"/>
      <c r="EE310" s="27"/>
      <c r="EF310" s="27"/>
      <c r="EG310" s="27"/>
      <c r="EH310" s="27"/>
      <c r="EI310" s="27"/>
    </row>
    <row r="311" spans="1:139">
      <c r="A311" s="83"/>
      <c r="B311" s="66"/>
      <c r="C311" s="79"/>
      <c r="D311" s="67"/>
      <c r="E311" s="123"/>
      <c r="F311" s="84"/>
      <c r="G311" s="85"/>
      <c r="H311" s="86"/>
      <c r="I311" s="124"/>
      <c r="J311" s="88"/>
      <c r="K311" s="89"/>
      <c r="L311" s="89"/>
      <c r="M311" s="90"/>
      <c r="N311" s="91"/>
      <c r="O311" s="92">
        <f t="shared" si="122"/>
        <v>0</v>
      </c>
      <c r="P311" s="93">
        <f t="shared" si="123"/>
        <v>0</v>
      </c>
      <c r="Q311" s="94"/>
      <c r="R311" s="3" t="str">
        <f t="shared" si="124"/>
        <v/>
      </c>
      <c r="S311" s="3" t="str">
        <f t="shared" si="125"/>
        <v/>
      </c>
      <c r="T311" s="3" t="str">
        <f t="shared" si="126"/>
        <v/>
      </c>
      <c r="U311" s="4" t="str">
        <f t="shared" si="127"/>
        <v/>
      </c>
      <c r="V311" s="5" t="str">
        <f t="shared" si="128"/>
        <v/>
      </c>
      <c r="W311" s="76" t="str">
        <f t="shared" si="136"/>
        <v/>
      </c>
      <c r="X311" s="76" t="str">
        <f t="shared" si="137"/>
        <v/>
      </c>
      <c r="Y311" s="5" t="str">
        <f t="shared" si="129"/>
        <v/>
      </c>
      <c r="Z311" s="5" t="str">
        <f t="shared" si="130"/>
        <v/>
      </c>
      <c r="AA311" s="5" t="str">
        <f t="shared" si="131"/>
        <v/>
      </c>
      <c r="AB311" s="6" t="str">
        <f t="shared" si="132"/>
        <v/>
      </c>
      <c r="AC311" s="29" t="str">
        <f t="shared" si="133"/>
        <v/>
      </c>
      <c r="AD311" s="29" t="str">
        <f t="shared" si="134"/>
        <v/>
      </c>
      <c r="AE311" s="29" t="str">
        <f t="shared" si="135"/>
        <v/>
      </c>
      <c r="AF311" s="29" t="str">
        <f t="shared" si="138"/>
        <v/>
      </c>
      <c r="AG311" s="100"/>
      <c r="AH311" s="101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3"/>
      <c r="AT311" s="103"/>
      <c r="AU311" s="103"/>
      <c r="AV311" s="103"/>
      <c r="AW311" s="103"/>
      <c r="AX311" s="103"/>
      <c r="AY311" s="103"/>
      <c r="AZ311" s="103"/>
      <c r="BA311" s="103"/>
      <c r="BB311" s="103"/>
      <c r="BC311" s="103"/>
      <c r="BD311" s="103"/>
      <c r="BE311" s="103"/>
      <c r="BF311" s="103"/>
      <c r="BG311" s="103"/>
      <c r="BH311" s="103"/>
      <c r="BI311" s="103"/>
      <c r="BJ311" s="103"/>
      <c r="BK311" s="103"/>
      <c r="BL311" s="103"/>
      <c r="BM311" s="103"/>
      <c r="BN311" s="103"/>
      <c r="BO311" s="95"/>
      <c r="BP311" s="95"/>
      <c r="BQ311" s="95"/>
      <c r="BR311" s="95"/>
      <c r="BS311" s="95"/>
      <c r="BT311" s="97"/>
      <c r="BU311" s="97"/>
      <c r="BV311" s="96"/>
      <c r="BW311" s="96"/>
      <c r="BX311" s="96"/>
      <c r="BY311" s="98"/>
      <c r="BZ311" s="99"/>
      <c r="CA311" s="99"/>
      <c r="CB311" s="99"/>
      <c r="CC311" s="99"/>
      <c r="CD311" s="100"/>
      <c r="CE311" s="101"/>
      <c r="CF311" s="102"/>
      <c r="CG311" s="102"/>
      <c r="CH311" s="102"/>
      <c r="CI311" s="102"/>
      <c r="CJ311" s="102"/>
      <c r="CK311" s="102"/>
      <c r="CL311" s="102"/>
      <c r="CM311" s="102"/>
      <c r="CN311" s="102"/>
      <c r="CO311" s="102"/>
      <c r="CP311" s="103"/>
      <c r="CQ311" s="103"/>
      <c r="CR311" s="103"/>
      <c r="CS311" s="103"/>
      <c r="CT311" s="103"/>
      <c r="CU311" s="103"/>
      <c r="CV311" s="103"/>
      <c r="CW311" s="103"/>
      <c r="CX311" s="103"/>
      <c r="CY311" s="103"/>
      <c r="CZ311" s="103"/>
      <c r="DA311" s="103"/>
      <c r="DB311" s="103"/>
      <c r="DC311" s="103"/>
      <c r="DD311" s="103"/>
      <c r="DE311" s="103"/>
      <c r="DF311" s="103"/>
      <c r="DG311" s="103"/>
      <c r="DH311" s="103"/>
      <c r="DI311" s="103"/>
      <c r="DJ311" s="103"/>
      <c r="DK311" s="103"/>
      <c r="DL311" s="27"/>
      <c r="DM311" s="27"/>
      <c r="DN311" s="27"/>
      <c r="DO311" s="27"/>
      <c r="DP311" s="27"/>
      <c r="DQ311" s="27"/>
      <c r="DR311" s="27"/>
      <c r="DS311" s="27"/>
      <c r="DT311" s="27"/>
      <c r="DU311" s="27"/>
      <c r="DV311" s="27"/>
      <c r="DW311" s="27"/>
      <c r="DX311" s="27"/>
      <c r="DY311" s="27"/>
      <c r="DZ311" s="27"/>
      <c r="EA311" s="27"/>
      <c r="EB311" s="27"/>
      <c r="EC311" s="27"/>
      <c r="ED311" s="27"/>
      <c r="EE311" s="27"/>
      <c r="EF311" s="27"/>
      <c r="EG311" s="27"/>
      <c r="EH311" s="27"/>
      <c r="EI311" s="27"/>
    </row>
    <row r="312" spans="1:139">
      <c r="A312" s="83"/>
      <c r="B312" s="66"/>
      <c r="C312" s="79"/>
      <c r="D312" s="67"/>
      <c r="E312" s="123"/>
      <c r="F312" s="84"/>
      <c r="G312" s="85"/>
      <c r="H312" s="86"/>
      <c r="I312" s="124"/>
      <c r="J312" s="88"/>
      <c r="K312" s="89"/>
      <c r="L312" s="89"/>
      <c r="M312" s="90"/>
      <c r="N312" s="91"/>
      <c r="O312" s="92">
        <f t="shared" si="122"/>
        <v>0</v>
      </c>
      <c r="P312" s="93">
        <f t="shared" si="123"/>
        <v>0</v>
      </c>
      <c r="Q312" s="94"/>
      <c r="R312" s="3" t="str">
        <f t="shared" si="124"/>
        <v/>
      </c>
      <c r="S312" s="3" t="str">
        <f t="shared" si="125"/>
        <v/>
      </c>
      <c r="T312" s="3" t="str">
        <f t="shared" si="126"/>
        <v/>
      </c>
      <c r="U312" s="4" t="str">
        <f t="shared" si="127"/>
        <v/>
      </c>
      <c r="V312" s="5" t="str">
        <f t="shared" si="128"/>
        <v/>
      </c>
      <c r="W312" s="76" t="str">
        <f t="shared" si="136"/>
        <v/>
      </c>
      <c r="X312" s="76" t="str">
        <f t="shared" si="137"/>
        <v/>
      </c>
      <c r="Y312" s="5" t="str">
        <f t="shared" si="129"/>
        <v/>
      </c>
      <c r="Z312" s="5" t="str">
        <f t="shared" si="130"/>
        <v/>
      </c>
      <c r="AA312" s="5" t="str">
        <f t="shared" si="131"/>
        <v/>
      </c>
      <c r="AB312" s="6" t="str">
        <f t="shared" si="132"/>
        <v/>
      </c>
      <c r="AC312" s="29" t="str">
        <f t="shared" si="133"/>
        <v/>
      </c>
      <c r="AD312" s="29" t="str">
        <f t="shared" si="134"/>
        <v/>
      </c>
      <c r="AE312" s="29" t="str">
        <f t="shared" si="135"/>
        <v/>
      </c>
      <c r="AF312" s="29" t="str">
        <f t="shared" si="138"/>
        <v/>
      </c>
      <c r="AG312" s="100"/>
      <c r="AH312" s="101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3"/>
      <c r="AT312" s="103"/>
      <c r="AU312" s="103"/>
      <c r="AV312" s="103"/>
      <c r="AW312" s="103"/>
      <c r="AX312" s="103"/>
      <c r="AY312" s="103"/>
      <c r="AZ312" s="103"/>
      <c r="BA312" s="103"/>
      <c r="BB312" s="103"/>
      <c r="BC312" s="103"/>
      <c r="BD312" s="103"/>
      <c r="BE312" s="103"/>
      <c r="BF312" s="103"/>
      <c r="BG312" s="103"/>
      <c r="BH312" s="103"/>
      <c r="BI312" s="103"/>
      <c r="BJ312" s="103"/>
      <c r="BK312" s="103"/>
      <c r="BL312" s="103"/>
      <c r="BM312" s="103"/>
      <c r="BN312" s="103"/>
      <c r="BO312" s="95"/>
      <c r="BP312" s="95"/>
      <c r="BQ312" s="95"/>
      <c r="BR312" s="95"/>
      <c r="BS312" s="95"/>
      <c r="BT312" s="97"/>
      <c r="BU312" s="97"/>
      <c r="BV312" s="96"/>
      <c r="BW312" s="96"/>
      <c r="BX312" s="96"/>
      <c r="BY312" s="98"/>
      <c r="BZ312" s="99"/>
      <c r="CA312" s="99"/>
      <c r="CB312" s="99"/>
      <c r="CC312" s="99"/>
      <c r="CD312" s="100"/>
      <c r="CE312" s="101"/>
      <c r="CF312" s="102"/>
      <c r="CG312" s="102"/>
      <c r="CH312" s="102"/>
      <c r="CI312" s="102"/>
      <c r="CJ312" s="102"/>
      <c r="CK312" s="102"/>
      <c r="CL312" s="102"/>
      <c r="CM312" s="102"/>
      <c r="CN312" s="102"/>
      <c r="CO312" s="102"/>
      <c r="CP312" s="103"/>
      <c r="CQ312" s="103"/>
      <c r="CR312" s="103"/>
      <c r="CS312" s="103"/>
      <c r="CT312" s="103"/>
      <c r="CU312" s="103"/>
      <c r="CV312" s="103"/>
      <c r="CW312" s="103"/>
      <c r="CX312" s="103"/>
      <c r="CY312" s="103"/>
      <c r="CZ312" s="103"/>
      <c r="DA312" s="103"/>
      <c r="DB312" s="103"/>
      <c r="DC312" s="103"/>
      <c r="DD312" s="103"/>
      <c r="DE312" s="103"/>
      <c r="DF312" s="103"/>
      <c r="DG312" s="103"/>
      <c r="DH312" s="103"/>
      <c r="DI312" s="103"/>
      <c r="DJ312" s="103"/>
      <c r="DK312" s="103"/>
      <c r="DL312" s="27"/>
      <c r="DM312" s="27"/>
      <c r="DN312" s="27"/>
      <c r="DO312" s="27"/>
      <c r="DP312" s="27"/>
      <c r="DQ312" s="27"/>
      <c r="DR312" s="27"/>
      <c r="DS312" s="27"/>
      <c r="DT312" s="27"/>
      <c r="DU312" s="27"/>
      <c r="DV312" s="27"/>
      <c r="DW312" s="27"/>
      <c r="DX312" s="27"/>
      <c r="DY312" s="27"/>
      <c r="DZ312" s="27"/>
      <c r="EA312" s="27"/>
      <c r="EB312" s="27"/>
      <c r="EC312" s="27"/>
      <c r="ED312" s="27"/>
      <c r="EE312" s="27"/>
      <c r="EF312" s="27"/>
      <c r="EG312" s="27"/>
      <c r="EH312" s="27"/>
      <c r="EI312" s="27"/>
    </row>
    <row r="313" spans="1:139">
      <c r="A313" s="83"/>
      <c r="B313" s="66"/>
      <c r="C313" s="79"/>
      <c r="D313" s="67"/>
      <c r="E313" s="123"/>
      <c r="F313" s="84"/>
      <c r="G313" s="85"/>
      <c r="H313" s="86"/>
      <c r="I313" s="124"/>
      <c r="J313" s="88"/>
      <c r="K313" s="89"/>
      <c r="L313" s="89"/>
      <c r="M313" s="90"/>
      <c r="N313" s="91"/>
      <c r="O313" s="92">
        <f t="shared" si="122"/>
        <v>0</v>
      </c>
      <c r="P313" s="93">
        <f t="shared" si="123"/>
        <v>0</v>
      </c>
      <c r="Q313" s="94"/>
      <c r="R313" s="3" t="str">
        <f t="shared" si="124"/>
        <v/>
      </c>
      <c r="S313" s="3" t="str">
        <f t="shared" si="125"/>
        <v/>
      </c>
      <c r="T313" s="3" t="str">
        <f t="shared" si="126"/>
        <v/>
      </c>
      <c r="U313" s="4" t="str">
        <f t="shared" si="127"/>
        <v/>
      </c>
      <c r="V313" s="5" t="str">
        <f t="shared" si="128"/>
        <v/>
      </c>
      <c r="W313" s="76" t="str">
        <f t="shared" si="136"/>
        <v/>
      </c>
      <c r="X313" s="76" t="str">
        <f t="shared" si="137"/>
        <v/>
      </c>
      <c r="Y313" s="5" t="str">
        <f t="shared" si="129"/>
        <v/>
      </c>
      <c r="Z313" s="5" t="str">
        <f t="shared" si="130"/>
        <v/>
      </c>
      <c r="AA313" s="5" t="str">
        <f t="shared" si="131"/>
        <v/>
      </c>
      <c r="AB313" s="6" t="str">
        <f t="shared" si="132"/>
        <v/>
      </c>
      <c r="AC313" s="29" t="str">
        <f t="shared" si="133"/>
        <v/>
      </c>
      <c r="AD313" s="29" t="str">
        <f t="shared" si="134"/>
        <v/>
      </c>
      <c r="AE313" s="29" t="str">
        <f t="shared" si="135"/>
        <v/>
      </c>
      <c r="AF313" s="29" t="str">
        <f t="shared" si="138"/>
        <v/>
      </c>
      <c r="AG313" s="100"/>
      <c r="AH313" s="101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3"/>
      <c r="AT313" s="103"/>
      <c r="AU313" s="103"/>
      <c r="AV313" s="103"/>
      <c r="AW313" s="103"/>
      <c r="AX313" s="103"/>
      <c r="AY313" s="103"/>
      <c r="AZ313" s="103"/>
      <c r="BA313" s="103"/>
      <c r="BB313" s="103"/>
      <c r="BC313" s="103"/>
      <c r="BD313" s="103"/>
      <c r="BE313" s="103"/>
      <c r="BF313" s="103"/>
      <c r="BG313" s="103"/>
      <c r="BH313" s="103"/>
      <c r="BI313" s="103"/>
      <c r="BJ313" s="103"/>
      <c r="BK313" s="103"/>
      <c r="BL313" s="103"/>
      <c r="BM313" s="103"/>
      <c r="BN313" s="103"/>
      <c r="BO313" s="95"/>
      <c r="BP313" s="95"/>
      <c r="BQ313" s="95"/>
      <c r="BR313" s="95"/>
      <c r="BS313" s="95"/>
      <c r="BT313" s="97"/>
      <c r="BU313" s="97"/>
      <c r="BV313" s="96"/>
      <c r="BW313" s="96"/>
      <c r="BX313" s="96"/>
      <c r="BY313" s="98"/>
      <c r="BZ313" s="99"/>
      <c r="CA313" s="99"/>
      <c r="CB313" s="99"/>
      <c r="CC313" s="99"/>
      <c r="CD313" s="100"/>
      <c r="CE313" s="101"/>
      <c r="CF313" s="102"/>
      <c r="CG313" s="102"/>
      <c r="CH313" s="102"/>
      <c r="CI313" s="102"/>
      <c r="CJ313" s="102"/>
      <c r="CK313" s="102"/>
      <c r="CL313" s="102"/>
      <c r="CM313" s="102"/>
      <c r="CN313" s="102"/>
      <c r="CO313" s="102"/>
      <c r="CP313" s="103"/>
      <c r="CQ313" s="103"/>
      <c r="CR313" s="103"/>
      <c r="CS313" s="103"/>
      <c r="CT313" s="103"/>
      <c r="CU313" s="103"/>
      <c r="CV313" s="103"/>
      <c r="CW313" s="103"/>
      <c r="CX313" s="103"/>
      <c r="CY313" s="103"/>
      <c r="CZ313" s="103"/>
      <c r="DA313" s="103"/>
      <c r="DB313" s="103"/>
      <c r="DC313" s="103"/>
      <c r="DD313" s="103"/>
      <c r="DE313" s="103"/>
      <c r="DF313" s="103"/>
      <c r="DG313" s="103"/>
      <c r="DH313" s="103"/>
      <c r="DI313" s="103"/>
      <c r="DJ313" s="103"/>
      <c r="DK313" s="103"/>
      <c r="DL313" s="27"/>
      <c r="DM313" s="27"/>
      <c r="DN313" s="27"/>
      <c r="DO313" s="27"/>
      <c r="DP313" s="27"/>
      <c r="DQ313" s="27"/>
      <c r="DR313" s="27"/>
      <c r="DS313" s="27"/>
      <c r="DT313" s="27"/>
      <c r="DU313" s="27"/>
      <c r="DV313" s="27"/>
      <c r="DW313" s="27"/>
      <c r="DX313" s="27"/>
      <c r="DY313" s="27"/>
      <c r="DZ313" s="27"/>
      <c r="EA313" s="27"/>
      <c r="EB313" s="27"/>
      <c r="EC313" s="27"/>
      <c r="ED313" s="27"/>
      <c r="EE313" s="27"/>
      <c r="EF313" s="27"/>
      <c r="EG313" s="27"/>
      <c r="EH313" s="27"/>
      <c r="EI313" s="27"/>
    </row>
    <row r="314" spans="1:139">
      <c r="A314" s="83"/>
      <c r="B314" s="66"/>
      <c r="C314" s="79"/>
      <c r="D314" s="67"/>
      <c r="E314" s="123"/>
      <c r="F314" s="84"/>
      <c r="G314" s="85"/>
      <c r="H314" s="86"/>
      <c r="I314" s="124"/>
      <c r="J314" s="88"/>
      <c r="K314" s="89"/>
      <c r="L314" s="89"/>
      <c r="M314" s="90"/>
      <c r="N314" s="91"/>
      <c r="O314" s="92">
        <f t="shared" si="122"/>
        <v>0</v>
      </c>
      <c r="P314" s="93">
        <f t="shared" si="123"/>
        <v>0</v>
      </c>
      <c r="Q314" s="94"/>
      <c r="R314" s="3" t="str">
        <f t="shared" si="124"/>
        <v/>
      </c>
      <c r="S314" s="3" t="str">
        <f t="shared" si="125"/>
        <v/>
      </c>
      <c r="T314" s="3" t="str">
        <f t="shared" si="126"/>
        <v/>
      </c>
      <c r="U314" s="4" t="str">
        <f t="shared" si="127"/>
        <v/>
      </c>
      <c r="V314" s="5" t="str">
        <f t="shared" si="128"/>
        <v/>
      </c>
      <c r="W314" s="76" t="str">
        <f t="shared" si="136"/>
        <v/>
      </c>
      <c r="X314" s="76" t="str">
        <f t="shared" si="137"/>
        <v/>
      </c>
      <c r="Y314" s="5" t="str">
        <f t="shared" si="129"/>
        <v/>
      </c>
      <c r="Z314" s="5" t="str">
        <f t="shared" si="130"/>
        <v/>
      </c>
      <c r="AA314" s="5" t="str">
        <f t="shared" si="131"/>
        <v/>
      </c>
      <c r="AB314" s="6" t="str">
        <f t="shared" si="132"/>
        <v/>
      </c>
      <c r="AC314" s="29" t="str">
        <f t="shared" si="133"/>
        <v/>
      </c>
      <c r="AD314" s="29" t="str">
        <f t="shared" si="134"/>
        <v/>
      </c>
      <c r="AE314" s="29" t="str">
        <f t="shared" si="135"/>
        <v/>
      </c>
      <c r="AF314" s="29" t="str">
        <f t="shared" si="138"/>
        <v/>
      </c>
      <c r="AG314" s="100"/>
      <c r="AH314" s="101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3"/>
      <c r="AT314" s="103"/>
      <c r="AU314" s="103"/>
      <c r="AV314" s="103"/>
      <c r="AW314" s="103"/>
      <c r="AX314" s="103"/>
      <c r="AY314" s="103"/>
      <c r="AZ314" s="103"/>
      <c r="BA314" s="103"/>
      <c r="BB314" s="103"/>
      <c r="BC314" s="103"/>
      <c r="BD314" s="103"/>
      <c r="BE314" s="103"/>
      <c r="BF314" s="103"/>
      <c r="BG314" s="103"/>
      <c r="BH314" s="103"/>
      <c r="BI314" s="103"/>
      <c r="BJ314" s="103"/>
      <c r="BK314" s="103"/>
      <c r="BL314" s="103"/>
      <c r="BM314" s="103"/>
      <c r="BN314" s="103"/>
      <c r="BO314" s="95"/>
      <c r="BP314" s="95"/>
      <c r="BQ314" s="95"/>
      <c r="BR314" s="95"/>
      <c r="BS314" s="95"/>
      <c r="BT314" s="97"/>
      <c r="BU314" s="97"/>
      <c r="BV314" s="96"/>
      <c r="BW314" s="96"/>
      <c r="BX314" s="96"/>
      <c r="BY314" s="98"/>
      <c r="BZ314" s="99"/>
      <c r="CA314" s="99"/>
      <c r="CB314" s="99"/>
      <c r="CC314" s="99"/>
      <c r="CD314" s="100"/>
      <c r="CE314" s="101"/>
      <c r="CF314" s="102"/>
      <c r="CG314" s="102"/>
      <c r="CH314" s="102"/>
      <c r="CI314" s="102"/>
      <c r="CJ314" s="102"/>
      <c r="CK314" s="102"/>
      <c r="CL314" s="102"/>
      <c r="CM314" s="102"/>
      <c r="CN314" s="102"/>
      <c r="CO314" s="102"/>
      <c r="CP314" s="103"/>
      <c r="CQ314" s="103"/>
      <c r="CR314" s="103"/>
      <c r="CS314" s="103"/>
      <c r="CT314" s="103"/>
      <c r="CU314" s="103"/>
      <c r="CV314" s="103"/>
      <c r="CW314" s="103"/>
      <c r="CX314" s="103"/>
      <c r="CY314" s="103"/>
      <c r="CZ314" s="103"/>
      <c r="DA314" s="103"/>
      <c r="DB314" s="103"/>
      <c r="DC314" s="103"/>
      <c r="DD314" s="103"/>
      <c r="DE314" s="103"/>
      <c r="DF314" s="103"/>
      <c r="DG314" s="103"/>
      <c r="DH314" s="103"/>
      <c r="DI314" s="103"/>
      <c r="DJ314" s="103"/>
      <c r="DK314" s="103"/>
      <c r="DL314" s="27"/>
      <c r="DM314" s="27"/>
      <c r="DN314" s="27"/>
      <c r="DO314" s="27"/>
      <c r="DP314" s="27"/>
      <c r="DQ314" s="27"/>
      <c r="DR314" s="27"/>
      <c r="DS314" s="27"/>
      <c r="DT314" s="27"/>
      <c r="DU314" s="27"/>
      <c r="DV314" s="27"/>
      <c r="DW314" s="27"/>
      <c r="DX314" s="27"/>
      <c r="DY314" s="27"/>
      <c r="DZ314" s="27"/>
      <c r="EA314" s="27"/>
      <c r="EB314" s="27"/>
      <c r="EC314" s="27"/>
      <c r="ED314" s="27"/>
      <c r="EE314" s="27"/>
      <c r="EF314" s="27"/>
      <c r="EG314" s="27"/>
      <c r="EH314" s="27"/>
      <c r="EI314" s="27"/>
    </row>
    <row r="315" spans="1:139">
      <c r="A315" s="83"/>
      <c r="B315" s="66"/>
      <c r="C315" s="79"/>
      <c r="D315" s="67"/>
      <c r="E315" s="123"/>
      <c r="F315" s="84"/>
      <c r="G315" s="85"/>
      <c r="H315" s="86"/>
      <c r="I315" s="124"/>
      <c r="J315" s="88"/>
      <c r="K315" s="89"/>
      <c r="L315" s="89"/>
      <c r="M315" s="90"/>
      <c r="N315" s="91"/>
      <c r="O315" s="92">
        <f t="shared" si="122"/>
        <v>0</v>
      </c>
      <c r="P315" s="93">
        <f t="shared" si="123"/>
        <v>0</v>
      </c>
      <c r="Q315" s="94"/>
      <c r="R315" s="3" t="str">
        <f t="shared" si="124"/>
        <v/>
      </c>
      <c r="S315" s="3" t="str">
        <f t="shared" si="125"/>
        <v/>
      </c>
      <c r="T315" s="3" t="str">
        <f t="shared" si="126"/>
        <v/>
      </c>
      <c r="U315" s="4" t="str">
        <f t="shared" si="127"/>
        <v/>
      </c>
      <c r="V315" s="5" t="str">
        <f t="shared" si="128"/>
        <v/>
      </c>
      <c r="W315" s="76" t="str">
        <f t="shared" si="136"/>
        <v/>
      </c>
      <c r="X315" s="76" t="str">
        <f t="shared" si="137"/>
        <v/>
      </c>
      <c r="Y315" s="5" t="str">
        <f t="shared" si="129"/>
        <v/>
      </c>
      <c r="Z315" s="5" t="str">
        <f t="shared" si="130"/>
        <v/>
      </c>
      <c r="AA315" s="5" t="str">
        <f t="shared" si="131"/>
        <v/>
      </c>
      <c r="AB315" s="6" t="str">
        <f t="shared" si="132"/>
        <v/>
      </c>
      <c r="AC315" s="29" t="str">
        <f t="shared" si="133"/>
        <v/>
      </c>
      <c r="AD315" s="29" t="str">
        <f t="shared" si="134"/>
        <v/>
      </c>
      <c r="AE315" s="29" t="str">
        <f t="shared" si="135"/>
        <v/>
      </c>
      <c r="AF315" s="29" t="str">
        <f t="shared" si="138"/>
        <v/>
      </c>
      <c r="AG315" s="100"/>
      <c r="AH315" s="101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3"/>
      <c r="AT315" s="103"/>
      <c r="AU315" s="103"/>
      <c r="AV315" s="103"/>
      <c r="AW315" s="103"/>
      <c r="AX315" s="103"/>
      <c r="AY315" s="103"/>
      <c r="AZ315" s="103"/>
      <c r="BA315" s="103"/>
      <c r="BB315" s="103"/>
      <c r="BC315" s="103"/>
      <c r="BD315" s="103"/>
      <c r="BE315" s="103"/>
      <c r="BF315" s="103"/>
      <c r="BG315" s="103"/>
      <c r="BH315" s="103"/>
      <c r="BI315" s="103"/>
      <c r="BJ315" s="103"/>
      <c r="BK315" s="103"/>
      <c r="BL315" s="103"/>
      <c r="BM315" s="103"/>
      <c r="BN315" s="103"/>
      <c r="BO315" s="95"/>
      <c r="BP315" s="95"/>
      <c r="BQ315" s="95"/>
      <c r="BR315" s="95"/>
      <c r="BS315" s="95"/>
      <c r="BT315" s="97"/>
      <c r="BU315" s="97"/>
      <c r="BV315" s="96"/>
      <c r="BW315" s="96"/>
      <c r="BX315" s="96"/>
      <c r="BY315" s="98"/>
      <c r="BZ315" s="99"/>
      <c r="CA315" s="99"/>
      <c r="CB315" s="99"/>
      <c r="CC315" s="99"/>
      <c r="CD315" s="100"/>
      <c r="CE315" s="101"/>
      <c r="CF315" s="102"/>
      <c r="CG315" s="102"/>
      <c r="CH315" s="102"/>
      <c r="CI315" s="102"/>
      <c r="CJ315" s="102"/>
      <c r="CK315" s="102"/>
      <c r="CL315" s="102"/>
      <c r="CM315" s="102"/>
      <c r="CN315" s="102"/>
      <c r="CO315" s="102"/>
      <c r="CP315" s="103"/>
      <c r="CQ315" s="103"/>
      <c r="CR315" s="103"/>
      <c r="CS315" s="103"/>
      <c r="CT315" s="103"/>
      <c r="CU315" s="103"/>
      <c r="CV315" s="103"/>
      <c r="CW315" s="103"/>
      <c r="CX315" s="103"/>
      <c r="CY315" s="103"/>
      <c r="CZ315" s="103"/>
      <c r="DA315" s="103"/>
      <c r="DB315" s="103"/>
      <c r="DC315" s="103"/>
      <c r="DD315" s="103"/>
      <c r="DE315" s="103"/>
      <c r="DF315" s="103"/>
      <c r="DG315" s="103"/>
      <c r="DH315" s="103"/>
      <c r="DI315" s="103"/>
      <c r="DJ315" s="103"/>
      <c r="DK315" s="103"/>
      <c r="DL315" s="27"/>
      <c r="DM315" s="27"/>
      <c r="DN315" s="27"/>
      <c r="DO315" s="27"/>
      <c r="DP315" s="27"/>
      <c r="DQ315" s="27"/>
      <c r="DR315" s="27"/>
      <c r="DS315" s="27"/>
      <c r="DT315" s="27"/>
      <c r="DU315" s="27"/>
      <c r="DV315" s="27"/>
      <c r="DW315" s="27"/>
      <c r="DX315" s="27"/>
      <c r="DY315" s="27"/>
      <c r="DZ315" s="27"/>
      <c r="EA315" s="27"/>
      <c r="EB315" s="27"/>
      <c r="EC315" s="27"/>
      <c r="ED315" s="27"/>
      <c r="EE315" s="27"/>
      <c r="EF315" s="27"/>
      <c r="EG315" s="27"/>
      <c r="EH315" s="27"/>
      <c r="EI315" s="27"/>
    </row>
    <row r="316" spans="1:139">
      <c r="A316" s="83"/>
      <c r="B316" s="66"/>
      <c r="C316" s="79"/>
      <c r="D316" s="67"/>
      <c r="E316" s="123"/>
      <c r="F316" s="84"/>
      <c r="G316" s="85"/>
      <c r="H316" s="86"/>
      <c r="I316" s="124"/>
      <c r="J316" s="88"/>
      <c r="K316" s="89"/>
      <c r="L316" s="89"/>
      <c r="M316" s="90"/>
      <c r="N316" s="91"/>
      <c r="O316" s="92">
        <f t="shared" si="122"/>
        <v>0</v>
      </c>
      <c r="P316" s="93">
        <f t="shared" si="123"/>
        <v>0</v>
      </c>
      <c r="Q316" s="94"/>
      <c r="R316" s="3" t="str">
        <f t="shared" si="124"/>
        <v/>
      </c>
      <c r="S316" s="3" t="str">
        <f t="shared" si="125"/>
        <v/>
      </c>
      <c r="T316" s="3" t="str">
        <f t="shared" si="126"/>
        <v/>
      </c>
      <c r="U316" s="4" t="str">
        <f t="shared" si="127"/>
        <v/>
      </c>
      <c r="V316" s="5" t="str">
        <f t="shared" si="128"/>
        <v/>
      </c>
      <c r="W316" s="76" t="str">
        <f t="shared" si="136"/>
        <v/>
      </c>
      <c r="X316" s="76" t="str">
        <f t="shared" si="137"/>
        <v/>
      </c>
      <c r="Y316" s="5" t="str">
        <f t="shared" si="129"/>
        <v/>
      </c>
      <c r="Z316" s="5" t="str">
        <f t="shared" si="130"/>
        <v/>
      </c>
      <c r="AA316" s="5" t="str">
        <f t="shared" si="131"/>
        <v/>
      </c>
      <c r="AB316" s="6" t="str">
        <f t="shared" si="132"/>
        <v/>
      </c>
      <c r="AC316" s="29" t="str">
        <f t="shared" si="133"/>
        <v/>
      </c>
      <c r="AD316" s="29" t="str">
        <f t="shared" si="134"/>
        <v/>
      </c>
      <c r="AE316" s="29" t="str">
        <f t="shared" si="135"/>
        <v/>
      </c>
      <c r="AF316" s="29" t="str">
        <f t="shared" si="138"/>
        <v/>
      </c>
      <c r="AG316" s="100"/>
      <c r="AH316" s="101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3"/>
      <c r="AT316" s="103"/>
      <c r="AU316" s="103"/>
      <c r="AV316" s="103"/>
      <c r="AW316" s="103"/>
      <c r="AX316" s="103"/>
      <c r="AY316" s="103"/>
      <c r="AZ316" s="103"/>
      <c r="BA316" s="103"/>
      <c r="BB316" s="103"/>
      <c r="BC316" s="103"/>
      <c r="BD316" s="103"/>
      <c r="BE316" s="103"/>
      <c r="BF316" s="103"/>
      <c r="BG316" s="103"/>
      <c r="BH316" s="103"/>
      <c r="BI316" s="103"/>
      <c r="BJ316" s="103"/>
      <c r="BK316" s="103"/>
      <c r="BL316" s="103"/>
      <c r="BM316" s="103"/>
      <c r="BN316" s="103"/>
      <c r="BO316" s="95"/>
      <c r="BP316" s="95"/>
      <c r="BQ316" s="95"/>
      <c r="BR316" s="95"/>
      <c r="BS316" s="95"/>
      <c r="BT316" s="97"/>
      <c r="BU316" s="97"/>
      <c r="BV316" s="96"/>
      <c r="BW316" s="96"/>
      <c r="BX316" s="96"/>
      <c r="BY316" s="98"/>
      <c r="BZ316" s="99"/>
      <c r="CA316" s="99"/>
      <c r="CB316" s="99"/>
      <c r="CC316" s="99"/>
      <c r="CD316" s="100"/>
      <c r="CE316" s="101"/>
      <c r="CF316" s="102"/>
      <c r="CG316" s="102"/>
      <c r="CH316" s="102"/>
      <c r="CI316" s="102"/>
      <c r="CJ316" s="102"/>
      <c r="CK316" s="102"/>
      <c r="CL316" s="102"/>
      <c r="CM316" s="102"/>
      <c r="CN316" s="102"/>
      <c r="CO316" s="102"/>
      <c r="CP316" s="103"/>
      <c r="CQ316" s="103"/>
      <c r="CR316" s="103"/>
      <c r="CS316" s="103"/>
      <c r="CT316" s="103"/>
      <c r="CU316" s="103"/>
      <c r="CV316" s="103"/>
      <c r="CW316" s="103"/>
      <c r="CX316" s="103"/>
      <c r="CY316" s="103"/>
      <c r="CZ316" s="103"/>
      <c r="DA316" s="103"/>
      <c r="DB316" s="103"/>
      <c r="DC316" s="103"/>
      <c r="DD316" s="103"/>
      <c r="DE316" s="103"/>
      <c r="DF316" s="103"/>
      <c r="DG316" s="103"/>
      <c r="DH316" s="103"/>
      <c r="DI316" s="103"/>
      <c r="DJ316" s="103"/>
      <c r="DK316" s="103"/>
      <c r="DL316" s="27"/>
      <c r="DM316" s="27"/>
      <c r="DN316" s="27"/>
      <c r="DO316" s="27"/>
      <c r="DP316" s="27"/>
      <c r="DQ316" s="27"/>
      <c r="DR316" s="27"/>
      <c r="DS316" s="27"/>
      <c r="DT316" s="27"/>
      <c r="DU316" s="27"/>
      <c r="DV316" s="27"/>
      <c r="DW316" s="27"/>
      <c r="DX316" s="27"/>
      <c r="DY316" s="27"/>
      <c r="DZ316" s="27"/>
      <c r="EA316" s="27"/>
      <c r="EB316" s="27"/>
      <c r="EC316" s="27"/>
      <c r="ED316" s="27"/>
      <c r="EE316" s="27"/>
      <c r="EF316" s="27"/>
      <c r="EG316" s="27"/>
      <c r="EH316" s="27"/>
      <c r="EI316" s="27"/>
    </row>
    <row r="317" spans="1:139">
      <c r="A317" s="83"/>
      <c r="B317" s="66"/>
      <c r="C317" s="79"/>
      <c r="D317" s="67"/>
      <c r="E317" s="123"/>
      <c r="F317" s="84"/>
      <c r="G317" s="85"/>
      <c r="H317" s="86"/>
      <c r="I317" s="124"/>
      <c r="J317" s="88"/>
      <c r="K317" s="89"/>
      <c r="L317" s="89"/>
      <c r="M317" s="90"/>
      <c r="N317" s="91"/>
      <c r="O317" s="92">
        <f t="shared" si="122"/>
        <v>0</v>
      </c>
      <c r="P317" s="93">
        <f t="shared" si="123"/>
        <v>0</v>
      </c>
      <c r="Q317" s="94"/>
      <c r="R317" s="3" t="str">
        <f t="shared" si="124"/>
        <v/>
      </c>
      <c r="S317" s="3" t="str">
        <f t="shared" si="125"/>
        <v/>
      </c>
      <c r="T317" s="3" t="str">
        <f t="shared" si="126"/>
        <v/>
      </c>
      <c r="U317" s="4" t="str">
        <f t="shared" si="127"/>
        <v/>
      </c>
      <c r="V317" s="5" t="str">
        <f t="shared" si="128"/>
        <v/>
      </c>
      <c r="W317" s="76" t="str">
        <f t="shared" si="136"/>
        <v/>
      </c>
      <c r="X317" s="76" t="str">
        <f t="shared" si="137"/>
        <v/>
      </c>
      <c r="Y317" s="5" t="str">
        <f t="shared" si="129"/>
        <v/>
      </c>
      <c r="Z317" s="5" t="str">
        <f t="shared" si="130"/>
        <v/>
      </c>
      <c r="AA317" s="5" t="str">
        <f t="shared" si="131"/>
        <v/>
      </c>
      <c r="AB317" s="6" t="str">
        <f t="shared" si="132"/>
        <v/>
      </c>
      <c r="AC317" s="29" t="str">
        <f t="shared" si="133"/>
        <v/>
      </c>
      <c r="AD317" s="29" t="str">
        <f t="shared" si="134"/>
        <v/>
      </c>
      <c r="AE317" s="29" t="str">
        <f t="shared" si="135"/>
        <v/>
      </c>
      <c r="AF317" s="29" t="str">
        <f t="shared" si="138"/>
        <v/>
      </c>
      <c r="AG317" s="100"/>
      <c r="AH317" s="101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3"/>
      <c r="AT317" s="103"/>
      <c r="AU317" s="103"/>
      <c r="AV317" s="103"/>
      <c r="AW317" s="103"/>
      <c r="AX317" s="103"/>
      <c r="AY317" s="103"/>
      <c r="AZ317" s="103"/>
      <c r="BA317" s="103"/>
      <c r="BB317" s="103"/>
      <c r="BC317" s="103"/>
      <c r="BD317" s="103"/>
      <c r="BE317" s="103"/>
      <c r="BF317" s="103"/>
      <c r="BG317" s="103"/>
      <c r="BH317" s="103"/>
      <c r="BI317" s="103"/>
      <c r="BJ317" s="103"/>
      <c r="BK317" s="103"/>
      <c r="BL317" s="103"/>
      <c r="BM317" s="103"/>
      <c r="BN317" s="103"/>
      <c r="BO317" s="95"/>
      <c r="BP317" s="95"/>
      <c r="BQ317" s="95"/>
      <c r="BR317" s="95"/>
      <c r="BS317" s="95"/>
      <c r="BT317" s="97"/>
      <c r="BU317" s="97"/>
      <c r="BV317" s="96"/>
      <c r="BW317" s="96"/>
      <c r="BX317" s="96"/>
      <c r="BY317" s="98"/>
      <c r="BZ317" s="99"/>
      <c r="CA317" s="99"/>
      <c r="CB317" s="99"/>
      <c r="CC317" s="99"/>
      <c r="CD317" s="100"/>
      <c r="CE317" s="101"/>
      <c r="CF317" s="102"/>
      <c r="CG317" s="102"/>
      <c r="CH317" s="102"/>
      <c r="CI317" s="102"/>
      <c r="CJ317" s="102"/>
      <c r="CK317" s="102"/>
      <c r="CL317" s="102"/>
      <c r="CM317" s="102"/>
      <c r="CN317" s="102"/>
      <c r="CO317" s="102"/>
      <c r="CP317" s="103"/>
      <c r="CQ317" s="103"/>
      <c r="CR317" s="103"/>
      <c r="CS317" s="103"/>
      <c r="CT317" s="103"/>
      <c r="CU317" s="103"/>
      <c r="CV317" s="103"/>
      <c r="CW317" s="103"/>
      <c r="CX317" s="103"/>
      <c r="CY317" s="103"/>
      <c r="CZ317" s="103"/>
      <c r="DA317" s="103"/>
      <c r="DB317" s="103"/>
      <c r="DC317" s="103"/>
      <c r="DD317" s="103"/>
      <c r="DE317" s="103"/>
      <c r="DF317" s="103"/>
      <c r="DG317" s="103"/>
      <c r="DH317" s="103"/>
      <c r="DI317" s="103"/>
      <c r="DJ317" s="103"/>
      <c r="DK317" s="103"/>
      <c r="DL317" s="27"/>
      <c r="DM317" s="27"/>
      <c r="DN317" s="27"/>
      <c r="DO317" s="27"/>
      <c r="DP317" s="27"/>
      <c r="DQ317" s="27"/>
      <c r="DR317" s="27"/>
      <c r="DS317" s="27"/>
      <c r="DT317" s="27"/>
      <c r="DU317" s="27"/>
      <c r="DV317" s="27"/>
      <c r="DW317" s="27"/>
      <c r="DX317" s="27"/>
      <c r="DY317" s="27"/>
      <c r="DZ317" s="27"/>
      <c r="EA317" s="27"/>
      <c r="EB317" s="27"/>
      <c r="EC317" s="27"/>
      <c r="ED317" s="27"/>
      <c r="EE317" s="27"/>
      <c r="EF317" s="27"/>
      <c r="EG317" s="27"/>
      <c r="EH317" s="27"/>
      <c r="EI317" s="27"/>
    </row>
    <row r="318" spans="1:139">
      <c r="A318" s="83"/>
      <c r="B318" s="66"/>
      <c r="C318" s="79"/>
      <c r="D318" s="67"/>
      <c r="E318" s="123"/>
      <c r="F318" s="84"/>
      <c r="G318" s="85"/>
      <c r="H318" s="86"/>
      <c r="I318" s="124"/>
      <c r="J318" s="88"/>
      <c r="K318" s="89"/>
      <c r="L318" s="89"/>
      <c r="M318" s="90"/>
      <c r="N318" s="91"/>
      <c r="O318" s="92">
        <f t="shared" si="122"/>
        <v>0</v>
      </c>
      <c r="P318" s="93">
        <f t="shared" si="123"/>
        <v>0</v>
      </c>
      <c r="Q318" s="94"/>
      <c r="R318" s="3" t="str">
        <f t="shared" si="124"/>
        <v/>
      </c>
      <c r="S318" s="3" t="str">
        <f t="shared" si="125"/>
        <v/>
      </c>
      <c r="T318" s="3" t="str">
        <f t="shared" si="126"/>
        <v/>
      </c>
      <c r="U318" s="4" t="str">
        <f t="shared" si="127"/>
        <v/>
      </c>
      <c r="V318" s="5" t="str">
        <f t="shared" si="128"/>
        <v/>
      </c>
      <c r="W318" s="76" t="str">
        <f t="shared" si="136"/>
        <v/>
      </c>
      <c r="X318" s="76" t="str">
        <f t="shared" si="137"/>
        <v/>
      </c>
      <c r="Y318" s="5" t="str">
        <f t="shared" si="129"/>
        <v/>
      </c>
      <c r="Z318" s="5" t="str">
        <f t="shared" si="130"/>
        <v/>
      </c>
      <c r="AA318" s="5" t="str">
        <f t="shared" si="131"/>
        <v/>
      </c>
      <c r="AB318" s="6" t="str">
        <f t="shared" si="132"/>
        <v/>
      </c>
      <c r="AC318" s="29" t="str">
        <f t="shared" si="133"/>
        <v/>
      </c>
      <c r="AD318" s="29" t="str">
        <f t="shared" si="134"/>
        <v/>
      </c>
      <c r="AE318" s="29" t="str">
        <f t="shared" si="135"/>
        <v/>
      </c>
      <c r="AF318" s="29" t="str">
        <f t="shared" si="138"/>
        <v/>
      </c>
      <c r="AG318" s="100"/>
      <c r="AH318" s="101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3"/>
      <c r="AT318" s="103"/>
      <c r="AU318" s="103"/>
      <c r="AV318" s="103"/>
      <c r="AW318" s="103"/>
      <c r="AX318" s="103"/>
      <c r="AY318" s="103"/>
      <c r="AZ318" s="103"/>
      <c r="BA318" s="103"/>
      <c r="BB318" s="103"/>
      <c r="BC318" s="103"/>
      <c r="BD318" s="103"/>
      <c r="BE318" s="103"/>
      <c r="BF318" s="103"/>
      <c r="BG318" s="103"/>
      <c r="BH318" s="103"/>
      <c r="BI318" s="103"/>
      <c r="BJ318" s="103"/>
      <c r="BK318" s="103"/>
      <c r="BL318" s="103"/>
      <c r="BM318" s="103"/>
      <c r="BN318" s="103"/>
      <c r="BO318" s="95"/>
      <c r="BP318" s="95"/>
      <c r="BQ318" s="95"/>
      <c r="BR318" s="95"/>
      <c r="BS318" s="95"/>
      <c r="BT318" s="97"/>
      <c r="BU318" s="97"/>
      <c r="BV318" s="96"/>
      <c r="BW318" s="96"/>
      <c r="BX318" s="96"/>
      <c r="BY318" s="98"/>
      <c r="BZ318" s="99"/>
      <c r="CA318" s="99"/>
      <c r="CB318" s="99"/>
      <c r="CC318" s="99"/>
      <c r="CD318" s="100"/>
      <c r="CE318" s="101"/>
      <c r="CF318" s="102"/>
      <c r="CG318" s="102"/>
      <c r="CH318" s="102"/>
      <c r="CI318" s="102"/>
      <c r="CJ318" s="102"/>
      <c r="CK318" s="102"/>
      <c r="CL318" s="102"/>
      <c r="CM318" s="102"/>
      <c r="CN318" s="102"/>
      <c r="CO318" s="102"/>
      <c r="CP318" s="103"/>
      <c r="CQ318" s="103"/>
      <c r="CR318" s="103"/>
      <c r="CS318" s="103"/>
      <c r="CT318" s="103"/>
      <c r="CU318" s="103"/>
      <c r="CV318" s="103"/>
      <c r="CW318" s="103"/>
      <c r="CX318" s="103"/>
      <c r="CY318" s="103"/>
      <c r="CZ318" s="103"/>
      <c r="DA318" s="103"/>
      <c r="DB318" s="103"/>
      <c r="DC318" s="103"/>
      <c r="DD318" s="103"/>
      <c r="DE318" s="103"/>
      <c r="DF318" s="103"/>
      <c r="DG318" s="103"/>
      <c r="DH318" s="103"/>
      <c r="DI318" s="103"/>
      <c r="DJ318" s="103"/>
      <c r="DK318" s="103"/>
      <c r="DL318" s="27"/>
      <c r="DM318" s="27"/>
      <c r="DN318" s="27"/>
      <c r="DO318" s="27"/>
      <c r="DP318" s="27"/>
      <c r="DQ318" s="27"/>
      <c r="DR318" s="27"/>
      <c r="DS318" s="27"/>
      <c r="DT318" s="27"/>
      <c r="DU318" s="27"/>
      <c r="DV318" s="27"/>
      <c r="DW318" s="27"/>
      <c r="DX318" s="27"/>
      <c r="DY318" s="27"/>
      <c r="DZ318" s="27"/>
      <c r="EA318" s="27"/>
      <c r="EB318" s="27"/>
      <c r="EC318" s="27"/>
      <c r="ED318" s="27"/>
      <c r="EE318" s="27"/>
      <c r="EF318" s="27"/>
      <c r="EG318" s="27"/>
      <c r="EH318" s="27"/>
      <c r="EI318" s="27"/>
    </row>
    <row r="319" spans="1:139">
      <c r="A319" s="83"/>
      <c r="B319" s="66"/>
      <c r="C319" s="79"/>
      <c r="D319" s="67"/>
      <c r="E319" s="123"/>
      <c r="F319" s="84"/>
      <c r="G319" s="85"/>
      <c r="H319" s="86"/>
      <c r="I319" s="124"/>
      <c r="J319" s="88"/>
      <c r="K319" s="89"/>
      <c r="L319" s="89"/>
      <c r="M319" s="90"/>
      <c r="N319" s="91"/>
      <c r="O319" s="92">
        <f t="shared" si="122"/>
        <v>0</v>
      </c>
      <c r="P319" s="93">
        <f t="shared" si="123"/>
        <v>0</v>
      </c>
      <c r="Q319" s="94"/>
      <c r="R319" s="3" t="str">
        <f t="shared" si="124"/>
        <v/>
      </c>
      <c r="S319" s="3" t="str">
        <f t="shared" si="125"/>
        <v/>
      </c>
      <c r="T319" s="3" t="str">
        <f t="shared" si="126"/>
        <v/>
      </c>
      <c r="U319" s="4" t="str">
        <f t="shared" si="127"/>
        <v/>
      </c>
      <c r="V319" s="5" t="str">
        <f t="shared" si="128"/>
        <v/>
      </c>
      <c r="W319" s="76" t="str">
        <f t="shared" si="136"/>
        <v/>
      </c>
      <c r="X319" s="76" t="str">
        <f t="shared" si="137"/>
        <v/>
      </c>
      <c r="Y319" s="5" t="str">
        <f t="shared" si="129"/>
        <v/>
      </c>
      <c r="Z319" s="5" t="str">
        <f t="shared" si="130"/>
        <v/>
      </c>
      <c r="AA319" s="5" t="str">
        <f t="shared" si="131"/>
        <v/>
      </c>
      <c r="AB319" s="6" t="str">
        <f t="shared" si="132"/>
        <v/>
      </c>
      <c r="AC319" s="29" t="str">
        <f t="shared" si="133"/>
        <v/>
      </c>
      <c r="AD319" s="29" t="str">
        <f t="shared" si="134"/>
        <v/>
      </c>
      <c r="AE319" s="29" t="str">
        <f t="shared" si="135"/>
        <v/>
      </c>
      <c r="AF319" s="29" t="str">
        <f t="shared" si="138"/>
        <v/>
      </c>
      <c r="AG319" s="100"/>
      <c r="AH319" s="101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3"/>
      <c r="AT319" s="103"/>
      <c r="AU319" s="103"/>
      <c r="AV319" s="103"/>
      <c r="AW319" s="103"/>
      <c r="AX319" s="103"/>
      <c r="AY319" s="103"/>
      <c r="AZ319" s="103"/>
      <c r="BA319" s="103"/>
      <c r="BB319" s="103"/>
      <c r="BC319" s="103"/>
      <c r="BD319" s="103"/>
      <c r="BE319" s="103"/>
      <c r="BF319" s="103"/>
      <c r="BG319" s="103"/>
      <c r="BH319" s="103"/>
      <c r="BI319" s="103"/>
      <c r="BJ319" s="103"/>
      <c r="BK319" s="103"/>
      <c r="BL319" s="103"/>
      <c r="BM319" s="103"/>
      <c r="BN319" s="103"/>
      <c r="BO319" s="95"/>
      <c r="BP319" s="95"/>
      <c r="BQ319" s="95"/>
      <c r="BR319" s="95"/>
      <c r="BS319" s="95"/>
      <c r="BT319" s="97"/>
      <c r="BU319" s="97"/>
      <c r="BV319" s="96"/>
      <c r="BW319" s="96"/>
      <c r="BX319" s="96"/>
      <c r="BY319" s="98"/>
      <c r="BZ319" s="99"/>
      <c r="CA319" s="99"/>
      <c r="CB319" s="99"/>
      <c r="CC319" s="99"/>
      <c r="CD319" s="100"/>
      <c r="CE319" s="101"/>
      <c r="CF319" s="102"/>
      <c r="CG319" s="102"/>
      <c r="CH319" s="102"/>
      <c r="CI319" s="102"/>
      <c r="CJ319" s="102"/>
      <c r="CK319" s="102"/>
      <c r="CL319" s="102"/>
      <c r="CM319" s="102"/>
      <c r="CN319" s="102"/>
      <c r="CO319" s="102"/>
      <c r="CP319" s="103"/>
      <c r="CQ319" s="103"/>
      <c r="CR319" s="103"/>
      <c r="CS319" s="103"/>
      <c r="CT319" s="103"/>
      <c r="CU319" s="103"/>
      <c r="CV319" s="103"/>
      <c r="CW319" s="103"/>
      <c r="CX319" s="103"/>
      <c r="CY319" s="103"/>
      <c r="CZ319" s="103"/>
      <c r="DA319" s="103"/>
      <c r="DB319" s="103"/>
      <c r="DC319" s="103"/>
      <c r="DD319" s="103"/>
      <c r="DE319" s="103"/>
      <c r="DF319" s="103"/>
      <c r="DG319" s="103"/>
      <c r="DH319" s="103"/>
      <c r="DI319" s="103"/>
      <c r="DJ319" s="103"/>
      <c r="DK319" s="103"/>
      <c r="DL319" s="27"/>
      <c r="DM319" s="27"/>
      <c r="DN319" s="27"/>
      <c r="DO319" s="27"/>
      <c r="DP319" s="27"/>
      <c r="DQ319" s="27"/>
      <c r="DR319" s="27"/>
      <c r="DS319" s="27"/>
      <c r="DT319" s="27"/>
      <c r="DU319" s="27"/>
      <c r="DV319" s="27"/>
      <c r="DW319" s="27"/>
      <c r="DX319" s="27"/>
      <c r="DY319" s="27"/>
      <c r="DZ319" s="27"/>
      <c r="EA319" s="27"/>
      <c r="EB319" s="27"/>
      <c r="EC319" s="27"/>
      <c r="ED319" s="27"/>
      <c r="EE319" s="27"/>
      <c r="EF319" s="27"/>
      <c r="EG319" s="27"/>
      <c r="EH319" s="27"/>
      <c r="EI319" s="27"/>
    </row>
    <row r="320" spans="1:139">
      <c r="A320" s="83"/>
      <c r="B320" s="66"/>
      <c r="C320" s="79"/>
      <c r="D320" s="67"/>
      <c r="E320" s="123"/>
      <c r="F320" s="84"/>
      <c r="G320" s="85"/>
      <c r="H320" s="86"/>
      <c r="I320" s="124"/>
      <c r="J320" s="88"/>
      <c r="K320" s="89"/>
      <c r="L320" s="89"/>
      <c r="M320" s="90"/>
      <c r="N320" s="91"/>
      <c r="O320" s="92">
        <f t="shared" si="122"/>
        <v>0</v>
      </c>
      <c r="P320" s="93">
        <f t="shared" si="123"/>
        <v>0</v>
      </c>
      <c r="Q320" s="94"/>
      <c r="R320" s="3" t="str">
        <f t="shared" si="124"/>
        <v/>
      </c>
      <c r="S320" s="3" t="str">
        <f t="shared" si="125"/>
        <v/>
      </c>
      <c r="T320" s="3" t="str">
        <f t="shared" si="126"/>
        <v/>
      </c>
      <c r="U320" s="4" t="str">
        <f t="shared" si="127"/>
        <v/>
      </c>
      <c r="V320" s="5" t="str">
        <f t="shared" si="128"/>
        <v/>
      </c>
      <c r="W320" s="76" t="str">
        <f t="shared" si="136"/>
        <v/>
      </c>
      <c r="X320" s="76" t="str">
        <f t="shared" si="137"/>
        <v/>
      </c>
      <c r="Y320" s="5" t="str">
        <f t="shared" si="129"/>
        <v/>
      </c>
      <c r="Z320" s="5" t="str">
        <f t="shared" si="130"/>
        <v/>
      </c>
      <c r="AA320" s="5" t="str">
        <f t="shared" si="131"/>
        <v/>
      </c>
      <c r="AB320" s="6" t="str">
        <f t="shared" si="132"/>
        <v/>
      </c>
      <c r="AC320" s="29" t="str">
        <f t="shared" si="133"/>
        <v/>
      </c>
      <c r="AD320" s="29" t="str">
        <f t="shared" si="134"/>
        <v/>
      </c>
      <c r="AE320" s="29" t="str">
        <f t="shared" si="135"/>
        <v/>
      </c>
      <c r="AF320" s="29" t="str">
        <f t="shared" si="138"/>
        <v/>
      </c>
      <c r="AG320" s="100"/>
      <c r="AH320" s="101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3"/>
      <c r="AT320" s="103"/>
      <c r="AU320" s="103"/>
      <c r="AV320" s="103"/>
      <c r="AW320" s="103"/>
      <c r="AX320" s="103"/>
      <c r="AY320" s="103"/>
      <c r="AZ320" s="103"/>
      <c r="BA320" s="103"/>
      <c r="BB320" s="103"/>
      <c r="BC320" s="103"/>
      <c r="BD320" s="103"/>
      <c r="BE320" s="103"/>
      <c r="BF320" s="103"/>
      <c r="BG320" s="103"/>
      <c r="BH320" s="103"/>
      <c r="BI320" s="103"/>
      <c r="BJ320" s="103"/>
      <c r="BK320" s="103"/>
      <c r="BL320" s="103"/>
      <c r="BM320" s="103"/>
      <c r="BN320" s="103"/>
      <c r="BO320" s="95"/>
      <c r="BP320" s="95"/>
      <c r="BQ320" s="95"/>
      <c r="BR320" s="95"/>
      <c r="BS320" s="95"/>
      <c r="BT320" s="97"/>
      <c r="BU320" s="97"/>
      <c r="BV320" s="96"/>
      <c r="BW320" s="96"/>
      <c r="BX320" s="96"/>
      <c r="BY320" s="98"/>
      <c r="BZ320" s="99"/>
      <c r="CA320" s="99"/>
      <c r="CB320" s="99"/>
      <c r="CC320" s="99"/>
      <c r="CD320" s="100"/>
      <c r="CE320" s="101"/>
      <c r="CF320" s="102"/>
      <c r="CG320" s="102"/>
      <c r="CH320" s="102"/>
      <c r="CI320" s="102"/>
      <c r="CJ320" s="102"/>
      <c r="CK320" s="102"/>
      <c r="CL320" s="102"/>
      <c r="CM320" s="102"/>
      <c r="CN320" s="102"/>
      <c r="CO320" s="102"/>
      <c r="CP320" s="103"/>
      <c r="CQ320" s="103"/>
      <c r="CR320" s="103"/>
      <c r="CS320" s="103"/>
      <c r="CT320" s="103"/>
      <c r="CU320" s="103"/>
      <c r="CV320" s="103"/>
      <c r="CW320" s="103"/>
      <c r="CX320" s="103"/>
      <c r="CY320" s="103"/>
      <c r="CZ320" s="103"/>
      <c r="DA320" s="103"/>
      <c r="DB320" s="103"/>
      <c r="DC320" s="103"/>
      <c r="DD320" s="103"/>
      <c r="DE320" s="103"/>
      <c r="DF320" s="103"/>
      <c r="DG320" s="103"/>
      <c r="DH320" s="103"/>
      <c r="DI320" s="103"/>
      <c r="DJ320" s="103"/>
      <c r="DK320" s="103"/>
      <c r="DL320" s="27"/>
      <c r="DM320" s="27"/>
      <c r="DN320" s="27"/>
      <c r="DO320" s="27"/>
      <c r="DP320" s="27"/>
      <c r="DQ320" s="27"/>
      <c r="DR320" s="27"/>
      <c r="DS320" s="27"/>
      <c r="DT320" s="27"/>
      <c r="DU320" s="27"/>
      <c r="DV320" s="27"/>
      <c r="DW320" s="27"/>
      <c r="DX320" s="27"/>
      <c r="DY320" s="27"/>
      <c r="DZ320" s="27"/>
      <c r="EA320" s="27"/>
      <c r="EB320" s="27"/>
      <c r="EC320" s="27"/>
      <c r="ED320" s="27"/>
      <c r="EE320" s="27"/>
      <c r="EF320" s="27"/>
      <c r="EG320" s="27"/>
      <c r="EH320" s="27"/>
      <c r="EI320" s="27"/>
    </row>
    <row r="321" spans="1:139">
      <c r="A321" s="83"/>
      <c r="B321" s="66"/>
      <c r="C321" s="79"/>
      <c r="D321" s="67"/>
      <c r="E321" s="123"/>
      <c r="F321" s="84"/>
      <c r="G321" s="85"/>
      <c r="H321" s="86"/>
      <c r="I321" s="124"/>
      <c r="J321" s="88"/>
      <c r="K321" s="89"/>
      <c r="L321" s="89"/>
      <c r="M321" s="90"/>
      <c r="N321" s="91"/>
      <c r="O321" s="92">
        <f t="shared" si="122"/>
        <v>0</v>
      </c>
      <c r="P321" s="93">
        <f t="shared" si="123"/>
        <v>0</v>
      </c>
      <c r="Q321" s="94"/>
      <c r="R321" s="3" t="str">
        <f t="shared" si="124"/>
        <v/>
      </c>
      <c r="S321" s="3" t="str">
        <f t="shared" si="125"/>
        <v/>
      </c>
      <c r="T321" s="3" t="str">
        <f t="shared" si="126"/>
        <v/>
      </c>
      <c r="U321" s="4" t="str">
        <f t="shared" si="127"/>
        <v/>
      </c>
      <c r="V321" s="5" t="str">
        <f t="shared" si="128"/>
        <v/>
      </c>
      <c r="W321" s="76" t="str">
        <f t="shared" si="136"/>
        <v/>
      </c>
      <c r="X321" s="76" t="str">
        <f t="shared" si="137"/>
        <v/>
      </c>
      <c r="Y321" s="5" t="str">
        <f t="shared" si="129"/>
        <v/>
      </c>
      <c r="Z321" s="5" t="str">
        <f t="shared" si="130"/>
        <v/>
      </c>
      <c r="AA321" s="5" t="str">
        <f t="shared" si="131"/>
        <v/>
      </c>
      <c r="AB321" s="6" t="str">
        <f t="shared" si="132"/>
        <v/>
      </c>
      <c r="AC321" s="29" t="str">
        <f t="shared" si="133"/>
        <v/>
      </c>
      <c r="AD321" s="29" t="str">
        <f t="shared" si="134"/>
        <v/>
      </c>
      <c r="AE321" s="29" t="str">
        <f t="shared" si="135"/>
        <v/>
      </c>
      <c r="AF321" s="29" t="str">
        <f t="shared" si="138"/>
        <v/>
      </c>
      <c r="AG321" s="100"/>
      <c r="AH321" s="101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3"/>
      <c r="AT321" s="103"/>
      <c r="AU321" s="103"/>
      <c r="AV321" s="103"/>
      <c r="AW321" s="103"/>
      <c r="AX321" s="103"/>
      <c r="AY321" s="103"/>
      <c r="AZ321" s="103"/>
      <c r="BA321" s="103"/>
      <c r="BB321" s="103"/>
      <c r="BC321" s="103"/>
      <c r="BD321" s="103"/>
      <c r="BE321" s="103"/>
      <c r="BF321" s="103"/>
      <c r="BG321" s="103"/>
      <c r="BH321" s="103"/>
      <c r="BI321" s="103"/>
      <c r="BJ321" s="103"/>
      <c r="BK321" s="103"/>
      <c r="BL321" s="103"/>
      <c r="BM321" s="103"/>
      <c r="BN321" s="103"/>
      <c r="BO321" s="95"/>
      <c r="BP321" s="95"/>
      <c r="BQ321" s="95"/>
      <c r="BR321" s="95"/>
      <c r="BS321" s="95"/>
      <c r="BT321" s="97"/>
      <c r="BU321" s="97"/>
      <c r="BV321" s="96"/>
      <c r="BW321" s="96"/>
      <c r="BX321" s="96"/>
      <c r="BY321" s="98"/>
      <c r="BZ321" s="99"/>
      <c r="CA321" s="99"/>
      <c r="CB321" s="99"/>
      <c r="CC321" s="99"/>
      <c r="CD321" s="100"/>
      <c r="CE321" s="101"/>
      <c r="CF321" s="102"/>
      <c r="CG321" s="102"/>
      <c r="CH321" s="102"/>
      <c r="CI321" s="102"/>
      <c r="CJ321" s="102"/>
      <c r="CK321" s="102"/>
      <c r="CL321" s="102"/>
      <c r="CM321" s="102"/>
      <c r="CN321" s="102"/>
      <c r="CO321" s="102"/>
      <c r="CP321" s="103"/>
      <c r="CQ321" s="103"/>
      <c r="CR321" s="103"/>
      <c r="CS321" s="103"/>
      <c r="CT321" s="103"/>
      <c r="CU321" s="103"/>
      <c r="CV321" s="103"/>
      <c r="CW321" s="103"/>
      <c r="CX321" s="103"/>
      <c r="CY321" s="103"/>
      <c r="CZ321" s="103"/>
      <c r="DA321" s="103"/>
      <c r="DB321" s="103"/>
      <c r="DC321" s="103"/>
      <c r="DD321" s="103"/>
      <c r="DE321" s="103"/>
      <c r="DF321" s="103"/>
      <c r="DG321" s="103"/>
      <c r="DH321" s="103"/>
      <c r="DI321" s="103"/>
      <c r="DJ321" s="103"/>
      <c r="DK321" s="103"/>
      <c r="DL321" s="27"/>
      <c r="DM321" s="27"/>
      <c r="DN321" s="27"/>
      <c r="DO321" s="27"/>
      <c r="DP321" s="27"/>
      <c r="DQ321" s="27"/>
      <c r="DR321" s="27"/>
      <c r="DS321" s="27"/>
      <c r="DT321" s="27"/>
      <c r="DU321" s="27"/>
      <c r="DV321" s="27"/>
      <c r="DW321" s="27"/>
      <c r="DX321" s="27"/>
      <c r="DY321" s="27"/>
      <c r="DZ321" s="27"/>
      <c r="EA321" s="27"/>
      <c r="EB321" s="27"/>
      <c r="EC321" s="27"/>
      <c r="ED321" s="27"/>
      <c r="EE321" s="27"/>
      <c r="EF321" s="27"/>
      <c r="EG321" s="27"/>
      <c r="EH321" s="27"/>
      <c r="EI321" s="27"/>
    </row>
    <row r="322" spans="1:139">
      <c r="A322" s="83"/>
      <c r="B322" s="66"/>
      <c r="C322" s="79"/>
      <c r="D322" s="67"/>
      <c r="E322" s="123"/>
      <c r="F322" s="84"/>
      <c r="G322" s="85"/>
      <c r="H322" s="86"/>
      <c r="I322" s="124"/>
      <c r="J322" s="88"/>
      <c r="K322" s="89"/>
      <c r="L322" s="89"/>
      <c r="M322" s="90"/>
      <c r="N322" s="91"/>
      <c r="O322" s="92">
        <f t="shared" si="122"/>
        <v>0</v>
      </c>
      <c r="P322" s="93">
        <f t="shared" si="123"/>
        <v>0</v>
      </c>
      <c r="Q322" s="94"/>
      <c r="R322" s="3" t="str">
        <f t="shared" si="124"/>
        <v/>
      </c>
      <c r="S322" s="3" t="str">
        <f t="shared" si="125"/>
        <v/>
      </c>
      <c r="T322" s="3" t="str">
        <f t="shared" si="126"/>
        <v/>
      </c>
      <c r="U322" s="4" t="str">
        <f t="shared" si="127"/>
        <v/>
      </c>
      <c r="V322" s="5" t="str">
        <f t="shared" si="128"/>
        <v/>
      </c>
      <c r="W322" s="76" t="str">
        <f t="shared" si="136"/>
        <v/>
      </c>
      <c r="X322" s="76" t="str">
        <f t="shared" si="137"/>
        <v/>
      </c>
      <c r="Y322" s="5" t="str">
        <f t="shared" si="129"/>
        <v/>
      </c>
      <c r="Z322" s="5" t="str">
        <f t="shared" si="130"/>
        <v/>
      </c>
      <c r="AA322" s="5" t="str">
        <f t="shared" si="131"/>
        <v/>
      </c>
      <c r="AB322" s="6" t="str">
        <f t="shared" si="132"/>
        <v/>
      </c>
      <c r="AC322" s="29" t="str">
        <f t="shared" si="133"/>
        <v/>
      </c>
      <c r="AD322" s="29" t="str">
        <f t="shared" si="134"/>
        <v/>
      </c>
      <c r="AE322" s="29" t="str">
        <f t="shared" si="135"/>
        <v/>
      </c>
      <c r="AF322" s="29" t="str">
        <f t="shared" si="138"/>
        <v/>
      </c>
      <c r="AG322" s="100"/>
      <c r="AH322" s="101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3"/>
      <c r="AT322" s="103"/>
      <c r="AU322" s="103"/>
      <c r="AV322" s="103"/>
      <c r="AW322" s="103"/>
      <c r="AX322" s="103"/>
      <c r="AY322" s="103"/>
      <c r="AZ322" s="103"/>
      <c r="BA322" s="103"/>
      <c r="BB322" s="103"/>
      <c r="BC322" s="103"/>
      <c r="BD322" s="103"/>
      <c r="BE322" s="103"/>
      <c r="BF322" s="103"/>
      <c r="BG322" s="103"/>
      <c r="BH322" s="103"/>
      <c r="BI322" s="103"/>
      <c r="BJ322" s="103"/>
      <c r="BK322" s="103"/>
      <c r="BL322" s="103"/>
      <c r="BM322" s="103"/>
      <c r="BN322" s="103"/>
      <c r="BO322" s="95"/>
      <c r="BP322" s="95"/>
      <c r="BQ322" s="95"/>
      <c r="BR322" s="95"/>
      <c r="BS322" s="95"/>
      <c r="BT322" s="97"/>
      <c r="BU322" s="97"/>
      <c r="BV322" s="96"/>
      <c r="BW322" s="96"/>
      <c r="BX322" s="96"/>
      <c r="BY322" s="98"/>
      <c r="BZ322" s="99"/>
      <c r="CA322" s="99"/>
      <c r="CB322" s="99"/>
      <c r="CC322" s="99"/>
      <c r="CD322" s="100"/>
      <c r="CE322" s="101"/>
      <c r="CF322" s="102"/>
      <c r="CG322" s="102"/>
      <c r="CH322" s="102"/>
      <c r="CI322" s="102"/>
      <c r="CJ322" s="102"/>
      <c r="CK322" s="102"/>
      <c r="CL322" s="102"/>
      <c r="CM322" s="102"/>
      <c r="CN322" s="102"/>
      <c r="CO322" s="102"/>
      <c r="CP322" s="103"/>
      <c r="CQ322" s="103"/>
      <c r="CR322" s="103"/>
      <c r="CS322" s="103"/>
      <c r="CT322" s="103"/>
      <c r="CU322" s="103"/>
      <c r="CV322" s="103"/>
      <c r="CW322" s="103"/>
      <c r="CX322" s="103"/>
      <c r="CY322" s="103"/>
      <c r="CZ322" s="103"/>
      <c r="DA322" s="103"/>
      <c r="DB322" s="103"/>
      <c r="DC322" s="103"/>
      <c r="DD322" s="103"/>
      <c r="DE322" s="103"/>
      <c r="DF322" s="103"/>
      <c r="DG322" s="103"/>
      <c r="DH322" s="103"/>
      <c r="DI322" s="103"/>
      <c r="DJ322" s="103"/>
      <c r="DK322" s="103"/>
      <c r="DL322" s="27"/>
      <c r="DM322" s="27"/>
      <c r="DN322" s="27"/>
      <c r="DO322" s="27"/>
      <c r="DP322" s="27"/>
      <c r="DQ322" s="27"/>
      <c r="DR322" s="27"/>
      <c r="DS322" s="27"/>
      <c r="DT322" s="27"/>
      <c r="DU322" s="27"/>
      <c r="DV322" s="27"/>
      <c r="DW322" s="27"/>
      <c r="DX322" s="27"/>
      <c r="DY322" s="27"/>
      <c r="DZ322" s="27"/>
      <c r="EA322" s="27"/>
      <c r="EB322" s="27"/>
      <c r="EC322" s="27"/>
      <c r="ED322" s="27"/>
      <c r="EE322" s="27"/>
      <c r="EF322" s="27"/>
      <c r="EG322" s="27"/>
      <c r="EH322" s="27"/>
      <c r="EI322" s="27"/>
    </row>
    <row r="323" spans="1:139">
      <c r="A323" s="83"/>
      <c r="B323" s="66"/>
      <c r="C323" s="79"/>
      <c r="D323" s="67"/>
      <c r="E323" s="123"/>
      <c r="F323" s="84"/>
      <c r="G323" s="85"/>
      <c r="H323" s="86"/>
      <c r="I323" s="124"/>
      <c r="J323" s="88"/>
      <c r="K323" s="89"/>
      <c r="L323" s="89"/>
      <c r="M323" s="90"/>
      <c r="N323" s="91"/>
      <c r="O323" s="92">
        <f t="shared" si="122"/>
        <v>0</v>
      </c>
      <c r="P323" s="93">
        <f t="shared" si="123"/>
        <v>0</v>
      </c>
      <c r="Q323" s="94"/>
      <c r="R323" s="3" t="str">
        <f t="shared" si="124"/>
        <v/>
      </c>
      <c r="S323" s="3" t="str">
        <f t="shared" si="125"/>
        <v/>
      </c>
      <c r="T323" s="3" t="str">
        <f t="shared" si="126"/>
        <v/>
      </c>
      <c r="U323" s="4" t="str">
        <f t="shared" si="127"/>
        <v/>
      </c>
      <c r="V323" s="5" t="str">
        <f t="shared" si="128"/>
        <v/>
      </c>
      <c r="W323" s="76" t="str">
        <f t="shared" si="136"/>
        <v/>
      </c>
      <c r="X323" s="76" t="str">
        <f t="shared" si="137"/>
        <v/>
      </c>
      <c r="Y323" s="5" t="str">
        <f t="shared" si="129"/>
        <v/>
      </c>
      <c r="Z323" s="5" t="str">
        <f t="shared" si="130"/>
        <v/>
      </c>
      <c r="AA323" s="5" t="str">
        <f t="shared" si="131"/>
        <v/>
      </c>
      <c r="AB323" s="6" t="str">
        <f t="shared" si="132"/>
        <v/>
      </c>
      <c r="AC323" s="29" t="str">
        <f t="shared" si="133"/>
        <v/>
      </c>
      <c r="AD323" s="29" t="str">
        <f t="shared" si="134"/>
        <v/>
      </c>
      <c r="AE323" s="29" t="str">
        <f t="shared" si="135"/>
        <v/>
      </c>
      <c r="AF323" s="29" t="str">
        <f t="shared" si="138"/>
        <v/>
      </c>
      <c r="AG323" s="100"/>
      <c r="AH323" s="101"/>
      <c r="AI323" s="102"/>
      <c r="AJ323" s="102"/>
      <c r="AK323" s="102"/>
      <c r="AL323" s="102"/>
      <c r="AM323" s="102"/>
      <c r="AN323" s="102"/>
      <c r="AO323" s="102"/>
      <c r="AP323" s="102"/>
      <c r="AQ323" s="102"/>
      <c r="AR323" s="102"/>
      <c r="AS323" s="103"/>
      <c r="AT323" s="103"/>
      <c r="AU323" s="103"/>
      <c r="AV323" s="103"/>
      <c r="AW323" s="103"/>
      <c r="AX323" s="103"/>
      <c r="AY323" s="103"/>
      <c r="AZ323" s="103"/>
      <c r="BA323" s="103"/>
      <c r="BB323" s="103"/>
      <c r="BC323" s="103"/>
      <c r="BD323" s="103"/>
      <c r="BE323" s="103"/>
      <c r="BF323" s="103"/>
      <c r="BG323" s="103"/>
      <c r="BH323" s="103"/>
      <c r="BI323" s="103"/>
      <c r="BJ323" s="103"/>
      <c r="BK323" s="103"/>
      <c r="BL323" s="103"/>
      <c r="BM323" s="103"/>
      <c r="BN323" s="103"/>
      <c r="BO323" s="95"/>
      <c r="BP323" s="95"/>
      <c r="BQ323" s="95"/>
      <c r="BR323" s="95"/>
      <c r="BS323" s="95"/>
      <c r="BT323" s="97"/>
      <c r="BU323" s="97"/>
      <c r="BV323" s="96"/>
      <c r="BW323" s="96"/>
      <c r="BX323" s="96"/>
      <c r="BY323" s="98"/>
      <c r="BZ323" s="99"/>
      <c r="CA323" s="99"/>
      <c r="CB323" s="99"/>
      <c r="CC323" s="99"/>
      <c r="CD323" s="100"/>
      <c r="CE323" s="101"/>
      <c r="CF323" s="102"/>
      <c r="CG323" s="102"/>
      <c r="CH323" s="102"/>
      <c r="CI323" s="102"/>
      <c r="CJ323" s="102"/>
      <c r="CK323" s="102"/>
      <c r="CL323" s="102"/>
      <c r="CM323" s="102"/>
      <c r="CN323" s="102"/>
      <c r="CO323" s="102"/>
      <c r="CP323" s="103"/>
      <c r="CQ323" s="103"/>
      <c r="CR323" s="103"/>
      <c r="CS323" s="103"/>
      <c r="CT323" s="103"/>
      <c r="CU323" s="103"/>
      <c r="CV323" s="103"/>
      <c r="CW323" s="103"/>
      <c r="CX323" s="103"/>
      <c r="CY323" s="103"/>
      <c r="CZ323" s="103"/>
      <c r="DA323" s="103"/>
      <c r="DB323" s="103"/>
      <c r="DC323" s="103"/>
      <c r="DD323" s="103"/>
      <c r="DE323" s="103"/>
      <c r="DF323" s="103"/>
      <c r="DG323" s="103"/>
      <c r="DH323" s="103"/>
      <c r="DI323" s="103"/>
      <c r="DJ323" s="103"/>
      <c r="DK323" s="103"/>
      <c r="DL323" s="27"/>
      <c r="DM323" s="27"/>
      <c r="DN323" s="27"/>
      <c r="DO323" s="27"/>
      <c r="DP323" s="27"/>
      <c r="DQ323" s="27"/>
      <c r="DR323" s="27"/>
      <c r="DS323" s="27"/>
      <c r="DT323" s="27"/>
      <c r="DU323" s="27"/>
      <c r="DV323" s="27"/>
      <c r="DW323" s="27"/>
      <c r="DX323" s="27"/>
      <c r="DY323" s="27"/>
      <c r="DZ323" s="27"/>
      <c r="EA323" s="27"/>
      <c r="EB323" s="27"/>
      <c r="EC323" s="27"/>
      <c r="ED323" s="27"/>
      <c r="EE323" s="27"/>
      <c r="EF323" s="27"/>
      <c r="EG323" s="27"/>
      <c r="EH323" s="27"/>
      <c r="EI323" s="27"/>
    </row>
    <row r="324" spans="1:139">
      <c r="A324" s="83"/>
      <c r="B324" s="66"/>
      <c r="C324" s="79"/>
      <c r="D324" s="67"/>
      <c r="E324" s="123"/>
      <c r="F324" s="84"/>
      <c r="G324" s="85"/>
      <c r="H324" s="86"/>
      <c r="I324" s="124"/>
      <c r="J324" s="88"/>
      <c r="K324" s="89"/>
      <c r="L324" s="89"/>
      <c r="M324" s="90"/>
      <c r="N324" s="91"/>
      <c r="O324" s="92">
        <f t="shared" si="122"/>
        <v>0</v>
      </c>
      <c r="P324" s="93">
        <f t="shared" si="123"/>
        <v>0</v>
      </c>
      <c r="Q324" s="94"/>
      <c r="R324" s="3" t="str">
        <f t="shared" si="124"/>
        <v/>
      </c>
      <c r="S324" s="3" t="str">
        <f t="shared" si="125"/>
        <v/>
      </c>
      <c r="T324" s="3" t="str">
        <f t="shared" si="126"/>
        <v/>
      </c>
      <c r="U324" s="4" t="str">
        <f t="shared" si="127"/>
        <v/>
      </c>
      <c r="V324" s="5" t="str">
        <f t="shared" si="128"/>
        <v/>
      </c>
      <c r="W324" s="76" t="str">
        <f t="shared" si="136"/>
        <v/>
      </c>
      <c r="X324" s="76" t="str">
        <f t="shared" si="137"/>
        <v/>
      </c>
      <c r="Y324" s="5" t="str">
        <f t="shared" si="129"/>
        <v/>
      </c>
      <c r="Z324" s="5" t="str">
        <f t="shared" si="130"/>
        <v/>
      </c>
      <c r="AA324" s="5" t="str">
        <f t="shared" si="131"/>
        <v/>
      </c>
      <c r="AB324" s="6" t="str">
        <f t="shared" si="132"/>
        <v/>
      </c>
      <c r="AC324" s="29" t="str">
        <f t="shared" si="133"/>
        <v/>
      </c>
      <c r="AD324" s="29" t="str">
        <f t="shared" si="134"/>
        <v/>
      </c>
      <c r="AE324" s="29" t="str">
        <f t="shared" si="135"/>
        <v/>
      </c>
      <c r="AF324" s="29" t="str">
        <f t="shared" si="138"/>
        <v/>
      </c>
      <c r="AG324" s="100"/>
      <c r="AH324" s="101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3"/>
      <c r="AT324" s="103"/>
      <c r="AU324" s="103"/>
      <c r="AV324" s="103"/>
      <c r="AW324" s="103"/>
      <c r="AX324" s="103"/>
      <c r="AY324" s="103"/>
      <c r="AZ324" s="103"/>
      <c r="BA324" s="103"/>
      <c r="BB324" s="103"/>
      <c r="BC324" s="103"/>
      <c r="BD324" s="103"/>
      <c r="BE324" s="103"/>
      <c r="BF324" s="103"/>
      <c r="BG324" s="103"/>
      <c r="BH324" s="103"/>
      <c r="BI324" s="103"/>
      <c r="BJ324" s="103"/>
      <c r="BK324" s="103"/>
      <c r="BL324" s="103"/>
      <c r="BM324" s="103"/>
      <c r="BN324" s="103"/>
      <c r="BO324" s="95"/>
      <c r="BP324" s="95"/>
      <c r="BQ324" s="95"/>
      <c r="BR324" s="95"/>
      <c r="BS324" s="95"/>
      <c r="BT324" s="97"/>
      <c r="BU324" s="97"/>
      <c r="BV324" s="96"/>
      <c r="BW324" s="96"/>
      <c r="BX324" s="96"/>
      <c r="BY324" s="98"/>
      <c r="BZ324" s="99"/>
      <c r="CA324" s="99"/>
      <c r="CB324" s="99"/>
      <c r="CC324" s="99"/>
      <c r="CD324" s="100"/>
      <c r="CE324" s="101"/>
      <c r="CF324" s="102"/>
      <c r="CG324" s="102"/>
      <c r="CH324" s="102"/>
      <c r="CI324" s="102"/>
      <c r="CJ324" s="102"/>
      <c r="CK324" s="102"/>
      <c r="CL324" s="102"/>
      <c r="CM324" s="102"/>
      <c r="CN324" s="102"/>
      <c r="CO324" s="102"/>
      <c r="CP324" s="103"/>
      <c r="CQ324" s="103"/>
      <c r="CR324" s="103"/>
      <c r="CS324" s="103"/>
      <c r="CT324" s="103"/>
      <c r="CU324" s="103"/>
      <c r="CV324" s="103"/>
      <c r="CW324" s="103"/>
      <c r="CX324" s="103"/>
      <c r="CY324" s="103"/>
      <c r="CZ324" s="103"/>
      <c r="DA324" s="103"/>
      <c r="DB324" s="103"/>
      <c r="DC324" s="103"/>
      <c r="DD324" s="103"/>
      <c r="DE324" s="103"/>
      <c r="DF324" s="103"/>
      <c r="DG324" s="103"/>
      <c r="DH324" s="103"/>
      <c r="DI324" s="103"/>
      <c r="DJ324" s="103"/>
      <c r="DK324" s="103"/>
      <c r="DL324" s="27"/>
      <c r="DM324" s="27"/>
      <c r="DN324" s="27"/>
      <c r="DO324" s="27"/>
      <c r="DP324" s="27"/>
      <c r="DQ324" s="27"/>
      <c r="DR324" s="27"/>
      <c r="DS324" s="27"/>
      <c r="DT324" s="27"/>
      <c r="DU324" s="27"/>
      <c r="DV324" s="27"/>
      <c r="DW324" s="27"/>
      <c r="DX324" s="27"/>
      <c r="DY324" s="27"/>
      <c r="DZ324" s="27"/>
      <c r="EA324" s="27"/>
      <c r="EB324" s="27"/>
      <c r="EC324" s="27"/>
      <c r="ED324" s="27"/>
      <c r="EE324" s="27"/>
      <c r="EF324" s="27"/>
      <c r="EG324" s="27"/>
      <c r="EH324" s="27"/>
      <c r="EI324" s="27"/>
    </row>
    <row r="325" spans="1:139">
      <c r="A325" s="83"/>
      <c r="B325" s="66"/>
      <c r="C325" s="79"/>
      <c r="D325" s="67"/>
      <c r="E325" s="123"/>
      <c r="F325" s="84"/>
      <c r="G325" s="85"/>
      <c r="H325" s="86"/>
      <c r="I325" s="124"/>
      <c r="J325" s="88"/>
      <c r="K325" s="89"/>
      <c r="L325" s="89"/>
      <c r="M325" s="90"/>
      <c r="N325" s="91"/>
      <c r="O325" s="92">
        <f t="shared" si="122"/>
        <v>0</v>
      </c>
      <c r="P325" s="93">
        <f t="shared" si="123"/>
        <v>0</v>
      </c>
      <c r="Q325" s="94"/>
      <c r="R325" s="3" t="str">
        <f t="shared" si="124"/>
        <v/>
      </c>
      <c r="S325" s="3" t="str">
        <f t="shared" si="125"/>
        <v/>
      </c>
      <c r="T325" s="3" t="str">
        <f t="shared" si="126"/>
        <v/>
      </c>
      <c r="U325" s="4" t="str">
        <f t="shared" si="127"/>
        <v/>
      </c>
      <c r="V325" s="5" t="str">
        <f t="shared" si="128"/>
        <v/>
      </c>
      <c r="W325" s="76" t="str">
        <f t="shared" si="136"/>
        <v/>
      </c>
      <c r="X325" s="76" t="str">
        <f t="shared" si="137"/>
        <v/>
      </c>
      <c r="Y325" s="5" t="str">
        <f t="shared" si="129"/>
        <v/>
      </c>
      <c r="Z325" s="5" t="str">
        <f t="shared" si="130"/>
        <v/>
      </c>
      <c r="AA325" s="5" t="str">
        <f t="shared" si="131"/>
        <v/>
      </c>
      <c r="AB325" s="6" t="str">
        <f t="shared" si="132"/>
        <v/>
      </c>
      <c r="AC325" s="29" t="str">
        <f t="shared" si="133"/>
        <v/>
      </c>
      <c r="AD325" s="29" t="str">
        <f t="shared" si="134"/>
        <v/>
      </c>
      <c r="AE325" s="29" t="str">
        <f t="shared" si="135"/>
        <v/>
      </c>
      <c r="AF325" s="29" t="str">
        <f t="shared" si="138"/>
        <v/>
      </c>
      <c r="AG325" s="100"/>
      <c r="AH325" s="101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3"/>
      <c r="AT325" s="103"/>
      <c r="AU325" s="103"/>
      <c r="AV325" s="103"/>
      <c r="AW325" s="103"/>
      <c r="AX325" s="103"/>
      <c r="AY325" s="103"/>
      <c r="AZ325" s="103"/>
      <c r="BA325" s="103"/>
      <c r="BB325" s="103"/>
      <c r="BC325" s="103"/>
      <c r="BD325" s="103"/>
      <c r="BE325" s="103"/>
      <c r="BF325" s="103"/>
      <c r="BG325" s="103"/>
      <c r="BH325" s="103"/>
      <c r="BI325" s="103"/>
      <c r="BJ325" s="103"/>
      <c r="BK325" s="103"/>
      <c r="BL325" s="103"/>
      <c r="BM325" s="103"/>
      <c r="BN325" s="103"/>
      <c r="BO325" s="95"/>
      <c r="BP325" s="95"/>
      <c r="BQ325" s="95"/>
      <c r="BR325" s="95"/>
      <c r="BS325" s="95"/>
      <c r="BT325" s="97"/>
      <c r="BU325" s="97"/>
      <c r="BV325" s="96"/>
      <c r="BW325" s="96"/>
      <c r="BX325" s="96"/>
      <c r="BY325" s="98"/>
      <c r="BZ325" s="99"/>
      <c r="CA325" s="99"/>
      <c r="CB325" s="99"/>
      <c r="CC325" s="99"/>
      <c r="CD325" s="100"/>
      <c r="CE325" s="101"/>
      <c r="CF325" s="102"/>
      <c r="CG325" s="102"/>
      <c r="CH325" s="102"/>
      <c r="CI325" s="102"/>
      <c r="CJ325" s="102"/>
      <c r="CK325" s="102"/>
      <c r="CL325" s="102"/>
      <c r="CM325" s="102"/>
      <c r="CN325" s="102"/>
      <c r="CO325" s="102"/>
      <c r="CP325" s="103"/>
      <c r="CQ325" s="103"/>
      <c r="CR325" s="103"/>
      <c r="CS325" s="103"/>
      <c r="CT325" s="103"/>
      <c r="CU325" s="103"/>
      <c r="CV325" s="103"/>
      <c r="CW325" s="103"/>
      <c r="CX325" s="103"/>
      <c r="CY325" s="103"/>
      <c r="CZ325" s="103"/>
      <c r="DA325" s="103"/>
      <c r="DB325" s="103"/>
      <c r="DC325" s="103"/>
      <c r="DD325" s="103"/>
      <c r="DE325" s="103"/>
      <c r="DF325" s="103"/>
      <c r="DG325" s="103"/>
      <c r="DH325" s="103"/>
      <c r="DI325" s="103"/>
      <c r="DJ325" s="103"/>
      <c r="DK325" s="103"/>
      <c r="DL325" s="27"/>
      <c r="DM325" s="27"/>
      <c r="DN325" s="27"/>
      <c r="DO325" s="27"/>
      <c r="DP325" s="27"/>
      <c r="DQ325" s="27"/>
      <c r="DR325" s="27"/>
      <c r="DS325" s="27"/>
      <c r="DT325" s="27"/>
      <c r="DU325" s="27"/>
      <c r="DV325" s="27"/>
      <c r="DW325" s="27"/>
      <c r="DX325" s="27"/>
      <c r="DY325" s="27"/>
      <c r="DZ325" s="27"/>
      <c r="EA325" s="27"/>
      <c r="EB325" s="27"/>
      <c r="EC325" s="27"/>
      <c r="ED325" s="27"/>
      <c r="EE325" s="27"/>
      <c r="EF325" s="27"/>
      <c r="EG325" s="27"/>
      <c r="EH325" s="27"/>
      <c r="EI325" s="27"/>
    </row>
    <row r="326" spans="1:139">
      <c r="A326" s="83"/>
      <c r="B326" s="66"/>
      <c r="C326" s="79"/>
      <c r="D326" s="67"/>
      <c r="E326" s="123"/>
      <c r="F326" s="84"/>
      <c r="G326" s="85"/>
      <c r="H326" s="86"/>
      <c r="I326" s="124"/>
      <c r="J326" s="88"/>
      <c r="K326" s="89"/>
      <c r="L326" s="89"/>
      <c r="M326" s="90"/>
      <c r="N326" s="91"/>
      <c r="O326" s="92">
        <f t="shared" si="122"/>
        <v>0</v>
      </c>
      <c r="P326" s="93">
        <f t="shared" si="123"/>
        <v>0</v>
      </c>
      <c r="Q326" s="94"/>
      <c r="R326" s="3" t="str">
        <f t="shared" si="124"/>
        <v/>
      </c>
      <c r="S326" s="3" t="str">
        <f t="shared" si="125"/>
        <v/>
      </c>
      <c r="T326" s="3" t="str">
        <f t="shared" si="126"/>
        <v/>
      </c>
      <c r="U326" s="4" t="str">
        <f t="shared" si="127"/>
        <v/>
      </c>
      <c r="V326" s="5" t="str">
        <f t="shared" si="128"/>
        <v/>
      </c>
      <c r="W326" s="76" t="str">
        <f t="shared" si="136"/>
        <v/>
      </c>
      <c r="X326" s="76" t="str">
        <f t="shared" si="137"/>
        <v/>
      </c>
      <c r="Y326" s="5" t="str">
        <f t="shared" si="129"/>
        <v/>
      </c>
      <c r="Z326" s="5" t="str">
        <f t="shared" si="130"/>
        <v/>
      </c>
      <c r="AA326" s="5" t="str">
        <f t="shared" si="131"/>
        <v/>
      </c>
      <c r="AB326" s="6" t="str">
        <f t="shared" si="132"/>
        <v/>
      </c>
      <c r="AC326" s="29" t="str">
        <f t="shared" si="133"/>
        <v/>
      </c>
      <c r="AD326" s="29" t="str">
        <f t="shared" si="134"/>
        <v/>
      </c>
      <c r="AE326" s="29" t="str">
        <f t="shared" si="135"/>
        <v/>
      </c>
      <c r="AF326" s="29" t="str">
        <f t="shared" si="138"/>
        <v/>
      </c>
      <c r="AG326" s="100"/>
      <c r="AH326" s="101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3"/>
      <c r="AT326" s="103"/>
      <c r="AU326" s="103"/>
      <c r="AV326" s="103"/>
      <c r="AW326" s="103"/>
      <c r="AX326" s="103"/>
      <c r="AY326" s="103"/>
      <c r="AZ326" s="103"/>
      <c r="BA326" s="103"/>
      <c r="BB326" s="103"/>
      <c r="BC326" s="103"/>
      <c r="BD326" s="103"/>
      <c r="BE326" s="103"/>
      <c r="BF326" s="103"/>
      <c r="BG326" s="103"/>
      <c r="BH326" s="103"/>
      <c r="BI326" s="103"/>
      <c r="BJ326" s="103"/>
      <c r="BK326" s="103"/>
      <c r="BL326" s="103"/>
      <c r="BM326" s="103"/>
      <c r="BN326" s="103"/>
      <c r="BO326" s="95"/>
      <c r="BP326" s="95"/>
      <c r="BQ326" s="95"/>
      <c r="BR326" s="95"/>
      <c r="BS326" s="95"/>
      <c r="BT326" s="97"/>
      <c r="BU326" s="97"/>
      <c r="BV326" s="96"/>
      <c r="BW326" s="96"/>
      <c r="BX326" s="96"/>
      <c r="BY326" s="98"/>
      <c r="BZ326" s="99"/>
      <c r="CA326" s="99"/>
      <c r="CB326" s="99"/>
      <c r="CC326" s="99"/>
      <c r="CD326" s="100"/>
      <c r="CE326" s="101"/>
      <c r="CF326" s="102"/>
      <c r="CG326" s="102"/>
      <c r="CH326" s="102"/>
      <c r="CI326" s="102"/>
      <c r="CJ326" s="102"/>
      <c r="CK326" s="102"/>
      <c r="CL326" s="102"/>
      <c r="CM326" s="102"/>
      <c r="CN326" s="102"/>
      <c r="CO326" s="102"/>
      <c r="CP326" s="103"/>
      <c r="CQ326" s="103"/>
      <c r="CR326" s="103"/>
      <c r="CS326" s="103"/>
      <c r="CT326" s="103"/>
      <c r="CU326" s="103"/>
      <c r="CV326" s="103"/>
      <c r="CW326" s="103"/>
      <c r="CX326" s="103"/>
      <c r="CY326" s="103"/>
      <c r="CZ326" s="103"/>
      <c r="DA326" s="103"/>
      <c r="DB326" s="103"/>
      <c r="DC326" s="103"/>
      <c r="DD326" s="103"/>
      <c r="DE326" s="103"/>
      <c r="DF326" s="103"/>
      <c r="DG326" s="103"/>
      <c r="DH326" s="103"/>
      <c r="DI326" s="103"/>
      <c r="DJ326" s="103"/>
      <c r="DK326" s="103"/>
      <c r="DL326" s="27"/>
      <c r="DM326" s="27"/>
      <c r="DN326" s="27"/>
      <c r="DO326" s="27"/>
      <c r="DP326" s="27"/>
      <c r="DQ326" s="27"/>
      <c r="DR326" s="27"/>
      <c r="DS326" s="27"/>
      <c r="DT326" s="27"/>
      <c r="DU326" s="27"/>
      <c r="DV326" s="27"/>
      <c r="DW326" s="27"/>
      <c r="DX326" s="27"/>
      <c r="DY326" s="27"/>
      <c r="DZ326" s="27"/>
      <c r="EA326" s="27"/>
      <c r="EB326" s="27"/>
      <c r="EC326" s="27"/>
      <c r="ED326" s="27"/>
      <c r="EE326" s="27"/>
      <c r="EF326" s="27"/>
      <c r="EG326" s="27"/>
      <c r="EH326" s="27"/>
      <c r="EI326" s="27"/>
    </row>
    <row r="327" spans="1:139">
      <c r="A327" s="83"/>
      <c r="B327" s="66"/>
      <c r="C327" s="79"/>
      <c r="D327" s="67"/>
      <c r="E327" s="123"/>
      <c r="F327" s="84"/>
      <c r="G327" s="85"/>
      <c r="H327" s="86"/>
      <c r="I327" s="124"/>
      <c r="J327" s="88"/>
      <c r="K327" s="89"/>
      <c r="L327" s="89"/>
      <c r="M327" s="90"/>
      <c r="N327" s="91"/>
      <c r="O327" s="92">
        <f t="shared" si="122"/>
        <v>0</v>
      </c>
      <c r="P327" s="93">
        <f t="shared" si="123"/>
        <v>0</v>
      </c>
      <c r="Q327" s="94"/>
      <c r="R327" s="3" t="str">
        <f t="shared" si="124"/>
        <v/>
      </c>
      <c r="S327" s="3" t="str">
        <f t="shared" si="125"/>
        <v/>
      </c>
      <c r="T327" s="3" t="str">
        <f t="shared" si="126"/>
        <v/>
      </c>
      <c r="U327" s="4" t="str">
        <f t="shared" si="127"/>
        <v/>
      </c>
      <c r="V327" s="5" t="str">
        <f t="shared" si="128"/>
        <v/>
      </c>
      <c r="W327" s="76" t="str">
        <f t="shared" si="136"/>
        <v/>
      </c>
      <c r="X327" s="76" t="str">
        <f t="shared" si="137"/>
        <v/>
      </c>
      <c r="Y327" s="5" t="str">
        <f t="shared" si="129"/>
        <v/>
      </c>
      <c r="Z327" s="5" t="str">
        <f t="shared" si="130"/>
        <v/>
      </c>
      <c r="AA327" s="5" t="str">
        <f t="shared" si="131"/>
        <v/>
      </c>
      <c r="AB327" s="6" t="str">
        <f t="shared" si="132"/>
        <v/>
      </c>
      <c r="AC327" s="29" t="str">
        <f t="shared" si="133"/>
        <v/>
      </c>
      <c r="AD327" s="29" t="str">
        <f t="shared" si="134"/>
        <v/>
      </c>
      <c r="AE327" s="29" t="str">
        <f t="shared" si="135"/>
        <v/>
      </c>
      <c r="AF327" s="29" t="str">
        <f t="shared" si="138"/>
        <v/>
      </c>
      <c r="AG327" s="100"/>
      <c r="AH327" s="101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3"/>
      <c r="AT327" s="103"/>
      <c r="AU327" s="103"/>
      <c r="AV327" s="103"/>
      <c r="AW327" s="103"/>
      <c r="AX327" s="103"/>
      <c r="AY327" s="103"/>
      <c r="AZ327" s="103"/>
      <c r="BA327" s="103"/>
      <c r="BB327" s="103"/>
      <c r="BC327" s="103"/>
      <c r="BD327" s="103"/>
      <c r="BE327" s="103"/>
      <c r="BF327" s="103"/>
      <c r="BG327" s="103"/>
      <c r="BH327" s="103"/>
      <c r="BI327" s="103"/>
      <c r="BJ327" s="103"/>
      <c r="BK327" s="103"/>
      <c r="BL327" s="103"/>
      <c r="BM327" s="103"/>
      <c r="BN327" s="103"/>
      <c r="BO327" s="95"/>
      <c r="BP327" s="95"/>
      <c r="BQ327" s="95"/>
      <c r="BR327" s="95"/>
      <c r="BS327" s="95"/>
      <c r="BT327" s="97"/>
      <c r="BU327" s="97"/>
      <c r="BV327" s="96"/>
      <c r="BW327" s="96"/>
      <c r="BX327" s="96"/>
      <c r="BY327" s="98"/>
      <c r="BZ327" s="99"/>
      <c r="CA327" s="99"/>
      <c r="CB327" s="99"/>
      <c r="CC327" s="99"/>
      <c r="CD327" s="100"/>
      <c r="CE327" s="101"/>
      <c r="CF327" s="102"/>
      <c r="CG327" s="102"/>
      <c r="CH327" s="102"/>
      <c r="CI327" s="102"/>
      <c r="CJ327" s="102"/>
      <c r="CK327" s="102"/>
      <c r="CL327" s="102"/>
      <c r="CM327" s="102"/>
      <c r="CN327" s="102"/>
      <c r="CO327" s="102"/>
      <c r="CP327" s="103"/>
      <c r="CQ327" s="103"/>
      <c r="CR327" s="103"/>
      <c r="CS327" s="103"/>
      <c r="CT327" s="103"/>
      <c r="CU327" s="103"/>
      <c r="CV327" s="103"/>
      <c r="CW327" s="103"/>
      <c r="CX327" s="103"/>
      <c r="CY327" s="103"/>
      <c r="CZ327" s="103"/>
      <c r="DA327" s="103"/>
      <c r="DB327" s="103"/>
      <c r="DC327" s="103"/>
      <c r="DD327" s="103"/>
      <c r="DE327" s="103"/>
      <c r="DF327" s="103"/>
      <c r="DG327" s="103"/>
      <c r="DH327" s="103"/>
      <c r="DI327" s="103"/>
      <c r="DJ327" s="103"/>
      <c r="DK327" s="103"/>
      <c r="DL327" s="27"/>
      <c r="DM327" s="27"/>
      <c r="DN327" s="27"/>
      <c r="DO327" s="27"/>
      <c r="DP327" s="27"/>
      <c r="DQ327" s="27"/>
      <c r="DR327" s="27"/>
      <c r="DS327" s="27"/>
      <c r="DT327" s="27"/>
      <c r="DU327" s="27"/>
      <c r="DV327" s="27"/>
      <c r="DW327" s="27"/>
      <c r="DX327" s="27"/>
      <c r="DY327" s="27"/>
      <c r="DZ327" s="27"/>
      <c r="EA327" s="27"/>
      <c r="EB327" s="27"/>
      <c r="EC327" s="27"/>
      <c r="ED327" s="27"/>
      <c r="EE327" s="27"/>
      <c r="EF327" s="27"/>
      <c r="EG327" s="27"/>
      <c r="EH327" s="27"/>
      <c r="EI327" s="27"/>
    </row>
    <row r="328" spans="1:139">
      <c r="A328" s="83"/>
      <c r="B328" s="66"/>
      <c r="C328" s="79"/>
      <c r="D328" s="67"/>
      <c r="E328" s="123"/>
      <c r="F328" s="84"/>
      <c r="G328" s="85"/>
      <c r="H328" s="86"/>
      <c r="I328" s="124"/>
      <c r="J328" s="88"/>
      <c r="K328" s="89"/>
      <c r="L328" s="89"/>
      <c r="M328" s="90"/>
      <c r="N328" s="91"/>
      <c r="O328" s="92">
        <f t="shared" si="122"/>
        <v>0</v>
      </c>
      <c r="P328" s="93">
        <f t="shared" si="123"/>
        <v>0</v>
      </c>
      <c r="Q328" s="94"/>
      <c r="R328" s="3" t="str">
        <f t="shared" si="124"/>
        <v/>
      </c>
      <c r="S328" s="3" t="str">
        <f t="shared" si="125"/>
        <v/>
      </c>
      <c r="T328" s="3" t="str">
        <f t="shared" si="126"/>
        <v/>
      </c>
      <c r="U328" s="4" t="str">
        <f t="shared" si="127"/>
        <v/>
      </c>
      <c r="V328" s="5" t="str">
        <f t="shared" si="128"/>
        <v/>
      </c>
      <c r="W328" s="76" t="str">
        <f t="shared" si="136"/>
        <v/>
      </c>
      <c r="X328" s="76" t="str">
        <f t="shared" si="137"/>
        <v/>
      </c>
      <c r="Y328" s="5" t="str">
        <f t="shared" si="129"/>
        <v/>
      </c>
      <c r="Z328" s="5" t="str">
        <f t="shared" si="130"/>
        <v/>
      </c>
      <c r="AA328" s="5" t="str">
        <f t="shared" si="131"/>
        <v/>
      </c>
      <c r="AB328" s="6" t="str">
        <f t="shared" si="132"/>
        <v/>
      </c>
      <c r="AC328" s="29" t="str">
        <f t="shared" si="133"/>
        <v/>
      </c>
      <c r="AD328" s="29" t="str">
        <f t="shared" si="134"/>
        <v/>
      </c>
      <c r="AE328" s="29" t="str">
        <f t="shared" si="135"/>
        <v/>
      </c>
      <c r="AF328" s="29" t="str">
        <f t="shared" si="138"/>
        <v/>
      </c>
      <c r="AG328" s="100"/>
      <c r="AH328" s="101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3"/>
      <c r="AT328" s="103"/>
      <c r="AU328" s="103"/>
      <c r="AV328" s="103"/>
      <c r="AW328" s="103"/>
      <c r="AX328" s="103"/>
      <c r="AY328" s="103"/>
      <c r="AZ328" s="103"/>
      <c r="BA328" s="103"/>
      <c r="BB328" s="103"/>
      <c r="BC328" s="103"/>
      <c r="BD328" s="103"/>
      <c r="BE328" s="103"/>
      <c r="BF328" s="103"/>
      <c r="BG328" s="103"/>
      <c r="BH328" s="103"/>
      <c r="BI328" s="103"/>
      <c r="BJ328" s="103"/>
      <c r="BK328" s="103"/>
      <c r="BL328" s="103"/>
      <c r="BM328" s="103"/>
      <c r="BN328" s="103"/>
      <c r="BO328" s="95"/>
      <c r="BP328" s="95"/>
      <c r="BQ328" s="95"/>
      <c r="BR328" s="95"/>
      <c r="BS328" s="95"/>
      <c r="BT328" s="97"/>
      <c r="BU328" s="97"/>
      <c r="BV328" s="96"/>
      <c r="BW328" s="96"/>
      <c r="BX328" s="96"/>
      <c r="BY328" s="98"/>
      <c r="BZ328" s="99"/>
      <c r="CA328" s="99"/>
      <c r="CB328" s="99"/>
      <c r="CC328" s="99"/>
      <c r="CD328" s="100"/>
      <c r="CE328" s="101"/>
      <c r="CF328" s="102"/>
      <c r="CG328" s="102"/>
      <c r="CH328" s="102"/>
      <c r="CI328" s="102"/>
      <c r="CJ328" s="102"/>
      <c r="CK328" s="102"/>
      <c r="CL328" s="102"/>
      <c r="CM328" s="102"/>
      <c r="CN328" s="102"/>
      <c r="CO328" s="102"/>
      <c r="CP328" s="103"/>
      <c r="CQ328" s="103"/>
      <c r="CR328" s="103"/>
      <c r="CS328" s="103"/>
      <c r="CT328" s="103"/>
      <c r="CU328" s="103"/>
      <c r="CV328" s="103"/>
      <c r="CW328" s="103"/>
      <c r="CX328" s="103"/>
      <c r="CY328" s="103"/>
      <c r="CZ328" s="103"/>
      <c r="DA328" s="103"/>
      <c r="DB328" s="103"/>
      <c r="DC328" s="103"/>
      <c r="DD328" s="103"/>
      <c r="DE328" s="103"/>
      <c r="DF328" s="103"/>
      <c r="DG328" s="103"/>
      <c r="DH328" s="103"/>
      <c r="DI328" s="103"/>
      <c r="DJ328" s="103"/>
      <c r="DK328" s="103"/>
      <c r="DL328" s="27"/>
      <c r="DM328" s="27"/>
      <c r="DN328" s="27"/>
      <c r="DO328" s="27"/>
      <c r="DP328" s="27"/>
      <c r="DQ328" s="27"/>
      <c r="DR328" s="27"/>
      <c r="DS328" s="27"/>
      <c r="DT328" s="27"/>
      <c r="DU328" s="27"/>
      <c r="DV328" s="27"/>
      <c r="DW328" s="27"/>
      <c r="DX328" s="27"/>
      <c r="DY328" s="27"/>
      <c r="DZ328" s="27"/>
      <c r="EA328" s="27"/>
      <c r="EB328" s="27"/>
      <c r="EC328" s="27"/>
      <c r="ED328" s="27"/>
      <c r="EE328" s="27"/>
      <c r="EF328" s="27"/>
      <c r="EG328" s="27"/>
      <c r="EH328" s="27"/>
      <c r="EI328" s="27"/>
    </row>
    <row r="329" spans="1:139">
      <c r="A329" s="83"/>
      <c r="B329" s="66"/>
      <c r="C329" s="79"/>
      <c r="D329" s="67"/>
      <c r="E329" s="123"/>
      <c r="F329" s="84"/>
      <c r="G329" s="85"/>
      <c r="H329" s="86"/>
      <c r="I329" s="124"/>
      <c r="J329" s="88"/>
      <c r="K329" s="89"/>
      <c r="L329" s="89"/>
      <c r="M329" s="90"/>
      <c r="N329" s="91"/>
      <c r="O329" s="92">
        <f t="shared" ref="O329:O392" si="139">J329+K329</f>
        <v>0</v>
      </c>
      <c r="P329" s="93">
        <f t="shared" ref="P329:P392" si="140">J329+L329</f>
        <v>0</v>
      </c>
      <c r="Q329" s="94"/>
      <c r="R329" s="3" t="str">
        <f t="shared" ref="R329:R392" si="141">IF(OR($AN329="",ISNUMBER($AN329)=FALSE),"",MAX(AN329:EI329))</f>
        <v/>
      </c>
      <c r="S329" s="3" t="str">
        <f t="shared" ref="S329:S392" si="142">IF(OR($AN329="",ISNUMBER($AN329)=FALSE),"",MIN(AN329:EI329))</f>
        <v/>
      </c>
      <c r="T329" s="3" t="str">
        <f t="shared" ref="T329:T392" si="143">IF(OR($AN329="",ISNUMBER($AN329)=FALSE),"",AVERAGE(AN329:EI329))</f>
        <v/>
      </c>
      <c r="U329" s="4" t="str">
        <f t="shared" ref="U329:U392" si="144">IF(OR($AN329="",ISNUMBER($AN329)=FALSE),"",STDEV(AN329:EI329))</f>
        <v/>
      </c>
      <c r="V329" s="5" t="str">
        <f t="shared" ref="V329:V392" si="145">IF(OR($AN329="",ISNUMBER($AN329)=FALSE),"",IF(AND(J329=0,L329=0),Y329,IF(AND(J329="",K329=""),Z329,(K329+ABS(L329))/(6*U329))))</f>
        <v/>
      </c>
      <c r="W329" s="76" t="str">
        <f t="shared" si="136"/>
        <v/>
      </c>
      <c r="X329" s="76" t="str">
        <f t="shared" si="137"/>
        <v/>
      </c>
      <c r="Y329" s="5" t="str">
        <f t="shared" ref="Y329:Y392" si="146">IF(OR($AN329="",ISNUMBER($AN329)=FALSE),"",IF(K329="","",(O329-T329)/(3*U329)))</f>
        <v/>
      </c>
      <c r="Z329" s="5" t="str">
        <f t="shared" ref="Z329:Z392" si="147">IF(OR($AN329="",ISNUMBER($AN329)=FALSE),"",IF(L329="","",(T329-P329)/(3*U329)))</f>
        <v/>
      </c>
      <c r="AA329" s="5" t="str">
        <f t="shared" ref="AA329:AA392" si="148">IF(OR($AN329="",ISNUMBER($AN329)=FALSE),"",IF(AND(J329=0,L329=0),((K329)-(T329))/(3*U329),MIN(Y329:Z329)))</f>
        <v/>
      </c>
      <c r="AB329" s="6" t="str">
        <f t="shared" ref="AB329:AB392" si="149">IF(OR($AN329="",ISNUMBER($AN329)=FALSE),"",IF(AND(J329=0,L329=0),NORMSDIST(3*AA329),NORMSDIST(3*AA329)+NORMSDIST(6*V329-3*AA329)-1))</f>
        <v/>
      </c>
      <c r="AC329" s="29" t="str">
        <f t="shared" ref="AC329:AC392" si="150">IF($T329="","",IF(I329="Tolerance",IF(($H329*3*U329+T329)-J329&lt;K329,"",($H329*3*U329+T329)-J329),IF(OR(I329="GD&amp;T",I329="MAX"),IF(($H329*3*U329+T329)&lt;K329,"",($H329*3*U329+T329)),"")))</f>
        <v/>
      </c>
      <c r="AD329" s="29" t="str">
        <f t="shared" ref="AD329:AD392" si="151">IF(T329="","",IF(I329="Tolerance",IF(-(($H329*3*U329)-T329)-J329&gt;L329,"",-(($H329*3*U329)-T329)-J329),IF(I329="MIN",IF(-(($H329*3*U329)-T329)&gt;L329,"",-(($H329*3*U329)-T329)),"")))</f>
        <v/>
      </c>
      <c r="AE329" s="29" t="str">
        <f t="shared" ref="AE329:AE392" si="152">IF(OR(J329="",T329=""),"",(O329+P329)/2-T329)</f>
        <v/>
      </c>
      <c r="AF329" s="29" t="str">
        <f t="shared" si="138"/>
        <v/>
      </c>
      <c r="AG329" s="100"/>
      <c r="AH329" s="101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3"/>
      <c r="AT329" s="103"/>
      <c r="AU329" s="103"/>
      <c r="AV329" s="103"/>
      <c r="AW329" s="103"/>
      <c r="AX329" s="103"/>
      <c r="AY329" s="103"/>
      <c r="AZ329" s="103"/>
      <c r="BA329" s="103"/>
      <c r="BB329" s="103"/>
      <c r="BC329" s="103"/>
      <c r="BD329" s="103"/>
      <c r="BE329" s="103"/>
      <c r="BF329" s="103"/>
      <c r="BG329" s="103"/>
      <c r="BH329" s="103"/>
      <c r="BI329" s="103"/>
      <c r="BJ329" s="103"/>
      <c r="BK329" s="103"/>
      <c r="BL329" s="103"/>
      <c r="BM329" s="103"/>
      <c r="BN329" s="103"/>
      <c r="BO329" s="95"/>
      <c r="BP329" s="95"/>
      <c r="BQ329" s="95"/>
      <c r="BR329" s="95"/>
      <c r="BS329" s="95"/>
      <c r="BT329" s="97"/>
      <c r="BU329" s="97"/>
      <c r="BV329" s="96"/>
      <c r="BW329" s="96"/>
      <c r="BX329" s="96"/>
      <c r="BY329" s="98"/>
      <c r="BZ329" s="99"/>
      <c r="CA329" s="99"/>
      <c r="CB329" s="99"/>
      <c r="CC329" s="99"/>
      <c r="CD329" s="100"/>
      <c r="CE329" s="101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3"/>
      <c r="CQ329" s="103"/>
      <c r="CR329" s="103"/>
      <c r="CS329" s="103"/>
      <c r="CT329" s="103"/>
      <c r="CU329" s="103"/>
      <c r="CV329" s="103"/>
      <c r="CW329" s="103"/>
      <c r="CX329" s="103"/>
      <c r="CY329" s="103"/>
      <c r="CZ329" s="103"/>
      <c r="DA329" s="103"/>
      <c r="DB329" s="103"/>
      <c r="DC329" s="103"/>
      <c r="DD329" s="103"/>
      <c r="DE329" s="103"/>
      <c r="DF329" s="103"/>
      <c r="DG329" s="103"/>
      <c r="DH329" s="103"/>
      <c r="DI329" s="103"/>
      <c r="DJ329" s="103"/>
      <c r="DK329" s="103"/>
      <c r="DL329" s="27"/>
      <c r="DM329" s="27"/>
      <c r="DN329" s="27"/>
      <c r="DO329" s="27"/>
      <c r="DP329" s="27"/>
      <c r="DQ329" s="27"/>
      <c r="DR329" s="27"/>
      <c r="DS329" s="27"/>
      <c r="DT329" s="27"/>
      <c r="DU329" s="27"/>
      <c r="DV329" s="27"/>
      <c r="DW329" s="27"/>
      <c r="DX329" s="27"/>
      <c r="DY329" s="27"/>
      <c r="DZ329" s="27"/>
      <c r="EA329" s="27"/>
      <c r="EB329" s="27"/>
      <c r="EC329" s="27"/>
      <c r="ED329" s="27"/>
      <c r="EE329" s="27"/>
      <c r="EF329" s="27"/>
      <c r="EG329" s="27"/>
      <c r="EH329" s="27"/>
      <c r="EI329" s="27"/>
    </row>
    <row r="330" spans="1:139">
      <c r="A330" s="83"/>
      <c r="B330" s="66"/>
      <c r="C330" s="79"/>
      <c r="D330" s="67"/>
      <c r="E330" s="123"/>
      <c r="F330" s="84"/>
      <c r="G330" s="85"/>
      <c r="H330" s="86"/>
      <c r="I330" s="124"/>
      <c r="J330" s="88"/>
      <c r="K330" s="89"/>
      <c r="L330" s="89"/>
      <c r="M330" s="90"/>
      <c r="N330" s="91"/>
      <c r="O330" s="92">
        <f t="shared" si="139"/>
        <v>0</v>
      </c>
      <c r="P330" s="93">
        <f t="shared" si="140"/>
        <v>0</v>
      </c>
      <c r="Q330" s="94"/>
      <c r="R330" s="3" t="str">
        <f t="shared" si="141"/>
        <v/>
      </c>
      <c r="S330" s="3" t="str">
        <f t="shared" si="142"/>
        <v/>
      </c>
      <c r="T330" s="3" t="str">
        <f t="shared" si="143"/>
        <v/>
      </c>
      <c r="U330" s="4" t="str">
        <f t="shared" si="144"/>
        <v/>
      </c>
      <c r="V330" s="5" t="str">
        <f t="shared" si="145"/>
        <v/>
      </c>
      <c r="W330" s="76" t="str">
        <f t="shared" si="136"/>
        <v/>
      </c>
      <c r="X330" s="76" t="str">
        <f t="shared" si="137"/>
        <v/>
      </c>
      <c r="Y330" s="5" t="str">
        <f t="shared" si="146"/>
        <v/>
      </c>
      <c r="Z330" s="5" t="str">
        <f t="shared" si="147"/>
        <v/>
      </c>
      <c r="AA330" s="5" t="str">
        <f t="shared" si="148"/>
        <v/>
      </c>
      <c r="AB330" s="6" t="str">
        <f t="shared" si="149"/>
        <v/>
      </c>
      <c r="AC330" s="29" t="str">
        <f t="shared" si="150"/>
        <v/>
      </c>
      <c r="AD330" s="29" t="str">
        <f t="shared" si="151"/>
        <v/>
      </c>
      <c r="AE330" s="29" t="str">
        <f t="shared" si="152"/>
        <v/>
      </c>
      <c r="AF330" s="29" t="str">
        <f t="shared" si="138"/>
        <v/>
      </c>
      <c r="AG330" s="100"/>
      <c r="AH330" s="101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3"/>
      <c r="AT330" s="103"/>
      <c r="AU330" s="103"/>
      <c r="AV330" s="103"/>
      <c r="AW330" s="103"/>
      <c r="AX330" s="103"/>
      <c r="AY330" s="103"/>
      <c r="AZ330" s="103"/>
      <c r="BA330" s="103"/>
      <c r="BB330" s="103"/>
      <c r="BC330" s="103"/>
      <c r="BD330" s="103"/>
      <c r="BE330" s="103"/>
      <c r="BF330" s="103"/>
      <c r="BG330" s="103"/>
      <c r="BH330" s="103"/>
      <c r="BI330" s="103"/>
      <c r="BJ330" s="103"/>
      <c r="BK330" s="103"/>
      <c r="BL330" s="103"/>
      <c r="BM330" s="103"/>
      <c r="BN330" s="103"/>
      <c r="BO330" s="95"/>
      <c r="BP330" s="95"/>
      <c r="BQ330" s="95"/>
      <c r="BR330" s="95"/>
      <c r="BS330" s="95"/>
      <c r="BT330" s="97"/>
      <c r="BU330" s="97"/>
      <c r="BV330" s="96"/>
      <c r="BW330" s="96"/>
      <c r="BX330" s="96"/>
      <c r="BY330" s="98"/>
      <c r="BZ330" s="99"/>
      <c r="CA330" s="99"/>
      <c r="CB330" s="99"/>
      <c r="CC330" s="99"/>
      <c r="CD330" s="100"/>
      <c r="CE330" s="101"/>
      <c r="CF330" s="102"/>
      <c r="CG330" s="102"/>
      <c r="CH330" s="102"/>
      <c r="CI330" s="102"/>
      <c r="CJ330" s="102"/>
      <c r="CK330" s="102"/>
      <c r="CL330" s="102"/>
      <c r="CM330" s="102"/>
      <c r="CN330" s="102"/>
      <c r="CO330" s="102"/>
      <c r="CP330" s="103"/>
      <c r="CQ330" s="103"/>
      <c r="CR330" s="103"/>
      <c r="CS330" s="103"/>
      <c r="CT330" s="103"/>
      <c r="CU330" s="103"/>
      <c r="CV330" s="103"/>
      <c r="CW330" s="103"/>
      <c r="CX330" s="103"/>
      <c r="CY330" s="103"/>
      <c r="CZ330" s="103"/>
      <c r="DA330" s="103"/>
      <c r="DB330" s="103"/>
      <c r="DC330" s="103"/>
      <c r="DD330" s="103"/>
      <c r="DE330" s="103"/>
      <c r="DF330" s="103"/>
      <c r="DG330" s="103"/>
      <c r="DH330" s="103"/>
      <c r="DI330" s="103"/>
      <c r="DJ330" s="103"/>
      <c r="DK330" s="103"/>
      <c r="DL330" s="27"/>
      <c r="DM330" s="27"/>
      <c r="DN330" s="27"/>
      <c r="DO330" s="27"/>
      <c r="DP330" s="27"/>
      <c r="DQ330" s="27"/>
      <c r="DR330" s="27"/>
      <c r="DS330" s="27"/>
      <c r="DT330" s="27"/>
      <c r="DU330" s="27"/>
      <c r="DV330" s="27"/>
      <c r="DW330" s="27"/>
      <c r="DX330" s="27"/>
      <c r="DY330" s="27"/>
      <c r="DZ330" s="27"/>
      <c r="EA330" s="27"/>
      <c r="EB330" s="27"/>
      <c r="EC330" s="27"/>
      <c r="ED330" s="27"/>
      <c r="EE330" s="27"/>
      <c r="EF330" s="27"/>
      <c r="EG330" s="27"/>
      <c r="EH330" s="27"/>
      <c r="EI330" s="27"/>
    </row>
    <row r="331" spans="1:139">
      <c r="A331" s="83"/>
      <c r="B331" s="66"/>
      <c r="C331" s="79"/>
      <c r="D331" s="67"/>
      <c r="E331" s="123"/>
      <c r="F331" s="84"/>
      <c r="G331" s="85"/>
      <c r="H331" s="86"/>
      <c r="I331" s="124"/>
      <c r="J331" s="88"/>
      <c r="K331" s="89"/>
      <c r="L331" s="89"/>
      <c r="M331" s="90"/>
      <c r="N331" s="91"/>
      <c r="O331" s="92">
        <f t="shared" si="139"/>
        <v>0</v>
      </c>
      <c r="P331" s="93">
        <f t="shared" si="140"/>
        <v>0</v>
      </c>
      <c r="Q331" s="94"/>
      <c r="R331" s="3" t="str">
        <f t="shared" si="141"/>
        <v/>
      </c>
      <c r="S331" s="3" t="str">
        <f t="shared" si="142"/>
        <v/>
      </c>
      <c r="T331" s="3" t="str">
        <f t="shared" si="143"/>
        <v/>
      </c>
      <c r="U331" s="4" t="str">
        <f t="shared" si="144"/>
        <v/>
      </c>
      <c r="V331" s="5" t="str">
        <f t="shared" si="145"/>
        <v/>
      </c>
      <c r="W331" s="76" t="str">
        <f t="shared" si="136"/>
        <v/>
      </c>
      <c r="X331" s="76" t="str">
        <f t="shared" si="137"/>
        <v/>
      </c>
      <c r="Y331" s="5" t="str">
        <f t="shared" si="146"/>
        <v/>
      </c>
      <c r="Z331" s="5" t="str">
        <f t="shared" si="147"/>
        <v/>
      </c>
      <c r="AA331" s="5" t="str">
        <f t="shared" si="148"/>
        <v/>
      </c>
      <c r="AB331" s="6" t="str">
        <f t="shared" si="149"/>
        <v/>
      </c>
      <c r="AC331" s="29" t="str">
        <f t="shared" si="150"/>
        <v/>
      </c>
      <c r="AD331" s="29" t="str">
        <f t="shared" si="151"/>
        <v/>
      </c>
      <c r="AE331" s="29" t="str">
        <f t="shared" si="152"/>
        <v/>
      </c>
      <c r="AF331" s="29" t="str">
        <f t="shared" si="138"/>
        <v/>
      </c>
      <c r="AG331" s="100"/>
      <c r="AH331" s="101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3"/>
      <c r="AT331" s="103"/>
      <c r="AU331" s="103"/>
      <c r="AV331" s="103"/>
      <c r="AW331" s="103"/>
      <c r="AX331" s="103"/>
      <c r="AY331" s="103"/>
      <c r="AZ331" s="103"/>
      <c r="BA331" s="103"/>
      <c r="BB331" s="103"/>
      <c r="BC331" s="103"/>
      <c r="BD331" s="103"/>
      <c r="BE331" s="103"/>
      <c r="BF331" s="103"/>
      <c r="BG331" s="103"/>
      <c r="BH331" s="103"/>
      <c r="BI331" s="103"/>
      <c r="BJ331" s="103"/>
      <c r="BK331" s="103"/>
      <c r="BL331" s="103"/>
      <c r="BM331" s="103"/>
      <c r="BN331" s="103"/>
      <c r="BO331" s="95"/>
      <c r="BP331" s="95"/>
      <c r="BQ331" s="95"/>
      <c r="BR331" s="95"/>
      <c r="BS331" s="95"/>
      <c r="BT331" s="97"/>
      <c r="BU331" s="97"/>
      <c r="BV331" s="96"/>
      <c r="BW331" s="96"/>
      <c r="BX331" s="96"/>
      <c r="BY331" s="98"/>
      <c r="BZ331" s="99"/>
      <c r="CA331" s="99"/>
      <c r="CB331" s="99"/>
      <c r="CC331" s="99"/>
      <c r="CD331" s="100"/>
      <c r="CE331" s="101"/>
      <c r="CF331" s="102"/>
      <c r="CG331" s="102"/>
      <c r="CH331" s="102"/>
      <c r="CI331" s="102"/>
      <c r="CJ331" s="102"/>
      <c r="CK331" s="102"/>
      <c r="CL331" s="102"/>
      <c r="CM331" s="102"/>
      <c r="CN331" s="102"/>
      <c r="CO331" s="102"/>
      <c r="CP331" s="103"/>
      <c r="CQ331" s="103"/>
      <c r="CR331" s="103"/>
      <c r="CS331" s="103"/>
      <c r="CT331" s="103"/>
      <c r="CU331" s="103"/>
      <c r="CV331" s="103"/>
      <c r="CW331" s="103"/>
      <c r="CX331" s="103"/>
      <c r="CY331" s="103"/>
      <c r="CZ331" s="103"/>
      <c r="DA331" s="103"/>
      <c r="DB331" s="103"/>
      <c r="DC331" s="103"/>
      <c r="DD331" s="103"/>
      <c r="DE331" s="103"/>
      <c r="DF331" s="103"/>
      <c r="DG331" s="103"/>
      <c r="DH331" s="103"/>
      <c r="DI331" s="103"/>
      <c r="DJ331" s="103"/>
      <c r="DK331" s="103"/>
      <c r="DL331" s="27"/>
      <c r="DM331" s="27"/>
      <c r="DN331" s="27"/>
      <c r="DO331" s="27"/>
      <c r="DP331" s="27"/>
      <c r="DQ331" s="27"/>
      <c r="DR331" s="27"/>
      <c r="DS331" s="27"/>
      <c r="DT331" s="27"/>
      <c r="DU331" s="27"/>
      <c r="DV331" s="27"/>
      <c r="DW331" s="27"/>
      <c r="DX331" s="27"/>
      <c r="DY331" s="27"/>
      <c r="DZ331" s="27"/>
      <c r="EA331" s="27"/>
      <c r="EB331" s="27"/>
      <c r="EC331" s="27"/>
      <c r="ED331" s="27"/>
      <c r="EE331" s="27"/>
      <c r="EF331" s="27"/>
      <c r="EG331" s="27"/>
      <c r="EH331" s="27"/>
      <c r="EI331" s="27"/>
    </row>
    <row r="332" spans="1:139">
      <c r="A332" s="83"/>
      <c r="B332" s="66"/>
      <c r="C332" s="79"/>
      <c r="D332" s="67"/>
      <c r="E332" s="123"/>
      <c r="F332" s="84"/>
      <c r="G332" s="85"/>
      <c r="H332" s="86"/>
      <c r="I332" s="124"/>
      <c r="J332" s="88"/>
      <c r="K332" s="89"/>
      <c r="L332" s="89"/>
      <c r="M332" s="90"/>
      <c r="N332" s="91"/>
      <c r="O332" s="92">
        <f t="shared" si="139"/>
        <v>0</v>
      </c>
      <c r="P332" s="93">
        <f t="shared" si="140"/>
        <v>0</v>
      </c>
      <c r="Q332" s="94"/>
      <c r="R332" s="3" t="str">
        <f t="shared" si="141"/>
        <v/>
      </c>
      <c r="S332" s="3" t="str">
        <f t="shared" si="142"/>
        <v/>
      </c>
      <c r="T332" s="3" t="str">
        <f t="shared" si="143"/>
        <v/>
      </c>
      <c r="U332" s="4" t="str">
        <f t="shared" si="144"/>
        <v/>
      </c>
      <c r="V332" s="5" t="str">
        <f t="shared" si="145"/>
        <v/>
      </c>
      <c r="W332" s="76" t="str">
        <f t="shared" si="136"/>
        <v/>
      </c>
      <c r="X332" s="76" t="str">
        <f t="shared" si="137"/>
        <v/>
      </c>
      <c r="Y332" s="5" t="str">
        <f t="shared" si="146"/>
        <v/>
      </c>
      <c r="Z332" s="5" t="str">
        <f t="shared" si="147"/>
        <v/>
      </c>
      <c r="AA332" s="5" t="str">
        <f t="shared" si="148"/>
        <v/>
      </c>
      <c r="AB332" s="6" t="str">
        <f t="shared" si="149"/>
        <v/>
      </c>
      <c r="AC332" s="29" t="str">
        <f t="shared" si="150"/>
        <v/>
      </c>
      <c r="AD332" s="29" t="str">
        <f t="shared" si="151"/>
        <v/>
      </c>
      <c r="AE332" s="29" t="str">
        <f t="shared" si="152"/>
        <v/>
      </c>
      <c r="AF332" s="29" t="str">
        <f t="shared" si="138"/>
        <v/>
      </c>
      <c r="AG332" s="100"/>
      <c r="AH332" s="101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3"/>
      <c r="AT332" s="103"/>
      <c r="AU332" s="103"/>
      <c r="AV332" s="103"/>
      <c r="AW332" s="103"/>
      <c r="AX332" s="103"/>
      <c r="AY332" s="103"/>
      <c r="AZ332" s="103"/>
      <c r="BA332" s="103"/>
      <c r="BB332" s="103"/>
      <c r="BC332" s="103"/>
      <c r="BD332" s="103"/>
      <c r="BE332" s="103"/>
      <c r="BF332" s="103"/>
      <c r="BG332" s="103"/>
      <c r="BH332" s="103"/>
      <c r="BI332" s="103"/>
      <c r="BJ332" s="103"/>
      <c r="BK332" s="103"/>
      <c r="BL332" s="103"/>
      <c r="BM332" s="103"/>
      <c r="BN332" s="103"/>
      <c r="BO332" s="95"/>
      <c r="BP332" s="95"/>
      <c r="BQ332" s="95"/>
      <c r="BR332" s="95"/>
      <c r="BS332" s="95"/>
      <c r="BT332" s="97"/>
      <c r="BU332" s="97"/>
      <c r="BV332" s="96"/>
      <c r="BW332" s="96"/>
      <c r="BX332" s="96"/>
      <c r="BY332" s="98"/>
      <c r="BZ332" s="99"/>
      <c r="CA332" s="99"/>
      <c r="CB332" s="99"/>
      <c r="CC332" s="99"/>
      <c r="CD332" s="100"/>
      <c r="CE332" s="101"/>
      <c r="CF332" s="102"/>
      <c r="CG332" s="102"/>
      <c r="CH332" s="102"/>
      <c r="CI332" s="102"/>
      <c r="CJ332" s="102"/>
      <c r="CK332" s="102"/>
      <c r="CL332" s="102"/>
      <c r="CM332" s="102"/>
      <c r="CN332" s="102"/>
      <c r="CO332" s="102"/>
      <c r="CP332" s="103"/>
      <c r="CQ332" s="103"/>
      <c r="CR332" s="103"/>
      <c r="CS332" s="103"/>
      <c r="CT332" s="103"/>
      <c r="CU332" s="103"/>
      <c r="CV332" s="103"/>
      <c r="CW332" s="103"/>
      <c r="CX332" s="103"/>
      <c r="CY332" s="103"/>
      <c r="CZ332" s="103"/>
      <c r="DA332" s="103"/>
      <c r="DB332" s="103"/>
      <c r="DC332" s="103"/>
      <c r="DD332" s="103"/>
      <c r="DE332" s="103"/>
      <c r="DF332" s="103"/>
      <c r="DG332" s="103"/>
      <c r="DH332" s="103"/>
      <c r="DI332" s="103"/>
      <c r="DJ332" s="103"/>
      <c r="DK332" s="103"/>
      <c r="DL332" s="27"/>
      <c r="DM332" s="27"/>
      <c r="DN332" s="27"/>
      <c r="DO332" s="27"/>
      <c r="DP332" s="27"/>
      <c r="DQ332" s="27"/>
      <c r="DR332" s="27"/>
      <c r="DS332" s="27"/>
      <c r="DT332" s="27"/>
      <c r="DU332" s="27"/>
      <c r="DV332" s="27"/>
      <c r="DW332" s="27"/>
      <c r="DX332" s="27"/>
      <c r="DY332" s="27"/>
      <c r="DZ332" s="27"/>
      <c r="EA332" s="27"/>
      <c r="EB332" s="27"/>
      <c r="EC332" s="27"/>
      <c r="ED332" s="27"/>
      <c r="EE332" s="27"/>
      <c r="EF332" s="27"/>
      <c r="EG332" s="27"/>
      <c r="EH332" s="27"/>
      <c r="EI332" s="27"/>
    </row>
    <row r="333" spans="1:139">
      <c r="A333" s="83"/>
      <c r="B333" s="66"/>
      <c r="C333" s="79"/>
      <c r="D333" s="67"/>
      <c r="E333" s="123"/>
      <c r="F333" s="84"/>
      <c r="G333" s="85"/>
      <c r="H333" s="86"/>
      <c r="I333" s="124"/>
      <c r="J333" s="88"/>
      <c r="K333" s="89"/>
      <c r="L333" s="89"/>
      <c r="M333" s="90"/>
      <c r="N333" s="91"/>
      <c r="O333" s="92">
        <f t="shared" si="139"/>
        <v>0</v>
      </c>
      <c r="P333" s="93">
        <f t="shared" si="140"/>
        <v>0</v>
      </c>
      <c r="Q333" s="94"/>
      <c r="R333" s="3" t="str">
        <f t="shared" si="141"/>
        <v/>
      </c>
      <c r="S333" s="3" t="str">
        <f t="shared" si="142"/>
        <v/>
      </c>
      <c r="T333" s="3" t="str">
        <f t="shared" si="143"/>
        <v/>
      </c>
      <c r="U333" s="4" t="str">
        <f t="shared" si="144"/>
        <v/>
      </c>
      <c r="V333" s="5" t="str">
        <f t="shared" si="145"/>
        <v/>
      </c>
      <c r="W333" s="76" t="str">
        <f t="shared" si="136"/>
        <v/>
      </c>
      <c r="X333" s="76" t="str">
        <f t="shared" si="137"/>
        <v/>
      </c>
      <c r="Y333" s="5" t="str">
        <f t="shared" si="146"/>
        <v/>
      </c>
      <c r="Z333" s="5" t="str">
        <f t="shared" si="147"/>
        <v/>
      </c>
      <c r="AA333" s="5" t="str">
        <f t="shared" si="148"/>
        <v/>
      </c>
      <c r="AB333" s="6" t="str">
        <f t="shared" si="149"/>
        <v/>
      </c>
      <c r="AC333" s="29" t="str">
        <f t="shared" si="150"/>
        <v/>
      </c>
      <c r="AD333" s="29" t="str">
        <f t="shared" si="151"/>
        <v/>
      </c>
      <c r="AE333" s="29" t="str">
        <f t="shared" si="152"/>
        <v/>
      </c>
      <c r="AF333" s="29" t="str">
        <f t="shared" si="138"/>
        <v/>
      </c>
      <c r="AG333" s="100"/>
      <c r="AH333" s="101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3"/>
      <c r="AT333" s="103"/>
      <c r="AU333" s="103"/>
      <c r="AV333" s="103"/>
      <c r="AW333" s="103"/>
      <c r="AX333" s="103"/>
      <c r="AY333" s="103"/>
      <c r="AZ333" s="103"/>
      <c r="BA333" s="103"/>
      <c r="BB333" s="103"/>
      <c r="BC333" s="103"/>
      <c r="BD333" s="103"/>
      <c r="BE333" s="103"/>
      <c r="BF333" s="103"/>
      <c r="BG333" s="103"/>
      <c r="BH333" s="103"/>
      <c r="BI333" s="103"/>
      <c r="BJ333" s="103"/>
      <c r="BK333" s="103"/>
      <c r="BL333" s="103"/>
      <c r="BM333" s="103"/>
      <c r="BN333" s="103"/>
      <c r="BO333" s="95"/>
      <c r="BP333" s="95"/>
      <c r="BQ333" s="95"/>
      <c r="BR333" s="95"/>
      <c r="BS333" s="95"/>
      <c r="BT333" s="97"/>
      <c r="BU333" s="97"/>
      <c r="BV333" s="96"/>
      <c r="BW333" s="96"/>
      <c r="BX333" s="96"/>
      <c r="BY333" s="98"/>
      <c r="BZ333" s="99"/>
      <c r="CA333" s="99"/>
      <c r="CB333" s="99"/>
      <c r="CC333" s="99"/>
      <c r="CD333" s="100"/>
      <c r="CE333" s="101"/>
      <c r="CF333" s="102"/>
      <c r="CG333" s="102"/>
      <c r="CH333" s="102"/>
      <c r="CI333" s="102"/>
      <c r="CJ333" s="102"/>
      <c r="CK333" s="102"/>
      <c r="CL333" s="102"/>
      <c r="CM333" s="102"/>
      <c r="CN333" s="102"/>
      <c r="CO333" s="102"/>
      <c r="CP333" s="103"/>
      <c r="CQ333" s="103"/>
      <c r="CR333" s="103"/>
      <c r="CS333" s="103"/>
      <c r="CT333" s="103"/>
      <c r="CU333" s="103"/>
      <c r="CV333" s="103"/>
      <c r="CW333" s="103"/>
      <c r="CX333" s="103"/>
      <c r="CY333" s="103"/>
      <c r="CZ333" s="103"/>
      <c r="DA333" s="103"/>
      <c r="DB333" s="103"/>
      <c r="DC333" s="103"/>
      <c r="DD333" s="103"/>
      <c r="DE333" s="103"/>
      <c r="DF333" s="103"/>
      <c r="DG333" s="103"/>
      <c r="DH333" s="103"/>
      <c r="DI333" s="103"/>
      <c r="DJ333" s="103"/>
      <c r="DK333" s="103"/>
      <c r="DL333" s="27"/>
      <c r="DM333" s="27"/>
      <c r="DN333" s="27"/>
      <c r="DO333" s="27"/>
      <c r="DP333" s="27"/>
      <c r="DQ333" s="27"/>
      <c r="DR333" s="27"/>
      <c r="DS333" s="27"/>
      <c r="DT333" s="27"/>
      <c r="DU333" s="27"/>
      <c r="DV333" s="27"/>
      <c r="DW333" s="27"/>
      <c r="DX333" s="27"/>
      <c r="DY333" s="27"/>
      <c r="DZ333" s="27"/>
      <c r="EA333" s="27"/>
      <c r="EB333" s="27"/>
      <c r="EC333" s="27"/>
      <c r="ED333" s="27"/>
      <c r="EE333" s="27"/>
      <c r="EF333" s="27"/>
      <c r="EG333" s="27"/>
      <c r="EH333" s="27"/>
      <c r="EI333" s="27"/>
    </row>
    <row r="334" spans="1:139">
      <c r="A334" s="83"/>
      <c r="B334" s="66"/>
      <c r="C334" s="79"/>
      <c r="D334" s="67"/>
      <c r="E334" s="123"/>
      <c r="F334" s="84"/>
      <c r="G334" s="85"/>
      <c r="H334" s="86"/>
      <c r="I334" s="124"/>
      <c r="J334" s="88"/>
      <c r="K334" s="89"/>
      <c r="L334" s="89"/>
      <c r="M334" s="90"/>
      <c r="N334" s="91"/>
      <c r="O334" s="92">
        <f t="shared" si="139"/>
        <v>0</v>
      </c>
      <c r="P334" s="93">
        <f t="shared" si="140"/>
        <v>0</v>
      </c>
      <c r="Q334" s="94"/>
      <c r="R334" s="3" t="str">
        <f t="shared" si="141"/>
        <v/>
      </c>
      <c r="S334" s="3" t="str">
        <f t="shared" si="142"/>
        <v/>
      </c>
      <c r="T334" s="3" t="str">
        <f t="shared" si="143"/>
        <v/>
      </c>
      <c r="U334" s="4" t="str">
        <f t="shared" si="144"/>
        <v/>
      </c>
      <c r="V334" s="5" t="str">
        <f t="shared" si="145"/>
        <v/>
      </c>
      <c r="W334" s="76" t="str">
        <f t="shared" si="136"/>
        <v/>
      </c>
      <c r="X334" s="76" t="str">
        <f t="shared" si="137"/>
        <v/>
      </c>
      <c r="Y334" s="5" t="str">
        <f t="shared" si="146"/>
        <v/>
      </c>
      <c r="Z334" s="5" t="str">
        <f t="shared" si="147"/>
        <v/>
      </c>
      <c r="AA334" s="5" t="str">
        <f t="shared" si="148"/>
        <v/>
      </c>
      <c r="AB334" s="6" t="str">
        <f t="shared" si="149"/>
        <v/>
      </c>
      <c r="AC334" s="29" t="str">
        <f t="shared" si="150"/>
        <v/>
      </c>
      <c r="AD334" s="29" t="str">
        <f t="shared" si="151"/>
        <v/>
      </c>
      <c r="AE334" s="29" t="str">
        <f t="shared" si="152"/>
        <v/>
      </c>
      <c r="AF334" s="29" t="str">
        <f t="shared" si="138"/>
        <v/>
      </c>
      <c r="AG334" s="100"/>
      <c r="AH334" s="101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3"/>
      <c r="AT334" s="103"/>
      <c r="AU334" s="103"/>
      <c r="AV334" s="103"/>
      <c r="AW334" s="103"/>
      <c r="AX334" s="103"/>
      <c r="AY334" s="103"/>
      <c r="AZ334" s="103"/>
      <c r="BA334" s="103"/>
      <c r="BB334" s="103"/>
      <c r="BC334" s="103"/>
      <c r="BD334" s="103"/>
      <c r="BE334" s="103"/>
      <c r="BF334" s="103"/>
      <c r="BG334" s="103"/>
      <c r="BH334" s="103"/>
      <c r="BI334" s="103"/>
      <c r="BJ334" s="103"/>
      <c r="BK334" s="103"/>
      <c r="BL334" s="103"/>
      <c r="BM334" s="103"/>
      <c r="BN334" s="103"/>
      <c r="BO334" s="95"/>
      <c r="BP334" s="95"/>
      <c r="BQ334" s="95"/>
      <c r="BR334" s="95"/>
      <c r="BS334" s="95"/>
      <c r="BT334" s="97"/>
      <c r="BU334" s="97"/>
      <c r="BV334" s="96"/>
      <c r="BW334" s="96"/>
      <c r="BX334" s="96"/>
      <c r="BY334" s="98"/>
      <c r="BZ334" s="99"/>
      <c r="CA334" s="99"/>
      <c r="CB334" s="99"/>
      <c r="CC334" s="99"/>
      <c r="CD334" s="100"/>
      <c r="CE334" s="101"/>
      <c r="CF334" s="102"/>
      <c r="CG334" s="102"/>
      <c r="CH334" s="102"/>
      <c r="CI334" s="102"/>
      <c r="CJ334" s="102"/>
      <c r="CK334" s="102"/>
      <c r="CL334" s="102"/>
      <c r="CM334" s="102"/>
      <c r="CN334" s="102"/>
      <c r="CO334" s="102"/>
      <c r="CP334" s="103"/>
      <c r="CQ334" s="103"/>
      <c r="CR334" s="103"/>
      <c r="CS334" s="103"/>
      <c r="CT334" s="103"/>
      <c r="CU334" s="103"/>
      <c r="CV334" s="103"/>
      <c r="CW334" s="103"/>
      <c r="CX334" s="103"/>
      <c r="CY334" s="103"/>
      <c r="CZ334" s="103"/>
      <c r="DA334" s="103"/>
      <c r="DB334" s="103"/>
      <c r="DC334" s="103"/>
      <c r="DD334" s="103"/>
      <c r="DE334" s="103"/>
      <c r="DF334" s="103"/>
      <c r="DG334" s="103"/>
      <c r="DH334" s="103"/>
      <c r="DI334" s="103"/>
      <c r="DJ334" s="103"/>
      <c r="DK334" s="103"/>
      <c r="DL334" s="27"/>
      <c r="DM334" s="27"/>
      <c r="DN334" s="27"/>
      <c r="DO334" s="27"/>
      <c r="DP334" s="27"/>
      <c r="DQ334" s="27"/>
      <c r="DR334" s="27"/>
      <c r="DS334" s="27"/>
      <c r="DT334" s="27"/>
      <c r="DU334" s="27"/>
      <c r="DV334" s="27"/>
      <c r="DW334" s="27"/>
      <c r="DX334" s="27"/>
      <c r="DY334" s="27"/>
      <c r="DZ334" s="27"/>
      <c r="EA334" s="27"/>
      <c r="EB334" s="27"/>
      <c r="EC334" s="27"/>
      <c r="ED334" s="27"/>
      <c r="EE334" s="27"/>
      <c r="EF334" s="27"/>
      <c r="EG334" s="27"/>
      <c r="EH334" s="27"/>
      <c r="EI334" s="27"/>
    </row>
    <row r="335" spans="1:139">
      <c r="A335" s="83"/>
      <c r="B335" s="66"/>
      <c r="C335" s="79"/>
      <c r="D335" s="67"/>
      <c r="E335" s="123"/>
      <c r="F335" s="84"/>
      <c r="G335" s="85"/>
      <c r="H335" s="86"/>
      <c r="I335" s="124"/>
      <c r="J335" s="88"/>
      <c r="K335" s="89"/>
      <c r="L335" s="89"/>
      <c r="M335" s="90"/>
      <c r="N335" s="91"/>
      <c r="O335" s="92">
        <f t="shared" si="139"/>
        <v>0</v>
      </c>
      <c r="P335" s="93">
        <f t="shared" si="140"/>
        <v>0</v>
      </c>
      <c r="Q335" s="94"/>
      <c r="R335" s="3" t="str">
        <f t="shared" si="141"/>
        <v/>
      </c>
      <c r="S335" s="3" t="str">
        <f t="shared" si="142"/>
        <v/>
      </c>
      <c r="T335" s="3" t="str">
        <f t="shared" si="143"/>
        <v/>
      </c>
      <c r="U335" s="4" t="str">
        <f t="shared" si="144"/>
        <v/>
      </c>
      <c r="V335" s="5" t="str">
        <f t="shared" si="145"/>
        <v/>
      </c>
      <c r="W335" s="76" t="str">
        <f t="shared" si="136"/>
        <v/>
      </c>
      <c r="X335" s="76" t="str">
        <f t="shared" si="137"/>
        <v/>
      </c>
      <c r="Y335" s="5" t="str">
        <f t="shared" si="146"/>
        <v/>
      </c>
      <c r="Z335" s="5" t="str">
        <f t="shared" si="147"/>
        <v/>
      </c>
      <c r="AA335" s="5" t="str">
        <f t="shared" si="148"/>
        <v/>
      </c>
      <c r="AB335" s="6" t="str">
        <f t="shared" si="149"/>
        <v/>
      </c>
      <c r="AC335" s="29" t="str">
        <f t="shared" si="150"/>
        <v/>
      </c>
      <c r="AD335" s="29" t="str">
        <f t="shared" si="151"/>
        <v/>
      </c>
      <c r="AE335" s="29" t="str">
        <f t="shared" si="152"/>
        <v/>
      </c>
      <c r="AF335" s="29" t="str">
        <f t="shared" si="138"/>
        <v/>
      </c>
      <c r="AG335" s="100"/>
      <c r="AH335" s="101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3"/>
      <c r="AT335" s="103"/>
      <c r="AU335" s="103"/>
      <c r="AV335" s="103"/>
      <c r="AW335" s="103"/>
      <c r="AX335" s="103"/>
      <c r="AY335" s="103"/>
      <c r="AZ335" s="103"/>
      <c r="BA335" s="103"/>
      <c r="BB335" s="103"/>
      <c r="BC335" s="103"/>
      <c r="BD335" s="103"/>
      <c r="BE335" s="103"/>
      <c r="BF335" s="103"/>
      <c r="BG335" s="103"/>
      <c r="BH335" s="103"/>
      <c r="BI335" s="103"/>
      <c r="BJ335" s="103"/>
      <c r="BK335" s="103"/>
      <c r="BL335" s="103"/>
      <c r="BM335" s="103"/>
      <c r="BN335" s="103"/>
      <c r="BO335" s="95"/>
      <c r="BP335" s="95"/>
      <c r="BQ335" s="95"/>
      <c r="BR335" s="95"/>
      <c r="BS335" s="95"/>
      <c r="BT335" s="97"/>
      <c r="BU335" s="97"/>
      <c r="BV335" s="96"/>
      <c r="BW335" s="96"/>
      <c r="BX335" s="96"/>
      <c r="BY335" s="98"/>
      <c r="BZ335" s="99"/>
      <c r="CA335" s="99"/>
      <c r="CB335" s="99"/>
      <c r="CC335" s="99"/>
      <c r="CD335" s="100"/>
      <c r="CE335" s="101"/>
      <c r="CF335" s="102"/>
      <c r="CG335" s="102"/>
      <c r="CH335" s="102"/>
      <c r="CI335" s="102"/>
      <c r="CJ335" s="102"/>
      <c r="CK335" s="102"/>
      <c r="CL335" s="102"/>
      <c r="CM335" s="102"/>
      <c r="CN335" s="102"/>
      <c r="CO335" s="102"/>
      <c r="CP335" s="103"/>
      <c r="CQ335" s="103"/>
      <c r="CR335" s="103"/>
      <c r="CS335" s="103"/>
      <c r="CT335" s="103"/>
      <c r="CU335" s="103"/>
      <c r="CV335" s="103"/>
      <c r="CW335" s="103"/>
      <c r="CX335" s="103"/>
      <c r="CY335" s="103"/>
      <c r="CZ335" s="103"/>
      <c r="DA335" s="103"/>
      <c r="DB335" s="103"/>
      <c r="DC335" s="103"/>
      <c r="DD335" s="103"/>
      <c r="DE335" s="103"/>
      <c r="DF335" s="103"/>
      <c r="DG335" s="103"/>
      <c r="DH335" s="103"/>
      <c r="DI335" s="103"/>
      <c r="DJ335" s="103"/>
      <c r="DK335" s="103"/>
      <c r="DL335" s="27"/>
      <c r="DM335" s="27"/>
      <c r="DN335" s="27"/>
      <c r="DO335" s="27"/>
      <c r="DP335" s="27"/>
      <c r="DQ335" s="27"/>
      <c r="DR335" s="27"/>
      <c r="DS335" s="27"/>
      <c r="DT335" s="27"/>
      <c r="DU335" s="27"/>
      <c r="DV335" s="27"/>
      <c r="DW335" s="27"/>
      <c r="DX335" s="27"/>
      <c r="DY335" s="27"/>
      <c r="DZ335" s="27"/>
      <c r="EA335" s="27"/>
      <c r="EB335" s="27"/>
      <c r="EC335" s="27"/>
      <c r="ED335" s="27"/>
      <c r="EE335" s="27"/>
      <c r="EF335" s="27"/>
      <c r="EG335" s="27"/>
      <c r="EH335" s="27"/>
      <c r="EI335" s="27"/>
    </row>
    <row r="336" spans="1:139">
      <c r="A336" s="83"/>
      <c r="B336" s="66"/>
      <c r="C336" s="79"/>
      <c r="D336" s="67"/>
      <c r="E336" s="123"/>
      <c r="F336" s="84"/>
      <c r="G336" s="85"/>
      <c r="H336" s="86"/>
      <c r="I336" s="124"/>
      <c r="J336" s="88"/>
      <c r="K336" s="89"/>
      <c r="L336" s="89"/>
      <c r="M336" s="90"/>
      <c r="N336" s="91"/>
      <c r="O336" s="92">
        <f t="shared" si="139"/>
        <v>0</v>
      </c>
      <c r="P336" s="93">
        <f t="shared" si="140"/>
        <v>0</v>
      </c>
      <c r="Q336" s="94"/>
      <c r="R336" s="3" t="str">
        <f t="shared" si="141"/>
        <v/>
      </c>
      <c r="S336" s="3" t="str">
        <f t="shared" si="142"/>
        <v/>
      </c>
      <c r="T336" s="3" t="str">
        <f t="shared" si="143"/>
        <v/>
      </c>
      <c r="U336" s="4" t="str">
        <f t="shared" si="144"/>
        <v/>
      </c>
      <c r="V336" s="5" t="str">
        <f t="shared" si="145"/>
        <v/>
      </c>
      <c r="W336" s="76" t="str">
        <f t="shared" si="136"/>
        <v/>
      </c>
      <c r="X336" s="76" t="str">
        <f t="shared" si="137"/>
        <v/>
      </c>
      <c r="Y336" s="5" t="str">
        <f t="shared" si="146"/>
        <v/>
      </c>
      <c r="Z336" s="5" t="str">
        <f t="shared" si="147"/>
        <v/>
      </c>
      <c r="AA336" s="5" t="str">
        <f t="shared" si="148"/>
        <v/>
      </c>
      <c r="AB336" s="6" t="str">
        <f t="shared" si="149"/>
        <v/>
      </c>
      <c r="AC336" s="29" t="str">
        <f t="shared" si="150"/>
        <v/>
      </c>
      <c r="AD336" s="29" t="str">
        <f t="shared" si="151"/>
        <v/>
      </c>
      <c r="AE336" s="29" t="str">
        <f t="shared" si="152"/>
        <v/>
      </c>
      <c r="AF336" s="29" t="str">
        <f t="shared" si="138"/>
        <v/>
      </c>
      <c r="AG336" s="100"/>
      <c r="AH336" s="101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3"/>
      <c r="AT336" s="103"/>
      <c r="AU336" s="103"/>
      <c r="AV336" s="103"/>
      <c r="AW336" s="103"/>
      <c r="AX336" s="103"/>
      <c r="AY336" s="103"/>
      <c r="AZ336" s="103"/>
      <c r="BA336" s="103"/>
      <c r="BB336" s="103"/>
      <c r="BC336" s="103"/>
      <c r="BD336" s="103"/>
      <c r="BE336" s="103"/>
      <c r="BF336" s="103"/>
      <c r="BG336" s="103"/>
      <c r="BH336" s="103"/>
      <c r="BI336" s="103"/>
      <c r="BJ336" s="103"/>
      <c r="BK336" s="103"/>
      <c r="BL336" s="103"/>
      <c r="BM336" s="103"/>
      <c r="BN336" s="103"/>
      <c r="BO336" s="95"/>
      <c r="BP336" s="95"/>
      <c r="BQ336" s="95"/>
      <c r="BR336" s="95"/>
      <c r="BS336" s="95"/>
      <c r="BT336" s="97"/>
      <c r="BU336" s="97"/>
      <c r="BV336" s="96"/>
      <c r="BW336" s="96"/>
      <c r="BX336" s="96"/>
      <c r="BY336" s="98"/>
      <c r="BZ336" s="99"/>
      <c r="CA336" s="99"/>
      <c r="CB336" s="99"/>
      <c r="CC336" s="99"/>
      <c r="CD336" s="100"/>
      <c r="CE336" s="101"/>
      <c r="CF336" s="102"/>
      <c r="CG336" s="102"/>
      <c r="CH336" s="102"/>
      <c r="CI336" s="102"/>
      <c r="CJ336" s="102"/>
      <c r="CK336" s="102"/>
      <c r="CL336" s="102"/>
      <c r="CM336" s="102"/>
      <c r="CN336" s="102"/>
      <c r="CO336" s="102"/>
      <c r="CP336" s="103"/>
      <c r="CQ336" s="103"/>
      <c r="CR336" s="103"/>
      <c r="CS336" s="103"/>
      <c r="CT336" s="103"/>
      <c r="CU336" s="103"/>
      <c r="CV336" s="103"/>
      <c r="CW336" s="103"/>
      <c r="CX336" s="103"/>
      <c r="CY336" s="103"/>
      <c r="CZ336" s="103"/>
      <c r="DA336" s="103"/>
      <c r="DB336" s="103"/>
      <c r="DC336" s="103"/>
      <c r="DD336" s="103"/>
      <c r="DE336" s="103"/>
      <c r="DF336" s="103"/>
      <c r="DG336" s="103"/>
      <c r="DH336" s="103"/>
      <c r="DI336" s="103"/>
      <c r="DJ336" s="103"/>
      <c r="DK336" s="103"/>
      <c r="DL336" s="27"/>
      <c r="DM336" s="27"/>
      <c r="DN336" s="27"/>
      <c r="DO336" s="27"/>
      <c r="DP336" s="27"/>
      <c r="DQ336" s="27"/>
      <c r="DR336" s="27"/>
      <c r="DS336" s="27"/>
      <c r="DT336" s="27"/>
      <c r="DU336" s="27"/>
      <c r="DV336" s="27"/>
      <c r="DW336" s="27"/>
      <c r="DX336" s="27"/>
      <c r="DY336" s="27"/>
      <c r="DZ336" s="27"/>
      <c r="EA336" s="27"/>
      <c r="EB336" s="27"/>
      <c r="EC336" s="27"/>
      <c r="ED336" s="27"/>
      <c r="EE336" s="27"/>
      <c r="EF336" s="27"/>
      <c r="EG336" s="27"/>
      <c r="EH336" s="27"/>
      <c r="EI336" s="27"/>
    </row>
    <row r="337" spans="1:139">
      <c r="A337" s="83"/>
      <c r="B337" s="66"/>
      <c r="C337" s="79"/>
      <c r="D337" s="67"/>
      <c r="E337" s="123"/>
      <c r="F337" s="84"/>
      <c r="G337" s="85"/>
      <c r="H337" s="86"/>
      <c r="I337" s="124"/>
      <c r="J337" s="88"/>
      <c r="K337" s="89"/>
      <c r="L337" s="89"/>
      <c r="M337" s="90"/>
      <c r="N337" s="91"/>
      <c r="O337" s="92">
        <f t="shared" si="139"/>
        <v>0</v>
      </c>
      <c r="P337" s="93">
        <f t="shared" si="140"/>
        <v>0</v>
      </c>
      <c r="Q337" s="94"/>
      <c r="R337" s="3" t="str">
        <f t="shared" si="141"/>
        <v/>
      </c>
      <c r="S337" s="3" t="str">
        <f t="shared" si="142"/>
        <v/>
      </c>
      <c r="T337" s="3" t="str">
        <f t="shared" si="143"/>
        <v/>
      </c>
      <c r="U337" s="4" t="str">
        <f t="shared" si="144"/>
        <v/>
      </c>
      <c r="V337" s="5" t="str">
        <f t="shared" si="145"/>
        <v/>
      </c>
      <c r="W337" s="76" t="str">
        <f t="shared" si="136"/>
        <v/>
      </c>
      <c r="X337" s="76" t="str">
        <f t="shared" si="137"/>
        <v/>
      </c>
      <c r="Y337" s="5" t="str">
        <f t="shared" si="146"/>
        <v/>
      </c>
      <c r="Z337" s="5" t="str">
        <f t="shared" si="147"/>
        <v/>
      </c>
      <c r="AA337" s="5" t="str">
        <f t="shared" si="148"/>
        <v/>
      </c>
      <c r="AB337" s="6" t="str">
        <f t="shared" si="149"/>
        <v/>
      </c>
      <c r="AC337" s="29" t="str">
        <f t="shared" si="150"/>
        <v/>
      </c>
      <c r="AD337" s="29" t="str">
        <f t="shared" si="151"/>
        <v/>
      </c>
      <c r="AE337" s="29" t="str">
        <f t="shared" si="152"/>
        <v/>
      </c>
      <c r="AF337" s="29" t="str">
        <f t="shared" si="138"/>
        <v/>
      </c>
      <c r="AG337" s="100"/>
      <c r="AH337" s="101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3"/>
      <c r="AT337" s="103"/>
      <c r="AU337" s="103"/>
      <c r="AV337" s="103"/>
      <c r="AW337" s="103"/>
      <c r="AX337" s="103"/>
      <c r="AY337" s="103"/>
      <c r="AZ337" s="103"/>
      <c r="BA337" s="103"/>
      <c r="BB337" s="103"/>
      <c r="BC337" s="103"/>
      <c r="BD337" s="103"/>
      <c r="BE337" s="103"/>
      <c r="BF337" s="103"/>
      <c r="BG337" s="103"/>
      <c r="BH337" s="103"/>
      <c r="BI337" s="103"/>
      <c r="BJ337" s="103"/>
      <c r="BK337" s="103"/>
      <c r="BL337" s="103"/>
      <c r="BM337" s="103"/>
      <c r="BN337" s="103"/>
      <c r="BO337" s="95"/>
      <c r="BP337" s="95"/>
      <c r="BQ337" s="95"/>
      <c r="BR337" s="95"/>
      <c r="BS337" s="95"/>
      <c r="BT337" s="97"/>
      <c r="BU337" s="97"/>
      <c r="BV337" s="96"/>
      <c r="BW337" s="96"/>
      <c r="BX337" s="96"/>
      <c r="BY337" s="98"/>
      <c r="BZ337" s="99"/>
      <c r="CA337" s="99"/>
      <c r="CB337" s="99"/>
      <c r="CC337" s="99"/>
      <c r="CD337" s="100"/>
      <c r="CE337" s="101"/>
      <c r="CF337" s="102"/>
      <c r="CG337" s="102"/>
      <c r="CH337" s="102"/>
      <c r="CI337" s="102"/>
      <c r="CJ337" s="102"/>
      <c r="CK337" s="102"/>
      <c r="CL337" s="102"/>
      <c r="CM337" s="102"/>
      <c r="CN337" s="102"/>
      <c r="CO337" s="102"/>
      <c r="CP337" s="103"/>
      <c r="CQ337" s="103"/>
      <c r="CR337" s="103"/>
      <c r="CS337" s="103"/>
      <c r="CT337" s="103"/>
      <c r="CU337" s="103"/>
      <c r="CV337" s="103"/>
      <c r="CW337" s="103"/>
      <c r="CX337" s="103"/>
      <c r="CY337" s="103"/>
      <c r="CZ337" s="103"/>
      <c r="DA337" s="103"/>
      <c r="DB337" s="103"/>
      <c r="DC337" s="103"/>
      <c r="DD337" s="103"/>
      <c r="DE337" s="103"/>
      <c r="DF337" s="103"/>
      <c r="DG337" s="103"/>
      <c r="DH337" s="103"/>
      <c r="DI337" s="103"/>
      <c r="DJ337" s="103"/>
      <c r="DK337" s="103"/>
      <c r="DL337" s="27"/>
      <c r="DM337" s="27"/>
      <c r="DN337" s="27"/>
      <c r="DO337" s="27"/>
      <c r="DP337" s="27"/>
      <c r="DQ337" s="27"/>
      <c r="DR337" s="27"/>
      <c r="DS337" s="27"/>
      <c r="DT337" s="27"/>
      <c r="DU337" s="27"/>
      <c r="DV337" s="27"/>
      <c r="DW337" s="27"/>
      <c r="DX337" s="27"/>
      <c r="DY337" s="27"/>
      <c r="DZ337" s="27"/>
      <c r="EA337" s="27"/>
      <c r="EB337" s="27"/>
      <c r="EC337" s="27"/>
      <c r="ED337" s="27"/>
      <c r="EE337" s="27"/>
      <c r="EF337" s="27"/>
      <c r="EG337" s="27"/>
      <c r="EH337" s="27"/>
      <c r="EI337" s="27"/>
    </row>
    <row r="338" spans="1:139">
      <c r="A338" s="83"/>
      <c r="B338" s="66"/>
      <c r="C338" s="79"/>
      <c r="D338" s="67"/>
      <c r="E338" s="123"/>
      <c r="F338" s="84"/>
      <c r="G338" s="85"/>
      <c r="H338" s="86"/>
      <c r="I338" s="124"/>
      <c r="J338" s="88"/>
      <c r="K338" s="89"/>
      <c r="L338" s="89"/>
      <c r="M338" s="90"/>
      <c r="N338" s="91"/>
      <c r="O338" s="92">
        <f t="shared" si="139"/>
        <v>0</v>
      </c>
      <c r="P338" s="93">
        <f t="shared" si="140"/>
        <v>0</v>
      </c>
      <c r="Q338" s="94"/>
      <c r="R338" s="3" t="str">
        <f t="shared" si="141"/>
        <v/>
      </c>
      <c r="S338" s="3" t="str">
        <f t="shared" si="142"/>
        <v/>
      </c>
      <c r="T338" s="3" t="str">
        <f t="shared" si="143"/>
        <v/>
      </c>
      <c r="U338" s="4" t="str">
        <f t="shared" si="144"/>
        <v/>
      </c>
      <c r="V338" s="5" t="str">
        <f t="shared" si="145"/>
        <v/>
      </c>
      <c r="W338" s="76" t="str">
        <f t="shared" si="136"/>
        <v/>
      </c>
      <c r="X338" s="76" t="str">
        <f t="shared" si="137"/>
        <v/>
      </c>
      <c r="Y338" s="5" t="str">
        <f t="shared" si="146"/>
        <v/>
      </c>
      <c r="Z338" s="5" t="str">
        <f t="shared" si="147"/>
        <v/>
      </c>
      <c r="AA338" s="5" t="str">
        <f t="shared" si="148"/>
        <v/>
      </c>
      <c r="AB338" s="6" t="str">
        <f t="shared" si="149"/>
        <v/>
      </c>
      <c r="AC338" s="29" t="str">
        <f t="shared" si="150"/>
        <v/>
      </c>
      <c r="AD338" s="29" t="str">
        <f t="shared" si="151"/>
        <v/>
      </c>
      <c r="AE338" s="29" t="str">
        <f t="shared" si="152"/>
        <v/>
      </c>
      <c r="AF338" s="29" t="str">
        <f t="shared" si="138"/>
        <v/>
      </c>
      <c r="AG338" s="100"/>
      <c r="AH338" s="101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3"/>
      <c r="AT338" s="103"/>
      <c r="AU338" s="103"/>
      <c r="AV338" s="103"/>
      <c r="AW338" s="103"/>
      <c r="AX338" s="103"/>
      <c r="AY338" s="103"/>
      <c r="AZ338" s="103"/>
      <c r="BA338" s="103"/>
      <c r="BB338" s="103"/>
      <c r="BC338" s="103"/>
      <c r="BD338" s="103"/>
      <c r="BE338" s="103"/>
      <c r="BF338" s="103"/>
      <c r="BG338" s="103"/>
      <c r="BH338" s="103"/>
      <c r="BI338" s="103"/>
      <c r="BJ338" s="103"/>
      <c r="BK338" s="103"/>
      <c r="BL338" s="103"/>
      <c r="BM338" s="103"/>
      <c r="BN338" s="103"/>
      <c r="BO338" s="95"/>
      <c r="BP338" s="95"/>
      <c r="BQ338" s="95"/>
      <c r="BR338" s="95"/>
      <c r="BS338" s="95"/>
      <c r="BT338" s="97"/>
      <c r="BU338" s="97"/>
      <c r="BV338" s="96"/>
      <c r="BW338" s="96"/>
      <c r="BX338" s="96"/>
      <c r="BY338" s="98"/>
      <c r="BZ338" s="99"/>
      <c r="CA338" s="99"/>
      <c r="CB338" s="99"/>
      <c r="CC338" s="99"/>
      <c r="CD338" s="100"/>
      <c r="CE338" s="101"/>
      <c r="CF338" s="102"/>
      <c r="CG338" s="102"/>
      <c r="CH338" s="102"/>
      <c r="CI338" s="102"/>
      <c r="CJ338" s="102"/>
      <c r="CK338" s="102"/>
      <c r="CL338" s="102"/>
      <c r="CM338" s="102"/>
      <c r="CN338" s="102"/>
      <c r="CO338" s="102"/>
      <c r="CP338" s="103"/>
      <c r="CQ338" s="103"/>
      <c r="CR338" s="103"/>
      <c r="CS338" s="103"/>
      <c r="CT338" s="103"/>
      <c r="CU338" s="103"/>
      <c r="CV338" s="103"/>
      <c r="CW338" s="103"/>
      <c r="CX338" s="103"/>
      <c r="CY338" s="103"/>
      <c r="CZ338" s="103"/>
      <c r="DA338" s="103"/>
      <c r="DB338" s="103"/>
      <c r="DC338" s="103"/>
      <c r="DD338" s="103"/>
      <c r="DE338" s="103"/>
      <c r="DF338" s="103"/>
      <c r="DG338" s="103"/>
      <c r="DH338" s="103"/>
      <c r="DI338" s="103"/>
      <c r="DJ338" s="103"/>
      <c r="DK338" s="103"/>
      <c r="DL338" s="27"/>
      <c r="DM338" s="27"/>
      <c r="DN338" s="27"/>
      <c r="DO338" s="27"/>
      <c r="DP338" s="27"/>
      <c r="DQ338" s="27"/>
      <c r="DR338" s="27"/>
      <c r="DS338" s="27"/>
      <c r="DT338" s="27"/>
      <c r="DU338" s="27"/>
      <c r="DV338" s="27"/>
      <c r="DW338" s="27"/>
      <c r="DX338" s="27"/>
      <c r="DY338" s="27"/>
      <c r="DZ338" s="27"/>
      <c r="EA338" s="27"/>
      <c r="EB338" s="27"/>
      <c r="EC338" s="27"/>
      <c r="ED338" s="27"/>
      <c r="EE338" s="27"/>
      <c r="EF338" s="27"/>
      <c r="EG338" s="27"/>
      <c r="EH338" s="27"/>
      <c r="EI338" s="27"/>
    </row>
    <row r="339" spans="1:139">
      <c r="A339" s="83"/>
      <c r="B339" s="66"/>
      <c r="C339" s="79"/>
      <c r="D339" s="67"/>
      <c r="E339" s="123"/>
      <c r="F339" s="84"/>
      <c r="G339" s="85"/>
      <c r="H339" s="86"/>
      <c r="I339" s="124"/>
      <c r="J339" s="88"/>
      <c r="K339" s="89"/>
      <c r="L339" s="89"/>
      <c r="M339" s="90"/>
      <c r="N339" s="91"/>
      <c r="O339" s="92">
        <f t="shared" si="139"/>
        <v>0</v>
      </c>
      <c r="P339" s="93">
        <f t="shared" si="140"/>
        <v>0</v>
      </c>
      <c r="Q339" s="94"/>
      <c r="R339" s="3" t="str">
        <f t="shared" si="141"/>
        <v/>
      </c>
      <c r="S339" s="3" t="str">
        <f t="shared" si="142"/>
        <v/>
      </c>
      <c r="T339" s="3" t="str">
        <f t="shared" si="143"/>
        <v/>
      </c>
      <c r="U339" s="4" t="str">
        <f t="shared" si="144"/>
        <v/>
      </c>
      <c r="V339" s="5" t="str">
        <f t="shared" si="145"/>
        <v/>
      </c>
      <c r="W339" s="76" t="str">
        <f t="shared" si="136"/>
        <v/>
      </c>
      <c r="X339" s="76" t="str">
        <f t="shared" si="137"/>
        <v/>
      </c>
      <c r="Y339" s="5" t="str">
        <f t="shared" si="146"/>
        <v/>
      </c>
      <c r="Z339" s="5" t="str">
        <f t="shared" si="147"/>
        <v/>
      </c>
      <c r="AA339" s="5" t="str">
        <f t="shared" si="148"/>
        <v/>
      </c>
      <c r="AB339" s="6" t="str">
        <f t="shared" si="149"/>
        <v/>
      </c>
      <c r="AC339" s="29" t="str">
        <f t="shared" si="150"/>
        <v/>
      </c>
      <c r="AD339" s="29" t="str">
        <f t="shared" si="151"/>
        <v/>
      </c>
      <c r="AE339" s="29" t="str">
        <f t="shared" si="152"/>
        <v/>
      </c>
      <c r="AF339" s="29" t="str">
        <f t="shared" si="138"/>
        <v/>
      </c>
      <c r="AG339" s="100"/>
      <c r="AH339" s="101"/>
      <c r="AI339" s="102"/>
      <c r="AJ339" s="102"/>
      <c r="AK339" s="102"/>
      <c r="AL339" s="102"/>
      <c r="AM339" s="102"/>
      <c r="AN339" s="102"/>
      <c r="AO339" s="102"/>
      <c r="AP339" s="102"/>
      <c r="AQ339" s="102"/>
      <c r="AR339" s="102"/>
      <c r="AS339" s="103"/>
      <c r="AT339" s="103"/>
      <c r="AU339" s="103"/>
      <c r="AV339" s="103"/>
      <c r="AW339" s="103"/>
      <c r="AX339" s="103"/>
      <c r="AY339" s="103"/>
      <c r="AZ339" s="103"/>
      <c r="BA339" s="103"/>
      <c r="BB339" s="103"/>
      <c r="BC339" s="103"/>
      <c r="BD339" s="103"/>
      <c r="BE339" s="103"/>
      <c r="BF339" s="103"/>
      <c r="BG339" s="103"/>
      <c r="BH339" s="103"/>
      <c r="BI339" s="103"/>
      <c r="BJ339" s="103"/>
      <c r="BK339" s="103"/>
      <c r="BL339" s="103"/>
      <c r="BM339" s="103"/>
      <c r="BN339" s="103"/>
      <c r="BO339" s="95"/>
      <c r="BP339" s="95"/>
      <c r="BQ339" s="95"/>
      <c r="BR339" s="95"/>
      <c r="BS339" s="95"/>
      <c r="BT339" s="97"/>
      <c r="BU339" s="97"/>
      <c r="BV339" s="96"/>
      <c r="BW339" s="96"/>
      <c r="BX339" s="96"/>
      <c r="BY339" s="98"/>
      <c r="BZ339" s="99"/>
      <c r="CA339" s="99"/>
      <c r="CB339" s="99"/>
      <c r="CC339" s="99"/>
      <c r="CD339" s="100"/>
      <c r="CE339" s="101"/>
      <c r="CF339" s="102"/>
      <c r="CG339" s="102"/>
      <c r="CH339" s="102"/>
      <c r="CI339" s="102"/>
      <c r="CJ339" s="102"/>
      <c r="CK339" s="102"/>
      <c r="CL339" s="102"/>
      <c r="CM339" s="102"/>
      <c r="CN339" s="102"/>
      <c r="CO339" s="102"/>
      <c r="CP339" s="103"/>
      <c r="CQ339" s="103"/>
      <c r="CR339" s="103"/>
      <c r="CS339" s="103"/>
      <c r="CT339" s="103"/>
      <c r="CU339" s="103"/>
      <c r="CV339" s="103"/>
      <c r="CW339" s="103"/>
      <c r="CX339" s="103"/>
      <c r="CY339" s="103"/>
      <c r="CZ339" s="103"/>
      <c r="DA339" s="103"/>
      <c r="DB339" s="103"/>
      <c r="DC339" s="103"/>
      <c r="DD339" s="103"/>
      <c r="DE339" s="103"/>
      <c r="DF339" s="103"/>
      <c r="DG339" s="103"/>
      <c r="DH339" s="103"/>
      <c r="DI339" s="103"/>
      <c r="DJ339" s="103"/>
      <c r="DK339" s="103"/>
      <c r="DL339" s="27"/>
      <c r="DM339" s="27"/>
      <c r="DN339" s="27"/>
      <c r="DO339" s="27"/>
      <c r="DP339" s="27"/>
      <c r="DQ339" s="27"/>
      <c r="DR339" s="27"/>
      <c r="DS339" s="27"/>
      <c r="DT339" s="27"/>
      <c r="DU339" s="27"/>
      <c r="DV339" s="27"/>
      <c r="DW339" s="27"/>
      <c r="DX339" s="27"/>
      <c r="DY339" s="27"/>
      <c r="DZ339" s="27"/>
      <c r="EA339" s="27"/>
      <c r="EB339" s="27"/>
      <c r="EC339" s="27"/>
      <c r="ED339" s="27"/>
      <c r="EE339" s="27"/>
      <c r="EF339" s="27"/>
      <c r="EG339" s="27"/>
      <c r="EH339" s="27"/>
      <c r="EI339" s="27"/>
    </row>
    <row r="340" spans="1:139">
      <c r="A340" s="83"/>
      <c r="B340" s="66"/>
      <c r="C340" s="79"/>
      <c r="D340" s="67"/>
      <c r="E340" s="123"/>
      <c r="F340" s="84"/>
      <c r="G340" s="85"/>
      <c r="H340" s="86"/>
      <c r="I340" s="124"/>
      <c r="J340" s="88"/>
      <c r="K340" s="89"/>
      <c r="L340" s="89"/>
      <c r="M340" s="90"/>
      <c r="N340" s="91"/>
      <c r="O340" s="92">
        <f t="shared" si="139"/>
        <v>0</v>
      </c>
      <c r="P340" s="93">
        <f t="shared" si="140"/>
        <v>0</v>
      </c>
      <c r="Q340" s="94"/>
      <c r="R340" s="3" t="str">
        <f t="shared" si="141"/>
        <v/>
      </c>
      <c r="S340" s="3" t="str">
        <f t="shared" si="142"/>
        <v/>
      </c>
      <c r="T340" s="3" t="str">
        <f t="shared" si="143"/>
        <v/>
      </c>
      <c r="U340" s="4" t="str">
        <f t="shared" si="144"/>
        <v/>
      </c>
      <c r="V340" s="5" t="str">
        <f t="shared" si="145"/>
        <v/>
      </c>
      <c r="W340" s="76" t="str">
        <f t="shared" si="136"/>
        <v/>
      </c>
      <c r="X340" s="76" t="str">
        <f t="shared" si="137"/>
        <v/>
      </c>
      <c r="Y340" s="5" t="str">
        <f t="shared" si="146"/>
        <v/>
      </c>
      <c r="Z340" s="5" t="str">
        <f t="shared" si="147"/>
        <v/>
      </c>
      <c r="AA340" s="5" t="str">
        <f t="shared" si="148"/>
        <v/>
      </c>
      <c r="AB340" s="6" t="str">
        <f t="shared" si="149"/>
        <v/>
      </c>
      <c r="AC340" s="29" t="str">
        <f t="shared" si="150"/>
        <v/>
      </c>
      <c r="AD340" s="29" t="str">
        <f t="shared" si="151"/>
        <v/>
      </c>
      <c r="AE340" s="29" t="str">
        <f t="shared" si="152"/>
        <v/>
      </c>
      <c r="AF340" s="29" t="str">
        <f t="shared" si="138"/>
        <v/>
      </c>
      <c r="AG340" s="100"/>
      <c r="AH340" s="101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3"/>
      <c r="AT340" s="103"/>
      <c r="AU340" s="103"/>
      <c r="AV340" s="103"/>
      <c r="AW340" s="103"/>
      <c r="AX340" s="103"/>
      <c r="AY340" s="103"/>
      <c r="AZ340" s="103"/>
      <c r="BA340" s="103"/>
      <c r="BB340" s="103"/>
      <c r="BC340" s="103"/>
      <c r="BD340" s="103"/>
      <c r="BE340" s="103"/>
      <c r="BF340" s="103"/>
      <c r="BG340" s="103"/>
      <c r="BH340" s="103"/>
      <c r="BI340" s="103"/>
      <c r="BJ340" s="103"/>
      <c r="BK340" s="103"/>
      <c r="BL340" s="103"/>
      <c r="BM340" s="103"/>
      <c r="BN340" s="103"/>
      <c r="BO340" s="95"/>
      <c r="BP340" s="95"/>
      <c r="BQ340" s="95"/>
      <c r="BR340" s="95"/>
      <c r="BS340" s="95"/>
      <c r="BT340" s="97"/>
      <c r="BU340" s="97"/>
      <c r="BV340" s="96"/>
      <c r="BW340" s="96"/>
      <c r="BX340" s="96"/>
      <c r="BY340" s="98"/>
      <c r="BZ340" s="99"/>
      <c r="CA340" s="99"/>
      <c r="CB340" s="99"/>
      <c r="CC340" s="99"/>
      <c r="CD340" s="100"/>
      <c r="CE340" s="101"/>
      <c r="CF340" s="102"/>
      <c r="CG340" s="102"/>
      <c r="CH340" s="102"/>
      <c r="CI340" s="102"/>
      <c r="CJ340" s="102"/>
      <c r="CK340" s="102"/>
      <c r="CL340" s="102"/>
      <c r="CM340" s="102"/>
      <c r="CN340" s="102"/>
      <c r="CO340" s="102"/>
      <c r="CP340" s="103"/>
      <c r="CQ340" s="103"/>
      <c r="CR340" s="103"/>
      <c r="CS340" s="103"/>
      <c r="CT340" s="103"/>
      <c r="CU340" s="103"/>
      <c r="CV340" s="103"/>
      <c r="CW340" s="103"/>
      <c r="CX340" s="103"/>
      <c r="CY340" s="103"/>
      <c r="CZ340" s="103"/>
      <c r="DA340" s="103"/>
      <c r="DB340" s="103"/>
      <c r="DC340" s="103"/>
      <c r="DD340" s="103"/>
      <c r="DE340" s="103"/>
      <c r="DF340" s="103"/>
      <c r="DG340" s="103"/>
      <c r="DH340" s="103"/>
      <c r="DI340" s="103"/>
      <c r="DJ340" s="103"/>
      <c r="DK340" s="103"/>
      <c r="DL340" s="27"/>
      <c r="DM340" s="27"/>
      <c r="DN340" s="27"/>
      <c r="DO340" s="27"/>
      <c r="DP340" s="27"/>
      <c r="DQ340" s="27"/>
      <c r="DR340" s="27"/>
      <c r="DS340" s="27"/>
      <c r="DT340" s="27"/>
      <c r="DU340" s="27"/>
      <c r="DV340" s="27"/>
      <c r="DW340" s="27"/>
      <c r="DX340" s="27"/>
      <c r="DY340" s="27"/>
      <c r="DZ340" s="27"/>
      <c r="EA340" s="27"/>
      <c r="EB340" s="27"/>
      <c r="EC340" s="27"/>
      <c r="ED340" s="27"/>
      <c r="EE340" s="27"/>
      <c r="EF340" s="27"/>
      <c r="EG340" s="27"/>
      <c r="EH340" s="27"/>
      <c r="EI340" s="27"/>
    </row>
    <row r="341" spans="1:139">
      <c r="A341" s="83"/>
      <c r="B341" s="66"/>
      <c r="C341" s="79"/>
      <c r="D341" s="67"/>
      <c r="E341" s="123"/>
      <c r="F341" s="84"/>
      <c r="G341" s="85"/>
      <c r="H341" s="86"/>
      <c r="I341" s="124"/>
      <c r="J341" s="88"/>
      <c r="K341" s="89"/>
      <c r="L341" s="89"/>
      <c r="M341" s="90"/>
      <c r="N341" s="91"/>
      <c r="O341" s="92">
        <f t="shared" si="139"/>
        <v>0</v>
      </c>
      <c r="P341" s="93">
        <f t="shared" si="140"/>
        <v>0</v>
      </c>
      <c r="Q341" s="94"/>
      <c r="R341" s="3" t="str">
        <f t="shared" si="141"/>
        <v/>
      </c>
      <c r="S341" s="3" t="str">
        <f t="shared" si="142"/>
        <v/>
      </c>
      <c r="T341" s="3" t="str">
        <f t="shared" si="143"/>
        <v/>
      </c>
      <c r="U341" s="4" t="str">
        <f t="shared" si="144"/>
        <v/>
      </c>
      <c r="V341" s="5" t="str">
        <f t="shared" si="145"/>
        <v/>
      </c>
      <c r="W341" s="76" t="str">
        <f t="shared" si="136"/>
        <v/>
      </c>
      <c r="X341" s="76" t="str">
        <f t="shared" si="137"/>
        <v/>
      </c>
      <c r="Y341" s="5" t="str">
        <f t="shared" si="146"/>
        <v/>
      </c>
      <c r="Z341" s="5" t="str">
        <f t="shared" si="147"/>
        <v/>
      </c>
      <c r="AA341" s="5" t="str">
        <f t="shared" si="148"/>
        <v/>
      </c>
      <c r="AB341" s="6" t="str">
        <f t="shared" si="149"/>
        <v/>
      </c>
      <c r="AC341" s="29" t="str">
        <f t="shared" si="150"/>
        <v/>
      </c>
      <c r="AD341" s="29" t="str">
        <f t="shared" si="151"/>
        <v/>
      </c>
      <c r="AE341" s="29" t="str">
        <f t="shared" si="152"/>
        <v/>
      </c>
      <c r="AF341" s="29" t="str">
        <f t="shared" si="138"/>
        <v/>
      </c>
      <c r="AG341" s="100"/>
      <c r="AH341" s="101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3"/>
      <c r="AT341" s="103"/>
      <c r="AU341" s="103"/>
      <c r="AV341" s="103"/>
      <c r="AW341" s="103"/>
      <c r="AX341" s="103"/>
      <c r="AY341" s="103"/>
      <c r="AZ341" s="103"/>
      <c r="BA341" s="103"/>
      <c r="BB341" s="103"/>
      <c r="BC341" s="103"/>
      <c r="BD341" s="103"/>
      <c r="BE341" s="103"/>
      <c r="BF341" s="103"/>
      <c r="BG341" s="103"/>
      <c r="BH341" s="103"/>
      <c r="BI341" s="103"/>
      <c r="BJ341" s="103"/>
      <c r="BK341" s="103"/>
      <c r="BL341" s="103"/>
      <c r="BM341" s="103"/>
      <c r="BN341" s="103"/>
      <c r="BO341" s="95"/>
      <c r="BP341" s="95"/>
      <c r="BQ341" s="95"/>
      <c r="BR341" s="95"/>
      <c r="BS341" s="95"/>
      <c r="BT341" s="97"/>
      <c r="BU341" s="97"/>
      <c r="BV341" s="96"/>
      <c r="BW341" s="96"/>
      <c r="BX341" s="96"/>
      <c r="BY341" s="98"/>
      <c r="BZ341" s="99"/>
      <c r="CA341" s="99"/>
      <c r="CB341" s="99"/>
      <c r="CC341" s="99"/>
      <c r="CD341" s="100"/>
      <c r="CE341" s="101"/>
      <c r="CF341" s="102"/>
      <c r="CG341" s="102"/>
      <c r="CH341" s="102"/>
      <c r="CI341" s="102"/>
      <c r="CJ341" s="102"/>
      <c r="CK341" s="102"/>
      <c r="CL341" s="102"/>
      <c r="CM341" s="102"/>
      <c r="CN341" s="102"/>
      <c r="CO341" s="102"/>
      <c r="CP341" s="103"/>
      <c r="CQ341" s="103"/>
      <c r="CR341" s="103"/>
      <c r="CS341" s="103"/>
      <c r="CT341" s="103"/>
      <c r="CU341" s="103"/>
      <c r="CV341" s="103"/>
      <c r="CW341" s="103"/>
      <c r="CX341" s="103"/>
      <c r="CY341" s="103"/>
      <c r="CZ341" s="103"/>
      <c r="DA341" s="103"/>
      <c r="DB341" s="103"/>
      <c r="DC341" s="103"/>
      <c r="DD341" s="103"/>
      <c r="DE341" s="103"/>
      <c r="DF341" s="103"/>
      <c r="DG341" s="103"/>
      <c r="DH341" s="103"/>
      <c r="DI341" s="103"/>
      <c r="DJ341" s="103"/>
      <c r="DK341" s="103"/>
      <c r="DL341" s="27"/>
      <c r="DM341" s="27"/>
      <c r="DN341" s="27"/>
      <c r="DO341" s="27"/>
      <c r="DP341" s="27"/>
      <c r="DQ341" s="27"/>
      <c r="DR341" s="27"/>
      <c r="DS341" s="27"/>
      <c r="DT341" s="27"/>
      <c r="DU341" s="27"/>
      <c r="DV341" s="27"/>
      <c r="DW341" s="27"/>
      <c r="DX341" s="27"/>
      <c r="DY341" s="27"/>
      <c r="DZ341" s="27"/>
      <c r="EA341" s="27"/>
      <c r="EB341" s="27"/>
      <c r="EC341" s="27"/>
      <c r="ED341" s="27"/>
      <c r="EE341" s="27"/>
      <c r="EF341" s="27"/>
      <c r="EG341" s="27"/>
      <c r="EH341" s="27"/>
      <c r="EI341" s="27"/>
    </row>
    <row r="342" spans="1:139">
      <c r="A342" s="83"/>
      <c r="B342" s="66"/>
      <c r="C342" s="79"/>
      <c r="D342" s="67"/>
      <c r="E342" s="123"/>
      <c r="F342" s="84"/>
      <c r="G342" s="85"/>
      <c r="H342" s="86"/>
      <c r="I342" s="124"/>
      <c r="J342" s="88"/>
      <c r="K342" s="89"/>
      <c r="L342" s="89"/>
      <c r="M342" s="90"/>
      <c r="N342" s="91"/>
      <c r="O342" s="92">
        <f t="shared" si="139"/>
        <v>0</v>
      </c>
      <c r="P342" s="93">
        <f t="shared" si="140"/>
        <v>0</v>
      </c>
      <c r="Q342" s="94"/>
      <c r="R342" s="3" t="str">
        <f t="shared" si="141"/>
        <v/>
      </c>
      <c r="S342" s="3" t="str">
        <f t="shared" si="142"/>
        <v/>
      </c>
      <c r="T342" s="3" t="str">
        <f t="shared" si="143"/>
        <v/>
      </c>
      <c r="U342" s="4" t="str">
        <f t="shared" si="144"/>
        <v/>
      </c>
      <c r="V342" s="5" t="str">
        <f t="shared" si="145"/>
        <v/>
      </c>
      <c r="W342" s="76" t="str">
        <f t="shared" si="136"/>
        <v/>
      </c>
      <c r="X342" s="76" t="str">
        <f t="shared" si="137"/>
        <v/>
      </c>
      <c r="Y342" s="5" t="str">
        <f t="shared" si="146"/>
        <v/>
      </c>
      <c r="Z342" s="5" t="str">
        <f t="shared" si="147"/>
        <v/>
      </c>
      <c r="AA342" s="5" t="str">
        <f t="shared" si="148"/>
        <v/>
      </c>
      <c r="AB342" s="6" t="str">
        <f t="shared" si="149"/>
        <v/>
      </c>
      <c r="AC342" s="29" t="str">
        <f t="shared" si="150"/>
        <v/>
      </c>
      <c r="AD342" s="29" t="str">
        <f t="shared" si="151"/>
        <v/>
      </c>
      <c r="AE342" s="29" t="str">
        <f t="shared" si="152"/>
        <v/>
      </c>
      <c r="AF342" s="29" t="str">
        <f t="shared" si="138"/>
        <v/>
      </c>
      <c r="AG342" s="100"/>
      <c r="AH342" s="101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3"/>
      <c r="AT342" s="103"/>
      <c r="AU342" s="103"/>
      <c r="AV342" s="103"/>
      <c r="AW342" s="103"/>
      <c r="AX342" s="103"/>
      <c r="AY342" s="103"/>
      <c r="AZ342" s="103"/>
      <c r="BA342" s="103"/>
      <c r="BB342" s="103"/>
      <c r="BC342" s="103"/>
      <c r="BD342" s="103"/>
      <c r="BE342" s="103"/>
      <c r="BF342" s="103"/>
      <c r="BG342" s="103"/>
      <c r="BH342" s="103"/>
      <c r="BI342" s="103"/>
      <c r="BJ342" s="103"/>
      <c r="BK342" s="103"/>
      <c r="BL342" s="103"/>
      <c r="BM342" s="103"/>
      <c r="BN342" s="103"/>
      <c r="BO342" s="95"/>
      <c r="BP342" s="95"/>
      <c r="BQ342" s="95"/>
      <c r="BR342" s="95"/>
      <c r="BS342" s="95"/>
      <c r="BT342" s="97"/>
      <c r="BU342" s="97"/>
      <c r="BV342" s="96"/>
      <c r="BW342" s="96"/>
      <c r="BX342" s="96"/>
      <c r="BY342" s="98"/>
      <c r="BZ342" s="99"/>
      <c r="CA342" s="99"/>
      <c r="CB342" s="99"/>
      <c r="CC342" s="99"/>
      <c r="CD342" s="100"/>
      <c r="CE342" s="101"/>
      <c r="CF342" s="102"/>
      <c r="CG342" s="102"/>
      <c r="CH342" s="102"/>
      <c r="CI342" s="102"/>
      <c r="CJ342" s="102"/>
      <c r="CK342" s="102"/>
      <c r="CL342" s="102"/>
      <c r="CM342" s="102"/>
      <c r="CN342" s="102"/>
      <c r="CO342" s="102"/>
      <c r="CP342" s="103"/>
      <c r="CQ342" s="103"/>
      <c r="CR342" s="103"/>
      <c r="CS342" s="103"/>
      <c r="CT342" s="103"/>
      <c r="CU342" s="103"/>
      <c r="CV342" s="103"/>
      <c r="CW342" s="103"/>
      <c r="CX342" s="103"/>
      <c r="CY342" s="103"/>
      <c r="CZ342" s="103"/>
      <c r="DA342" s="103"/>
      <c r="DB342" s="103"/>
      <c r="DC342" s="103"/>
      <c r="DD342" s="103"/>
      <c r="DE342" s="103"/>
      <c r="DF342" s="103"/>
      <c r="DG342" s="103"/>
      <c r="DH342" s="103"/>
      <c r="DI342" s="103"/>
      <c r="DJ342" s="103"/>
      <c r="DK342" s="103"/>
      <c r="DL342" s="27"/>
      <c r="DM342" s="27"/>
      <c r="DN342" s="27"/>
      <c r="DO342" s="27"/>
      <c r="DP342" s="27"/>
      <c r="DQ342" s="27"/>
      <c r="DR342" s="27"/>
      <c r="DS342" s="27"/>
      <c r="DT342" s="27"/>
      <c r="DU342" s="27"/>
      <c r="DV342" s="27"/>
      <c r="DW342" s="27"/>
      <c r="DX342" s="27"/>
      <c r="DY342" s="27"/>
      <c r="DZ342" s="27"/>
      <c r="EA342" s="27"/>
      <c r="EB342" s="27"/>
      <c r="EC342" s="27"/>
      <c r="ED342" s="27"/>
      <c r="EE342" s="27"/>
      <c r="EF342" s="27"/>
      <c r="EG342" s="27"/>
      <c r="EH342" s="27"/>
      <c r="EI342" s="27"/>
    </row>
    <row r="343" spans="1:139">
      <c r="A343" s="83"/>
      <c r="B343" s="66"/>
      <c r="C343" s="79"/>
      <c r="D343" s="67"/>
      <c r="E343" s="123"/>
      <c r="F343" s="84"/>
      <c r="G343" s="85"/>
      <c r="H343" s="86"/>
      <c r="I343" s="124"/>
      <c r="J343" s="88"/>
      <c r="K343" s="89"/>
      <c r="L343" s="89"/>
      <c r="M343" s="90"/>
      <c r="N343" s="91"/>
      <c r="O343" s="92">
        <f t="shared" si="139"/>
        <v>0</v>
      </c>
      <c r="P343" s="93">
        <f t="shared" si="140"/>
        <v>0</v>
      </c>
      <c r="Q343" s="94"/>
      <c r="R343" s="3" t="str">
        <f t="shared" si="141"/>
        <v/>
      </c>
      <c r="S343" s="3" t="str">
        <f t="shared" si="142"/>
        <v/>
      </c>
      <c r="T343" s="3" t="str">
        <f t="shared" si="143"/>
        <v/>
      </c>
      <c r="U343" s="4" t="str">
        <f t="shared" si="144"/>
        <v/>
      </c>
      <c r="V343" s="5" t="str">
        <f t="shared" si="145"/>
        <v/>
      </c>
      <c r="W343" s="76" t="str">
        <f t="shared" si="136"/>
        <v/>
      </c>
      <c r="X343" s="76" t="str">
        <f t="shared" si="137"/>
        <v/>
      </c>
      <c r="Y343" s="5" t="str">
        <f t="shared" si="146"/>
        <v/>
      </c>
      <c r="Z343" s="5" t="str">
        <f t="shared" si="147"/>
        <v/>
      </c>
      <c r="AA343" s="5" t="str">
        <f t="shared" si="148"/>
        <v/>
      </c>
      <c r="AB343" s="6" t="str">
        <f t="shared" si="149"/>
        <v/>
      </c>
      <c r="AC343" s="29" t="str">
        <f t="shared" si="150"/>
        <v/>
      </c>
      <c r="AD343" s="29" t="str">
        <f t="shared" si="151"/>
        <v/>
      </c>
      <c r="AE343" s="29" t="str">
        <f t="shared" si="152"/>
        <v/>
      </c>
      <c r="AF343" s="29" t="str">
        <f t="shared" si="138"/>
        <v/>
      </c>
      <c r="AG343" s="100"/>
      <c r="AH343" s="101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3"/>
      <c r="AT343" s="103"/>
      <c r="AU343" s="103"/>
      <c r="AV343" s="103"/>
      <c r="AW343" s="103"/>
      <c r="AX343" s="103"/>
      <c r="AY343" s="103"/>
      <c r="AZ343" s="103"/>
      <c r="BA343" s="103"/>
      <c r="BB343" s="103"/>
      <c r="BC343" s="103"/>
      <c r="BD343" s="103"/>
      <c r="BE343" s="103"/>
      <c r="BF343" s="103"/>
      <c r="BG343" s="103"/>
      <c r="BH343" s="103"/>
      <c r="BI343" s="103"/>
      <c r="BJ343" s="103"/>
      <c r="BK343" s="103"/>
      <c r="BL343" s="103"/>
      <c r="BM343" s="103"/>
      <c r="BN343" s="103"/>
      <c r="BO343" s="95"/>
      <c r="BP343" s="95"/>
      <c r="BQ343" s="95"/>
      <c r="BR343" s="95"/>
      <c r="BS343" s="95"/>
      <c r="BT343" s="97"/>
      <c r="BU343" s="97"/>
      <c r="BV343" s="96"/>
      <c r="BW343" s="96"/>
      <c r="BX343" s="96"/>
      <c r="BY343" s="98"/>
      <c r="BZ343" s="99"/>
      <c r="CA343" s="99"/>
      <c r="CB343" s="99"/>
      <c r="CC343" s="99"/>
      <c r="CD343" s="100"/>
      <c r="CE343" s="101"/>
      <c r="CF343" s="102"/>
      <c r="CG343" s="102"/>
      <c r="CH343" s="102"/>
      <c r="CI343" s="102"/>
      <c r="CJ343" s="102"/>
      <c r="CK343" s="102"/>
      <c r="CL343" s="102"/>
      <c r="CM343" s="102"/>
      <c r="CN343" s="102"/>
      <c r="CO343" s="102"/>
      <c r="CP343" s="103"/>
      <c r="CQ343" s="103"/>
      <c r="CR343" s="103"/>
      <c r="CS343" s="103"/>
      <c r="CT343" s="103"/>
      <c r="CU343" s="103"/>
      <c r="CV343" s="103"/>
      <c r="CW343" s="103"/>
      <c r="CX343" s="103"/>
      <c r="CY343" s="103"/>
      <c r="CZ343" s="103"/>
      <c r="DA343" s="103"/>
      <c r="DB343" s="103"/>
      <c r="DC343" s="103"/>
      <c r="DD343" s="103"/>
      <c r="DE343" s="103"/>
      <c r="DF343" s="103"/>
      <c r="DG343" s="103"/>
      <c r="DH343" s="103"/>
      <c r="DI343" s="103"/>
      <c r="DJ343" s="103"/>
      <c r="DK343" s="103"/>
      <c r="DL343" s="27"/>
      <c r="DM343" s="27"/>
      <c r="DN343" s="27"/>
      <c r="DO343" s="27"/>
      <c r="DP343" s="27"/>
      <c r="DQ343" s="27"/>
      <c r="DR343" s="27"/>
      <c r="DS343" s="27"/>
      <c r="DT343" s="27"/>
      <c r="DU343" s="27"/>
      <c r="DV343" s="27"/>
      <c r="DW343" s="27"/>
      <c r="DX343" s="27"/>
      <c r="DY343" s="27"/>
      <c r="DZ343" s="27"/>
      <c r="EA343" s="27"/>
      <c r="EB343" s="27"/>
      <c r="EC343" s="27"/>
      <c r="ED343" s="27"/>
      <c r="EE343" s="27"/>
      <c r="EF343" s="27"/>
      <c r="EG343" s="27"/>
      <c r="EH343" s="27"/>
      <c r="EI343" s="27"/>
    </row>
    <row r="344" spans="1:139">
      <c r="A344" s="83"/>
      <c r="B344" s="66"/>
      <c r="C344" s="79"/>
      <c r="D344" s="67"/>
      <c r="E344" s="123"/>
      <c r="F344" s="84"/>
      <c r="G344" s="85"/>
      <c r="H344" s="86"/>
      <c r="I344" s="124"/>
      <c r="J344" s="88"/>
      <c r="K344" s="89"/>
      <c r="L344" s="89"/>
      <c r="M344" s="90"/>
      <c r="N344" s="91"/>
      <c r="O344" s="92">
        <f t="shared" si="139"/>
        <v>0</v>
      </c>
      <c r="P344" s="93">
        <f t="shared" si="140"/>
        <v>0</v>
      </c>
      <c r="Q344" s="94"/>
      <c r="R344" s="3" t="str">
        <f t="shared" si="141"/>
        <v/>
      </c>
      <c r="S344" s="3" t="str">
        <f t="shared" si="142"/>
        <v/>
      </c>
      <c r="T344" s="3" t="str">
        <f t="shared" si="143"/>
        <v/>
      </c>
      <c r="U344" s="4" t="str">
        <f t="shared" si="144"/>
        <v/>
      </c>
      <c r="V344" s="5" t="str">
        <f t="shared" si="145"/>
        <v/>
      </c>
      <c r="W344" s="76" t="str">
        <f t="shared" si="136"/>
        <v/>
      </c>
      <c r="X344" s="76" t="str">
        <f t="shared" si="137"/>
        <v/>
      </c>
      <c r="Y344" s="5" t="str">
        <f t="shared" si="146"/>
        <v/>
      </c>
      <c r="Z344" s="5" t="str">
        <f t="shared" si="147"/>
        <v/>
      </c>
      <c r="AA344" s="5" t="str">
        <f t="shared" si="148"/>
        <v/>
      </c>
      <c r="AB344" s="6" t="str">
        <f t="shared" si="149"/>
        <v/>
      </c>
      <c r="AC344" s="29" t="str">
        <f t="shared" si="150"/>
        <v/>
      </c>
      <c r="AD344" s="29" t="str">
        <f t="shared" si="151"/>
        <v/>
      </c>
      <c r="AE344" s="29" t="str">
        <f t="shared" si="152"/>
        <v/>
      </c>
      <c r="AF344" s="29" t="str">
        <f t="shared" si="138"/>
        <v/>
      </c>
      <c r="AG344" s="100"/>
      <c r="AH344" s="101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3"/>
      <c r="AT344" s="103"/>
      <c r="AU344" s="103"/>
      <c r="AV344" s="103"/>
      <c r="AW344" s="103"/>
      <c r="AX344" s="103"/>
      <c r="AY344" s="103"/>
      <c r="AZ344" s="103"/>
      <c r="BA344" s="103"/>
      <c r="BB344" s="103"/>
      <c r="BC344" s="103"/>
      <c r="BD344" s="103"/>
      <c r="BE344" s="103"/>
      <c r="BF344" s="103"/>
      <c r="BG344" s="103"/>
      <c r="BH344" s="103"/>
      <c r="BI344" s="103"/>
      <c r="BJ344" s="103"/>
      <c r="BK344" s="103"/>
      <c r="BL344" s="103"/>
      <c r="BM344" s="103"/>
      <c r="BN344" s="103"/>
      <c r="BO344" s="95"/>
      <c r="BP344" s="95"/>
      <c r="BQ344" s="95"/>
      <c r="BR344" s="95"/>
      <c r="BS344" s="95"/>
      <c r="BT344" s="97"/>
      <c r="BU344" s="97"/>
      <c r="BV344" s="96"/>
      <c r="BW344" s="96"/>
      <c r="BX344" s="96"/>
      <c r="BY344" s="98"/>
      <c r="BZ344" s="99"/>
      <c r="CA344" s="99"/>
      <c r="CB344" s="99"/>
      <c r="CC344" s="99"/>
      <c r="CD344" s="100"/>
      <c r="CE344" s="101"/>
      <c r="CF344" s="102"/>
      <c r="CG344" s="102"/>
      <c r="CH344" s="102"/>
      <c r="CI344" s="102"/>
      <c r="CJ344" s="102"/>
      <c r="CK344" s="102"/>
      <c r="CL344" s="102"/>
      <c r="CM344" s="102"/>
      <c r="CN344" s="102"/>
      <c r="CO344" s="102"/>
      <c r="CP344" s="103"/>
      <c r="CQ344" s="103"/>
      <c r="CR344" s="103"/>
      <c r="CS344" s="103"/>
      <c r="CT344" s="103"/>
      <c r="CU344" s="103"/>
      <c r="CV344" s="103"/>
      <c r="CW344" s="103"/>
      <c r="CX344" s="103"/>
      <c r="CY344" s="103"/>
      <c r="CZ344" s="103"/>
      <c r="DA344" s="103"/>
      <c r="DB344" s="103"/>
      <c r="DC344" s="103"/>
      <c r="DD344" s="103"/>
      <c r="DE344" s="103"/>
      <c r="DF344" s="103"/>
      <c r="DG344" s="103"/>
      <c r="DH344" s="103"/>
      <c r="DI344" s="103"/>
      <c r="DJ344" s="103"/>
      <c r="DK344" s="103"/>
      <c r="DL344" s="27"/>
      <c r="DM344" s="27"/>
      <c r="DN344" s="27"/>
      <c r="DO344" s="27"/>
      <c r="DP344" s="27"/>
      <c r="DQ344" s="27"/>
      <c r="DR344" s="27"/>
      <c r="DS344" s="27"/>
      <c r="DT344" s="27"/>
      <c r="DU344" s="27"/>
      <c r="DV344" s="27"/>
      <c r="DW344" s="27"/>
      <c r="DX344" s="27"/>
      <c r="DY344" s="27"/>
      <c r="DZ344" s="27"/>
      <c r="EA344" s="27"/>
      <c r="EB344" s="27"/>
      <c r="EC344" s="27"/>
      <c r="ED344" s="27"/>
      <c r="EE344" s="27"/>
      <c r="EF344" s="27"/>
      <c r="EG344" s="27"/>
      <c r="EH344" s="27"/>
      <c r="EI344" s="27"/>
    </row>
    <row r="345" spans="1:139">
      <c r="A345" s="83"/>
      <c r="B345" s="66"/>
      <c r="C345" s="79"/>
      <c r="D345" s="67"/>
      <c r="E345" s="123"/>
      <c r="F345" s="84"/>
      <c r="G345" s="85"/>
      <c r="H345" s="86"/>
      <c r="I345" s="124"/>
      <c r="J345" s="88"/>
      <c r="K345" s="89"/>
      <c r="L345" s="89"/>
      <c r="M345" s="90"/>
      <c r="N345" s="91"/>
      <c r="O345" s="92">
        <f t="shared" si="139"/>
        <v>0</v>
      </c>
      <c r="P345" s="93">
        <f t="shared" si="140"/>
        <v>0</v>
      </c>
      <c r="Q345" s="94"/>
      <c r="R345" s="3" t="str">
        <f t="shared" si="141"/>
        <v/>
      </c>
      <c r="S345" s="3" t="str">
        <f t="shared" si="142"/>
        <v/>
      </c>
      <c r="T345" s="3" t="str">
        <f t="shared" si="143"/>
        <v/>
      </c>
      <c r="U345" s="4" t="str">
        <f t="shared" si="144"/>
        <v/>
      </c>
      <c r="V345" s="5" t="str">
        <f t="shared" si="145"/>
        <v/>
      </c>
      <c r="W345" s="76" t="str">
        <f t="shared" si="136"/>
        <v/>
      </c>
      <c r="X345" s="76" t="str">
        <f t="shared" si="137"/>
        <v/>
      </c>
      <c r="Y345" s="5" t="str">
        <f t="shared" si="146"/>
        <v/>
      </c>
      <c r="Z345" s="5" t="str">
        <f t="shared" si="147"/>
        <v/>
      </c>
      <c r="AA345" s="5" t="str">
        <f t="shared" si="148"/>
        <v/>
      </c>
      <c r="AB345" s="6" t="str">
        <f t="shared" si="149"/>
        <v/>
      </c>
      <c r="AC345" s="29" t="str">
        <f t="shared" si="150"/>
        <v/>
      </c>
      <c r="AD345" s="29" t="str">
        <f t="shared" si="151"/>
        <v/>
      </c>
      <c r="AE345" s="29" t="str">
        <f t="shared" si="152"/>
        <v/>
      </c>
      <c r="AF345" s="29" t="str">
        <f t="shared" si="138"/>
        <v/>
      </c>
      <c r="AG345" s="100"/>
      <c r="AH345" s="101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3"/>
      <c r="AT345" s="103"/>
      <c r="AU345" s="103"/>
      <c r="AV345" s="103"/>
      <c r="AW345" s="103"/>
      <c r="AX345" s="103"/>
      <c r="AY345" s="103"/>
      <c r="AZ345" s="103"/>
      <c r="BA345" s="103"/>
      <c r="BB345" s="103"/>
      <c r="BC345" s="103"/>
      <c r="BD345" s="103"/>
      <c r="BE345" s="103"/>
      <c r="BF345" s="103"/>
      <c r="BG345" s="103"/>
      <c r="BH345" s="103"/>
      <c r="BI345" s="103"/>
      <c r="BJ345" s="103"/>
      <c r="BK345" s="103"/>
      <c r="BL345" s="103"/>
      <c r="BM345" s="103"/>
      <c r="BN345" s="103"/>
      <c r="BO345" s="95"/>
      <c r="BP345" s="95"/>
      <c r="BQ345" s="95"/>
      <c r="BR345" s="95"/>
      <c r="BS345" s="95"/>
      <c r="BT345" s="97"/>
      <c r="BU345" s="97"/>
      <c r="BV345" s="96"/>
      <c r="BW345" s="96"/>
      <c r="BX345" s="96"/>
      <c r="BY345" s="98"/>
      <c r="BZ345" s="99"/>
      <c r="CA345" s="99"/>
      <c r="CB345" s="99"/>
      <c r="CC345" s="99"/>
      <c r="CD345" s="100"/>
      <c r="CE345" s="101"/>
      <c r="CF345" s="102"/>
      <c r="CG345" s="102"/>
      <c r="CH345" s="102"/>
      <c r="CI345" s="102"/>
      <c r="CJ345" s="102"/>
      <c r="CK345" s="102"/>
      <c r="CL345" s="102"/>
      <c r="CM345" s="102"/>
      <c r="CN345" s="102"/>
      <c r="CO345" s="102"/>
      <c r="CP345" s="103"/>
      <c r="CQ345" s="103"/>
      <c r="CR345" s="103"/>
      <c r="CS345" s="103"/>
      <c r="CT345" s="103"/>
      <c r="CU345" s="103"/>
      <c r="CV345" s="103"/>
      <c r="CW345" s="103"/>
      <c r="CX345" s="103"/>
      <c r="CY345" s="103"/>
      <c r="CZ345" s="103"/>
      <c r="DA345" s="103"/>
      <c r="DB345" s="103"/>
      <c r="DC345" s="103"/>
      <c r="DD345" s="103"/>
      <c r="DE345" s="103"/>
      <c r="DF345" s="103"/>
      <c r="DG345" s="103"/>
      <c r="DH345" s="103"/>
      <c r="DI345" s="103"/>
      <c r="DJ345" s="103"/>
      <c r="DK345" s="103"/>
      <c r="DL345" s="27"/>
      <c r="DM345" s="27"/>
      <c r="DN345" s="27"/>
      <c r="DO345" s="27"/>
      <c r="DP345" s="27"/>
      <c r="DQ345" s="27"/>
      <c r="DR345" s="27"/>
      <c r="DS345" s="27"/>
      <c r="DT345" s="27"/>
      <c r="DU345" s="27"/>
      <c r="DV345" s="27"/>
      <c r="DW345" s="27"/>
      <c r="DX345" s="27"/>
      <c r="DY345" s="27"/>
      <c r="DZ345" s="27"/>
      <c r="EA345" s="27"/>
      <c r="EB345" s="27"/>
      <c r="EC345" s="27"/>
      <c r="ED345" s="27"/>
      <c r="EE345" s="27"/>
      <c r="EF345" s="27"/>
      <c r="EG345" s="27"/>
      <c r="EH345" s="27"/>
      <c r="EI345" s="27"/>
    </row>
    <row r="346" spans="1:139">
      <c r="A346" s="83"/>
      <c r="B346" s="66"/>
      <c r="C346" s="79"/>
      <c r="D346" s="67"/>
      <c r="E346" s="123"/>
      <c r="F346" s="84"/>
      <c r="G346" s="85"/>
      <c r="H346" s="86"/>
      <c r="I346" s="124"/>
      <c r="J346" s="88"/>
      <c r="K346" s="89"/>
      <c r="L346" s="89"/>
      <c r="M346" s="90"/>
      <c r="N346" s="91"/>
      <c r="O346" s="92">
        <f t="shared" si="139"/>
        <v>0</v>
      </c>
      <c r="P346" s="93">
        <f t="shared" si="140"/>
        <v>0</v>
      </c>
      <c r="Q346" s="94"/>
      <c r="R346" s="3" t="str">
        <f t="shared" si="141"/>
        <v/>
      </c>
      <c r="S346" s="3" t="str">
        <f t="shared" si="142"/>
        <v/>
      </c>
      <c r="T346" s="3" t="str">
        <f t="shared" si="143"/>
        <v/>
      </c>
      <c r="U346" s="4" t="str">
        <f t="shared" si="144"/>
        <v/>
      </c>
      <c r="V346" s="5" t="str">
        <f t="shared" si="145"/>
        <v/>
      </c>
      <c r="W346" s="76" t="str">
        <f t="shared" si="136"/>
        <v/>
      </c>
      <c r="X346" s="76" t="str">
        <f t="shared" si="137"/>
        <v/>
      </c>
      <c r="Y346" s="5" t="str">
        <f t="shared" si="146"/>
        <v/>
      </c>
      <c r="Z346" s="5" t="str">
        <f t="shared" si="147"/>
        <v/>
      </c>
      <c r="AA346" s="5" t="str">
        <f t="shared" si="148"/>
        <v/>
      </c>
      <c r="AB346" s="6" t="str">
        <f t="shared" si="149"/>
        <v/>
      </c>
      <c r="AC346" s="29" t="str">
        <f t="shared" si="150"/>
        <v/>
      </c>
      <c r="AD346" s="29" t="str">
        <f t="shared" si="151"/>
        <v/>
      </c>
      <c r="AE346" s="29" t="str">
        <f t="shared" si="152"/>
        <v/>
      </c>
      <c r="AF346" s="29" t="str">
        <f t="shared" si="138"/>
        <v/>
      </c>
      <c r="AG346" s="100"/>
      <c r="AH346" s="101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3"/>
      <c r="AT346" s="103"/>
      <c r="AU346" s="103"/>
      <c r="AV346" s="103"/>
      <c r="AW346" s="103"/>
      <c r="AX346" s="103"/>
      <c r="AY346" s="103"/>
      <c r="AZ346" s="103"/>
      <c r="BA346" s="103"/>
      <c r="BB346" s="103"/>
      <c r="BC346" s="103"/>
      <c r="BD346" s="103"/>
      <c r="BE346" s="103"/>
      <c r="BF346" s="103"/>
      <c r="BG346" s="103"/>
      <c r="BH346" s="103"/>
      <c r="BI346" s="103"/>
      <c r="BJ346" s="103"/>
      <c r="BK346" s="103"/>
      <c r="BL346" s="103"/>
      <c r="BM346" s="103"/>
      <c r="BN346" s="103"/>
      <c r="BO346" s="95"/>
      <c r="BP346" s="95"/>
      <c r="BQ346" s="95"/>
      <c r="BR346" s="95"/>
      <c r="BS346" s="95"/>
      <c r="BT346" s="97"/>
      <c r="BU346" s="97"/>
      <c r="BV346" s="96"/>
      <c r="BW346" s="96"/>
      <c r="BX346" s="96"/>
      <c r="BY346" s="98"/>
      <c r="BZ346" s="99"/>
      <c r="CA346" s="99"/>
      <c r="CB346" s="99"/>
      <c r="CC346" s="99"/>
      <c r="CD346" s="100"/>
      <c r="CE346" s="101"/>
      <c r="CF346" s="102"/>
      <c r="CG346" s="102"/>
      <c r="CH346" s="102"/>
      <c r="CI346" s="102"/>
      <c r="CJ346" s="102"/>
      <c r="CK346" s="102"/>
      <c r="CL346" s="102"/>
      <c r="CM346" s="102"/>
      <c r="CN346" s="102"/>
      <c r="CO346" s="102"/>
      <c r="CP346" s="103"/>
      <c r="CQ346" s="103"/>
      <c r="CR346" s="103"/>
      <c r="CS346" s="103"/>
      <c r="CT346" s="103"/>
      <c r="CU346" s="103"/>
      <c r="CV346" s="103"/>
      <c r="CW346" s="103"/>
      <c r="CX346" s="103"/>
      <c r="CY346" s="103"/>
      <c r="CZ346" s="103"/>
      <c r="DA346" s="103"/>
      <c r="DB346" s="103"/>
      <c r="DC346" s="103"/>
      <c r="DD346" s="103"/>
      <c r="DE346" s="103"/>
      <c r="DF346" s="103"/>
      <c r="DG346" s="103"/>
      <c r="DH346" s="103"/>
      <c r="DI346" s="103"/>
      <c r="DJ346" s="103"/>
      <c r="DK346" s="103"/>
      <c r="DL346" s="27"/>
      <c r="DM346" s="27"/>
      <c r="DN346" s="27"/>
      <c r="DO346" s="27"/>
      <c r="DP346" s="27"/>
      <c r="DQ346" s="27"/>
      <c r="DR346" s="27"/>
      <c r="DS346" s="27"/>
      <c r="DT346" s="27"/>
      <c r="DU346" s="27"/>
      <c r="DV346" s="27"/>
      <c r="DW346" s="27"/>
      <c r="DX346" s="27"/>
      <c r="DY346" s="27"/>
      <c r="DZ346" s="27"/>
      <c r="EA346" s="27"/>
      <c r="EB346" s="27"/>
      <c r="EC346" s="27"/>
      <c r="ED346" s="27"/>
      <c r="EE346" s="27"/>
      <c r="EF346" s="27"/>
      <c r="EG346" s="27"/>
      <c r="EH346" s="27"/>
      <c r="EI346" s="27"/>
    </row>
    <row r="347" spans="1:139">
      <c r="A347" s="83"/>
      <c r="B347" s="66"/>
      <c r="C347" s="79"/>
      <c r="D347" s="67"/>
      <c r="E347" s="123"/>
      <c r="F347" s="84"/>
      <c r="G347" s="85"/>
      <c r="H347" s="86"/>
      <c r="I347" s="124"/>
      <c r="J347" s="88"/>
      <c r="K347" s="89"/>
      <c r="L347" s="89"/>
      <c r="M347" s="90"/>
      <c r="N347" s="91"/>
      <c r="O347" s="92">
        <f t="shared" si="139"/>
        <v>0</v>
      </c>
      <c r="P347" s="93">
        <f t="shared" si="140"/>
        <v>0</v>
      </c>
      <c r="Q347" s="94"/>
      <c r="R347" s="3" t="str">
        <f t="shared" si="141"/>
        <v/>
      </c>
      <c r="S347" s="3" t="str">
        <f t="shared" si="142"/>
        <v/>
      </c>
      <c r="T347" s="3" t="str">
        <f t="shared" si="143"/>
        <v/>
      </c>
      <c r="U347" s="4" t="str">
        <f t="shared" si="144"/>
        <v/>
      </c>
      <c r="V347" s="5" t="str">
        <f t="shared" si="145"/>
        <v/>
      </c>
      <c r="W347" s="76" t="str">
        <f t="shared" si="136"/>
        <v/>
      </c>
      <c r="X347" s="76" t="str">
        <f t="shared" si="137"/>
        <v/>
      </c>
      <c r="Y347" s="5" t="str">
        <f t="shared" si="146"/>
        <v/>
      </c>
      <c r="Z347" s="5" t="str">
        <f t="shared" si="147"/>
        <v/>
      </c>
      <c r="AA347" s="5" t="str">
        <f t="shared" si="148"/>
        <v/>
      </c>
      <c r="AB347" s="6" t="str">
        <f t="shared" si="149"/>
        <v/>
      </c>
      <c r="AC347" s="29" t="str">
        <f t="shared" si="150"/>
        <v/>
      </c>
      <c r="AD347" s="29" t="str">
        <f t="shared" si="151"/>
        <v/>
      </c>
      <c r="AE347" s="29" t="str">
        <f t="shared" si="152"/>
        <v/>
      </c>
      <c r="AF347" s="29" t="str">
        <f t="shared" si="138"/>
        <v/>
      </c>
      <c r="AG347" s="100"/>
      <c r="AH347" s="101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3"/>
      <c r="AT347" s="103"/>
      <c r="AU347" s="103"/>
      <c r="AV347" s="103"/>
      <c r="AW347" s="103"/>
      <c r="AX347" s="103"/>
      <c r="AY347" s="103"/>
      <c r="AZ347" s="103"/>
      <c r="BA347" s="103"/>
      <c r="BB347" s="103"/>
      <c r="BC347" s="103"/>
      <c r="BD347" s="103"/>
      <c r="BE347" s="103"/>
      <c r="BF347" s="103"/>
      <c r="BG347" s="103"/>
      <c r="BH347" s="103"/>
      <c r="BI347" s="103"/>
      <c r="BJ347" s="103"/>
      <c r="BK347" s="103"/>
      <c r="BL347" s="103"/>
      <c r="BM347" s="103"/>
      <c r="BN347" s="103"/>
      <c r="BO347" s="95"/>
      <c r="BP347" s="95"/>
      <c r="BQ347" s="95"/>
      <c r="BR347" s="95"/>
      <c r="BS347" s="95"/>
      <c r="BT347" s="97"/>
      <c r="BU347" s="97"/>
      <c r="BV347" s="96"/>
      <c r="BW347" s="96"/>
      <c r="BX347" s="96"/>
      <c r="BY347" s="98"/>
      <c r="BZ347" s="99"/>
      <c r="CA347" s="99"/>
      <c r="CB347" s="99"/>
      <c r="CC347" s="99"/>
      <c r="CD347" s="100"/>
      <c r="CE347" s="101"/>
      <c r="CF347" s="102"/>
      <c r="CG347" s="102"/>
      <c r="CH347" s="102"/>
      <c r="CI347" s="102"/>
      <c r="CJ347" s="102"/>
      <c r="CK347" s="102"/>
      <c r="CL347" s="102"/>
      <c r="CM347" s="102"/>
      <c r="CN347" s="102"/>
      <c r="CO347" s="102"/>
      <c r="CP347" s="103"/>
      <c r="CQ347" s="103"/>
      <c r="CR347" s="103"/>
      <c r="CS347" s="103"/>
      <c r="CT347" s="103"/>
      <c r="CU347" s="103"/>
      <c r="CV347" s="103"/>
      <c r="CW347" s="103"/>
      <c r="CX347" s="103"/>
      <c r="CY347" s="103"/>
      <c r="CZ347" s="103"/>
      <c r="DA347" s="103"/>
      <c r="DB347" s="103"/>
      <c r="DC347" s="103"/>
      <c r="DD347" s="103"/>
      <c r="DE347" s="103"/>
      <c r="DF347" s="103"/>
      <c r="DG347" s="103"/>
      <c r="DH347" s="103"/>
      <c r="DI347" s="103"/>
      <c r="DJ347" s="103"/>
      <c r="DK347" s="103"/>
      <c r="DL347" s="27"/>
      <c r="DM347" s="27"/>
      <c r="DN347" s="27"/>
      <c r="DO347" s="27"/>
      <c r="DP347" s="27"/>
      <c r="DQ347" s="27"/>
      <c r="DR347" s="27"/>
      <c r="DS347" s="27"/>
      <c r="DT347" s="27"/>
      <c r="DU347" s="27"/>
      <c r="DV347" s="27"/>
      <c r="DW347" s="27"/>
      <c r="DX347" s="27"/>
      <c r="DY347" s="27"/>
      <c r="DZ347" s="27"/>
      <c r="EA347" s="27"/>
      <c r="EB347" s="27"/>
      <c r="EC347" s="27"/>
      <c r="ED347" s="27"/>
      <c r="EE347" s="27"/>
      <c r="EF347" s="27"/>
      <c r="EG347" s="27"/>
      <c r="EH347" s="27"/>
      <c r="EI347" s="27"/>
    </row>
    <row r="348" spans="1:139">
      <c r="A348" s="83"/>
      <c r="B348" s="66"/>
      <c r="C348" s="79"/>
      <c r="D348" s="67"/>
      <c r="E348" s="123"/>
      <c r="F348" s="84"/>
      <c r="G348" s="85"/>
      <c r="H348" s="86"/>
      <c r="I348" s="124"/>
      <c r="J348" s="88"/>
      <c r="K348" s="89"/>
      <c r="L348" s="89"/>
      <c r="M348" s="90"/>
      <c r="N348" s="91"/>
      <c r="O348" s="92">
        <f t="shared" si="139"/>
        <v>0</v>
      </c>
      <c r="P348" s="93">
        <f t="shared" si="140"/>
        <v>0</v>
      </c>
      <c r="Q348" s="94"/>
      <c r="R348" s="3" t="str">
        <f t="shared" si="141"/>
        <v/>
      </c>
      <c r="S348" s="3" t="str">
        <f t="shared" si="142"/>
        <v/>
      </c>
      <c r="T348" s="3" t="str">
        <f t="shared" si="143"/>
        <v/>
      </c>
      <c r="U348" s="4" t="str">
        <f t="shared" si="144"/>
        <v/>
      </c>
      <c r="V348" s="5" t="str">
        <f t="shared" si="145"/>
        <v/>
      </c>
      <c r="W348" s="76" t="str">
        <f t="shared" si="136"/>
        <v/>
      </c>
      <c r="X348" s="76" t="str">
        <f t="shared" si="137"/>
        <v/>
      </c>
      <c r="Y348" s="5" t="str">
        <f t="shared" si="146"/>
        <v/>
      </c>
      <c r="Z348" s="5" t="str">
        <f t="shared" si="147"/>
        <v/>
      </c>
      <c r="AA348" s="5" t="str">
        <f t="shared" si="148"/>
        <v/>
      </c>
      <c r="AB348" s="6" t="str">
        <f t="shared" si="149"/>
        <v/>
      </c>
      <c r="AC348" s="29" t="str">
        <f t="shared" si="150"/>
        <v/>
      </c>
      <c r="AD348" s="29" t="str">
        <f t="shared" si="151"/>
        <v/>
      </c>
      <c r="AE348" s="29" t="str">
        <f t="shared" si="152"/>
        <v/>
      </c>
      <c r="AF348" s="29" t="str">
        <f t="shared" si="138"/>
        <v/>
      </c>
      <c r="AG348" s="100"/>
      <c r="AH348" s="101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3"/>
      <c r="AT348" s="103"/>
      <c r="AU348" s="103"/>
      <c r="AV348" s="103"/>
      <c r="AW348" s="103"/>
      <c r="AX348" s="103"/>
      <c r="AY348" s="103"/>
      <c r="AZ348" s="103"/>
      <c r="BA348" s="103"/>
      <c r="BB348" s="103"/>
      <c r="BC348" s="103"/>
      <c r="BD348" s="103"/>
      <c r="BE348" s="103"/>
      <c r="BF348" s="103"/>
      <c r="BG348" s="103"/>
      <c r="BH348" s="103"/>
      <c r="BI348" s="103"/>
      <c r="BJ348" s="103"/>
      <c r="BK348" s="103"/>
      <c r="BL348" s="103"/>
      <c r="BM348" s="103"/>
      <c r="BN348" s="103"/>
      <c r="BO348" s="95"/>
      <c r="BP348" s="95"/>
      <c r="BQ348" s="95"/>
      <c r="BR348" s="95"/>
      <c r="BS348" s="95"/>
      <c r="BT348" s="97"/>
      <c r="BU348" s="97"/>
      <c r="BV348" s="96"/>
      <c r="BW348" s="96"/>
      <c r="BX348" s="96"/>
      <c r="BY348" s="98"/>
      <c r="BZ348" s="99"/>
      <c r="CA348" s="99"/>
      <c r="CB348" s="99"/>
      <c r="CC348" s="99"/>
      <c r="CD348" s="100"/>
      <c r="CE348" s="101"/>
      <c r="CF348" s="102"/>
      <c r="CG348" s="102"/>
      <c r="CH348" s="102"/>
      <c r="CI348" s="102"/>
      <c r="CJ348" s="102"/>
      <c r="CK348" s="102"/>
      <c r="CL348" s="102"/>
      <c r="CM348" s="102"/>
      <c r="CN348" s="102"/>
      <c r="CO348" s="102"/>
      <c r="CP348" s="103"/>
      <c r="CQ348" s="103"/>
      <c r="CR348" s="103"/>
      <c r="CS348" s="103"/>
      <c r="CT348" s="103"/>
      <c r="CU348" s="103"/>
      <c r="CV348" s="103"/>
      <c r="CW348" s="103"/>
      <c r="CX348" s="103"/>
      <c r="CY348" s="103"/>
      <c r="CZ348" s="103"/>
      <c r="DA348" s="103"/>
      <c r="DB348" s="103"/>
      <c r="DC348" s="103"/>
      <c r="DD348" s="103"/>
      <c r="DE348" s="103"/>
      <c r="DF348" s="103"/>
      <c r="DG348" s="103"/>
      <c r="DH348" s="103"/>
      <c r="DI348" s="103"/>
      <c r="DJ348" s="103"/>
      <c r="DK348" s="103"/>
      <c r="DL348" s="27"/>
      <c r="DM348" s="27"/>
      <c r="DN348" s="27"/>
      <c r="DO348" s="27"/>
      <c r="DP348" s="27"/>
      <c r="DQ348" s="27"/>
      <c r="DR348" s="27"/>
      <c r="DS348" s="27"/>
      <c r="DT348" s="27"/>
      <c r="DU348" s="27"/>
      <c r="DV348" s="27"/>
      <c r="DW348" s="27"/>
      <c r="DX348" s="27"/>
      <c r="DY348" s="27"/>
      <c r="DZ348" s="27"/>
      <c r="EA348" s="27"/>
      <c r="EB348" s="27"/>
      <c r="EC348" s="27"/>
      <c r="ED348" s="27"/>
      <c r="EE348" s="27"/>
      <c r="EF348" s="27"/>
      <c r="EG348" s="27"/>
      <c r="EH348" s="27"/>
      <c r="EI348" s="27"/>
    </row>
    <row r="349" spans="1:139">
      <c r="A349" s="83"/>
      <c r="B349" s="66"/>
      <c r="C349" s="79"/>
      <c r="D349" s="67"/>
      <c r="E349" s="123"/>
      <c r="F349" s="84"/>
      <c r="G349" s="85"/>
      <c r="H349" s="86"/>
      <c r="I349" s="124"/>
      <c r="J349" s="88"/>
      <c r="K349" s="89"/>
      <c r="L349" s="89"/>
      <c r="M349" s="90"/>
      <c r="N349" s="91"/>
      <c r="O349" s="92">
        <f t="shared" si="139"/>
        <v>0</v>
      </c>
      <c r="P349" s="93">
        <f t="shared" si="140"/>
        <v>0</v>
      </c>
      <c r="Q349" s="94"/>
      <c r="R349" s="3" t="str">
        <f t="shared" si="141"/>
        <v/>
      </c>
      <c r="S349" s="3" t="str">
        <f t="shared" si="142"/>
        <v/>
      </c>
      <c r="T349" s="3" t="str">
        <f t="shared" si="143"/>
        <v/>
      </c>
      <c r="U349" s="4" t="str">
        <f t="shared" si="144"/>
        <v/>
      </c>
      <c r="V349" s="5" t="str">
        <f t="shared" si="145"/>
        <v/>
      </c>
      <c r="W349" s="76" t="str">
        <f t="shared" si="136"/>
        <v/>
      </c>
      <c r="X349" s="76" t="str">
        <f t="shared" si="137"/>
        <v/>
      </c>
      <c r="Y349" s="5" t="str">
        <f t="shared" si="146"/>
        <v/>
      </c>
      <c r="Z349" s="5" t="str">
        <f t="shared" si="147"/>
        <v/>
      </c>
      <c r="AA349" s="5" t="str">
        <f t="shared" si="148"/>
        <v/>
      </c>
      <c r="AB349" s="6" t="str">
        <f t="shared" si="149"/>
        <v/>
      </c>
      <c r="AC349" s="29" t="str">
        <f t="shared" si="150"/>
        <v/>
      </c>
      <c r="AD349" s="29" t="str">
        <f t="shared" si="151"/>
        <v/>
      </c>
      <c r="AE349" s="29" t="str">
        <f t="shared" si="152"/>
        <v/>
      </c>
      <c r="AF349" s="29" t="str">
        <f t="shared" si="138"/>
        <v/>
      </c>
      <c r="AG349" s="100"/>
      <c r="AH349" s="101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3"/>
      <c r="AT349" s="103"/>
      <c r="AU349" s="103"/>
      <c r="AV349" s="103"/>
      <c r="AW349" s="103"/>
      <c r="AX349" s="103"/>
      <c r="AY349" s="103"/>
      <c r="AZ349" s="103"/>
      <c r="BA349" s="103"/>
      <c r="BB349" s="103"/>
      <c r="BC349" s="103"/>
      <c r="BD349" s="103"/>
      <c r="BE349" s="103"/>
      <c r="BF349" s="103"/>
      <c r="BG349" s="103"/>
      <c r="BH349" s="103"/>
      <c r="BI349" s="103"/>
      <c r="BJ349" s="103"/>
      <c r="BK349" s="103"/>
      <c r="BL349" s="103"/>
      <c r="BM349" s="103"/>
      <c r="BN349" s="103"/>
      <c r="BO349" s="95"/>
      <c r="BP349" s="95"/>
      <c r="BQ349" s="95"/>
      <c r="BR349" s="95"/>
      <c r="BS349" s="95"/>
      <c r="BT349" s="97"/>
      <c r="BU349" s="97"/>
      <c r="BV349" s="96"/>
      <c r="BW349" s="96"/>
      <c r="BX349" s="96"/>
      <c r="BY349" s="98"/>
      <c r="BZ349" s="99"/>
      <c r="CA349" s="99"/>
      <c r="CB349" s="99"/>
      <c r="CC349" s="99"/>
      <c r="CD349" s="100"/>
      <c r="CE349" s="101"/>
      <c r="CF349" s="102"/>
      <c r="CG349" s="102"/>
      <c r="CH349" s="102"/>
      <c r="CI349" s="102"/>
      <c r="CJ349" s="102"/>
      <c r="CK349" s="102"/>
      <c r="CL349" s="102"/>
      <c r="CM349" s="102"/>
      <c r="CN349" s="102"/>
      <c r="CO349" s="102"/>
      <c r="CP349" s="103"/>
      <c r="CQ349" s="103"/>
      <c r="CR349" s="103"/>
      <c r="CS349" s="103"/>
      <c r="CT349" s="103"/>
      <c r="CU349" s="103"/>
      <c r="CV349" s="103"/>
      <c r="CW349" s="103"/>
      <c r="CX349" s="103"/>
      <c r="CY349" s="103"/>
      <c r="CZ349" s="103"/>
      <c r="DA349" s="103"/>
      <c r="DB349" s="103"/>
      <c r="DC349" s="103"/>
      <c r="DD349" s="103"/>
      <c r="DE349" s="103"/>
      <c r="DF349" s="103"/>
      <c r="DG349" s="103"/>
      <c r="DH349" s="103"/>
      <c r="DI349" s="103"/>
      <c r="DJ349" s="103"/>
      <c r="DK349" s="103"/>
      <c r="DL349" s="27"/>
      <c r="DM349" s="27"/>
      <c r="DN349" s="27"/>
      <c r="DO349" s="27"/>
      <c r="DP349" s="27"/>
      <c r="DQ349" s="27"/>
      <c r="DR349" s="27"/>
      <c r="DS349" s="27"/>
      <c r="DT349" s="27"/>
      <c r="DU349" s="27"/>
      <c r="DV349" s="27"/>
      <c r="DW349" s="27"/>
      <c r="DX349" s="27"/>
      <c r="DY349" s="27"/>
      <c r="DZ349" s="27"/>
      <c r="EA349" s="27"/>
      <c r="EB349" s="27"/>
      <c r="EC349" s="27"/>
      <c r="ED349" s="27"/>
      <c r="EE349" s="27"/>
      <c r="EF349" s="27"/>
      <c r="EG349" s="27"/>
      <c r="EH349" s="27"/>
      <c r="EI349" s="27"/>
    </row>
    <row r="350" spans="1:139">
      <c r="A350" s="83"/>
      <c r="B350" s="66"/>
      <c r="C350" s="79"/>
      <c r="D350" s="67"/>
      <c r="E350" s="123"/>
      <c r="F350" s="84"/>
      <c r="G350" s="85"/>
      <c r="H350" s="86"/>
      <c r="I350" s="124"/>
      <c r="J350" s="88"/>
      <c r="K350" s="89"/>
      <c r="L350" s="89"/>
      <c r="M350" s="90"/>
      <c r="N350" s="91"/>
      <c r="O350" s="92">
        <f t="shared" si="139"/>
        <v>0</v>
      </c>
      <c r="P350" s="93">
        <f t="shared" si="140"/>
        <v>0</v>
      </c>
      <c r="Q350" s="94"/>
      <c r="R350" s="3" t="str">
        <f t="shared" si="141"/>
        <v/>
      </c>
      <c r="S350" s="3" t="str">
        <f t="shared" si="142"/>
        <v/>
      </c>
      <c r="T350" s="3" t="str">
        <f t="shared" si="143"/>
        <v/>
      </c>
      <c r="U350" s="4" t="str">
        <f t="shared" si="144"/>
        <v/>
      </c>
      <c r="V350" s="5" t="str">
        <f t="shared" si="145"/>
        <v/>
      </c>
      <c r="W350" s="76" t="str">
        <f t="shared" si="136"/>
        <v/>
      </c>
      <c r="X350" s="76" t="str">
        <f t="shared" si="137"/>
        <v/>
      </c>
      <c r="Y350" s="5" t="str">
        <f t="shared" si="146"/>
        <v/>
      </c>
      <c r="Z350" s="5" t="str">
        <f t="shared" si="147"/>
        <v/>
      </c>
      <c r="AA350" s="5" t="str">
        <f t="shared" si="148"/>
        <v/>
      </c>
      <c r="AB350" s="6" t="str">
        <f t="shared" si="149"/>
        <v/>
      </c>
      <c r="AC350" s="29" t="str">
        <f t="shared" si="150"/>
        <v/>
      </c>
      <c r="AD350" s="29" t="str">
        <f t="shared" si="151"/>
        <v/>
      </c>
      <c r="AE350" s="29" t="str">
        <f t="shared" si="152"/>
        <v/>
      </c>
      <c r="AF350" s="29" t="str">
        <f t="shared" si="138"/>
        <v/>
      </c>
      <c r="AG350" s="100"/>
      <c r="AH350" s="101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3"/>
      <c r="AT350" s="103"/>
      <c r="AU350" s="103"/>
      <c r="AV350" s="103"/>
      <c r="AW350" s="103"/>
      <c r="AX350" s="103"/>
      <c r="AY350" s="103"/>
      <c r="AZ350" s="103"/>
      <c r="BA350" s="103"/>
      <c r="BB350" s="103"/>
      <c r="BC350" s="103"/>
      <c r="BD350" s="103"/>
      <c r="BE350" s="103"/>
      <c r="BF350" s="103"/>
      <c r="BG350" s="103"/>
      <c r="BH350" s="103"/>
      <c r="BI350" s="103"/>
      <c r="BJ350" s="103"/>
      <c r="BK350" s="103"/>
      <c r="BL350" s="103"/>
      <c r="BM350" s="103"/>
      <c r="BN350" s="103"/>
      <c r="BO350" s="95"/>
      <c r="BP350" s="95"/>
      <c r="BQ350" s="95"/>
      <c r="BR350" s="95"/>
      <c r="BS350" s="95"/>
      <c r="BT350" s="97"/>
      <c r="BU350" s="97"/>
      <c r="BV350" s="96"/>
      <c r="BW350" s="96"/>
      <c r="BX350" s="96"/>
      <c r="BY350" s="98"/>
      <c r="BZ350" s="99"/>
      <c r="CA350" s="99"/>
      <c r="CB350" s="99"/>
      <c r="CC350" s="99"/>
      <c r="CD350" s="100"/>
      <c r="CE350" s="101"/>
      <c r="CF350" s="102"/>
      <c r="CG350" s="102"/>
      <c r="CH350" s="102"/>
      <c r="CI350" s="102"/>
      <c r="CJ350" s="102"/>
      <c r="CK350" s="102"/>
      <c r="CL350" s="102"/>
      <c r="CM350" s="102"/>
      <c r="CN350" s="102"/>
      <c r="CO350" s="102"/>
      <c r="CP350" s="103"/>
      <c r="CQ350" s="103"/>
      <c r="CR350" s="103"/>
      <c r="CS350" s="103"/>
      <c r="CT350" s="103"/>
      <c r="CU350" s="103"/>
      <c r="CV350" s="103"/>
      <c r="CW350" s="103"/>
      <c r="CX350" s="103"/>
      <c r="CY350" s="103"/>
      <c r="CZ350" s="103"/>
      <c r="DA350" s="103"/>
      <c r="DB350" s="103"/>
      <c r="DC350" s="103"/>
      <c r="DD350" s="103"/>
      <c r="DE350" s="103"/>
      <c r="DF350" s="103"/>
      <c r="DG350" s="103"/>
      <c r="DH350" s="103"/>
      <c r="DI350" s="103"/>
      <c r="DJ350" s="103"/>
      <c r="DK350" s="103"/>
      <c r="DL350" s="27"/>
      <c r="DM350" s="27"/>
      <c r="DN350" s="27"/>
      <c r="DO350" s="27"/>
      <c r="DP350" s="27"/>
      <c r="DQ350" s="27"/>
      <c r="DR350" s="27"/>
      <c r="DS350" s="27"/>
      <c r="DT350" s="27"/>
      <c r="DU350" s="27"/>
      <c r="DV350" s="27"/>
      <c r="DW350" s="27"/>
      <c r="DX350" s="27"/>
      <c r="DY350" s="27"/>
      <c r="DZ350" s="27"/>
      <c r="EA350" s="27"/>
      <c r="EB350" s="27"/>
      <c r="EC350" s="27"/>
      <c r="ED350" s="27"/>
      <c r="EE350" s="27"/>
      <c r="EF350" s="27"/>
      <c r="EG350" s="27"/>
      <c r="EH350" s="27"/>
      <c r="EI350" s="27"/>
    </row>
    <row r="351" spans="1:139">
      <c r="A351" s="83"/>
      <c r="B351" s="66"/>
      <c r="C351" s="79"/>
      <c r="D351" s="67"/>
      <c r="E351" s="123"/>
      <c r="F351" s="84"/>
      <c r="G351" s="85"/>
      <c r="H351" s="86"/>
      <c r="I351" s="124"/>
      <c r="J351" s="88"/>
      <c r="K351" s="89"/>
      <c r="L351" s="89"/>
      <c r="M351" s="90"/>
      <c r="N351" s="91"/>
      <c r="O351" s="92">
        <f t="shared" si="139"/>
        <v>0</v>
      </c>
      <c r="P351" s="93">
        <f t="shared" si="140"/>
        <v>0</v>
      </c>
      <c r="Q351" s="94"/>
      <c r="R351" s="3" t="str">
        <f t="shared" si="141"/>
        <v/>
      </c>
      <c r="S351" s="3" t="str">
        <f t="shared" si="142"/>
        <v/>
      </c>
      <c r="T351" s="3" t="str">
        <f t="shared" si="143"/>
        <v/>
      </c>
      <c r="U351" s="4" t="str">
        <f t="shared" si="144"/>
        <v/>
      </c>
      <c r="V351" s="5" t="str">
        <f t="shared" si="145"/>
        <v/>
      </c>
      <c r="W351" s="76" t="str">
        <f t="shared" si="136"/>
        <v/>
      </c>
      <c r="X351" s="76" t="str">
        <f t="shared" si="137"/>
        <v/>
      </c>
      <c r="Y351" s="5" t="str">
        <f t="shared" si="146"/>
        <v/>
      </c>
      <c r="Z351" s="5" t="str">
        <f t="shared" si="147"/>
        <v/>
      </c>
      <c r="AA351" s="5" t="str">
        <f t="shared" si="148"/>
        <v/>
      </c>
      <c r="AB351" s="6" t="str">
        <f t="shared" si="149"/>
        <v/>
      </c>
      <c r="AC351" s="29" t="str">
        <f t="shared" si="150"/>
        <v/>
      </c>
      <c r="AD351" s="29" t="str">
        <f t="shared" si="151"/>
        <v/>
      </c>
      <c r="AE351" s="29" t="str">
        <f t="shared" si="152"/>
        <v/>
      </c>
      <c r="AF351" s="29" t="str">
        <f t="shared" si="138"/>
        <v/>
      </c>
      <c r="AG351" s="100"/>
      <c r="AH351" s="101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3"/>
      <c r="AT351" s="103"/>
      <c r="AU351" s="103"/>
      <c r="AV351" s="103"/>
      <c r="AW351" s="103"/>
      <c r="AX351" s="103"/>
      <c r="AY351" s="103"/>
      <c r="AZ351" s="103"/>
      <c r="BA351" s="103"/>
      <c r="BB351" s="103"/>
      <c r="BC351" s="103"/>
      <c r="BD351" s="103"/>
      <c r="BE351" s="103"/>
      <c r="BF351" s="103"/>
      <c r="BG351" s="103"/>
      <c r="BH351" s="103"/>
      <c r="BI351" s="103"/>
      <c r="BJ351" s="103"/>
      <c r="BK351" s="103"/>
      <c r="BL351" s="103"/>
      <c r="BM351" s="103"/>
      <c r="BN351" s="103"/>
      <c r="BO351" s="95"/>
      <c r="BP351" s="95"/>
      <c r="BQ351" s="95"/>
      <c r="BR351" s="95"/>
      <c r="BS351" s="95"/>
      <c r="BT351" s="97"/>
      <c r="BU351" s="97"/>
      <c r="BV351" s="96"/>
      <c r="BW351" s="96"/>
      <c r="BX351" s="96"/>
      <c r="BY351" s="98"/>
      <c r="BZ351" s="99"/>
      <c r="CA351" s="99"/>
      <c r="CB351" s="99"/>
      <c r="CC351" s="99"/>
      <c r="CD351" s="100"/>
      <c r="CE351" s="101"/>
      <c r="CF351" s="102"/>
      <c r="CG351" s="102"/>
      <c r="CH351" s="102"/>
      <c r="CI351" s="102"/>
      <c r="CJ351" s="102"/>
      <c r="CK351" s="102"/>
      <c r="CL351" s="102"/>
      <c r="CM351" s="102"/>
      <c r="CN351" s="102"/>
      <c r="CO351" s="102"/>
      <c r="CP351" s="103"/>
      <c r="CQ351" s="103"/>
      <c r="CR351" s="103"/>
      <c r="CS351" s="103"/>
      <c r="CT351" s="103"/>
      <c r="CU351" s="103"/>
      <c r="CV351" s="103"/>
      <c r="CW351" s="103"/>
      <c r="CX351" s="103"/>
      <c r="CY351" s="103"/>
      <c r="CZ351" s="103"/>
      <c r="DA351" s="103"/>
      <c r="DB351" s="103"/>
      <c r="DC351" s="103"/>
      <c r="DD351" s="103"/>
      <c r="DE351" s="103"/>
      <c r="DF351" s="103"/>
      <c r="DG351" s="103"/>
      <c r="DH351" s="103"/>
      <c r="DI351" s="103"/>
      <c r="DJ351" s="103"/>
      <c r="DK351" s="103"/>
      <c r="DL351" s="27"/>
      <c r="DM351" s="27"/>
      <c r="DN351" s="27"/>
      <c r="DO351" s="27"/>
      <c r="DP351" s="27"/>
      <c r="DQ351" s="27"/>
      <c r="DR351" s="27"/>
      <c r="DS351" s="27"/>
      <c r="DT351" s="27"/>
      <c r="DU351" s="27"/>
      <c r="DV351" s="27"/>
      <c r="DW351" s="27"/>
      <c r="DX351" s="27"/>
      <c r="DY351" s="27"/>
      <c r="DZ351" s="27"/>
      <c r="EA351" s="27"/>
      <c r="EB351" s="27"/>
      <c r="EC351" s="27"/>
      <c r="ED351" s="27"/>
      <c r="EE351" s="27"/>
      <c r="EF351" s="27"/>
      <c r="EG351" s="27"/>
      <c r="EH351" s="27"/>
      <c r="EI351" s="27"/>
    </row>
    <row r="352" spans="1:139">
      <c r="A352" s="83"/>
      <c r="B352" s="66"/>
      <c r="C352" s="79"/>
      <c r="D352" s="67"/>
      <c r="E352" s="123"/>
      <c r="F352" s="84"/>
      <c r="G352" s="85"/>
      <c r="H352" s="86"/>
      <c r="I352" s="124"/>
      <c r="J352" s="88"/>
      <c r="K352" s="89"/>
      <c r="L352" s="89"/>
      <c r="M352" s="90"/>
      <c r="N352" s="91"/>
      <c r="O352" s="92">
        <f t="shared" si="139"/>
        <v>0</v>
      </c>
      <c r="P352" s="93">
        <f t="shared" si="140"/>
        <v>0</v>
      </c>
      <c r="Q352" s="94"/>
      <c r="R352" s="3" t="str">
        <f t="shared" si="141"/>
        <v/>
      </c>
      <c r="S352" s="3" t="str">
        <f t="shared" si="142"/>
        <v/>
      </c>
      <c r="T352" s="3" t="str">
        <f t="shared" si="143"/>
        <v/>
      </c>
      <c r="U352" s="4" t="str">
        <f t="shared" si="144"/>
        <v/>
      </c>
      <c r="V352" s="5" t="str">
        <f t="shared" si="145"/>
        <v/>
      </c>
      <c r="W352" s="76" t="str">
        <f t="shared" si="136"/>
        <v/>
      </c>
      <c r="X352" s="76" t="str">
        <f t="shared" si="137"/>
        <v/>
      </c>
      <c r="Y352" s="5" t="str">
        <f t="shared" si="146"/>
        <v/>
      </c>
      <c r="Z352" s="5" t="str">
        <f t="shared" si="147"/>
        <v/>
      </c>
      <c r="AA352" s="5" t="str">
        <f t="shared" si="148"/>
        <v/>
      </c>
      <c r="AB352" s="6" t="str">
        <f t="shared" si="149"/>
        <v/>
      </c>
      <c r="AC352" s="29" t="str">
        <f t="shared" si="150"/>
        <v/>
      </c>
      <c r="AD352" s="29" t="str">
        <f t="shared" si="151"/>
        <v/>
      </c>
      <c r="AE352" s="29" t="str">
        <f t="shared" si="152"/>
        <v/>
      </c>
      <c r="AF352" s="29" t="str">
        <f t="shared" si="138"/>
        <v/>
      </c>
      <c r="AG352" s="100"/>
      <c r="AH352" s="101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3"/>
      <c r="AT352" s="103"/>
      <c r="AU352" s="103"/>
      <c r="AV352" s="103"/>
      <c r="AW352" s="103"/>
      <c r="AX352" s="103"/>
      <c r="AY352" s="103"/>
      <c r="AZ352" s="103"/>
      <c r="BA352" s="103"/>
      <c r="BB352" s="103"/>
      <c r="BC352" s="103"/>
      <c r="BD352" s="103"/>
      <c r="BE352" s="103"/>
      <c r="BF352" s="103"/>
      <c r="BG352" s="103"/>
      <c r="BH352" s="103"/>
      <c r="BI352" s="103"/>
      <c r="BJ352" s="103"/>
      <c r="BK352" s="103"/>
      <c r="BL352" s="103"/>
      <c r="BM352" s="103"/>
      <c r="BN352" s="103"/>
      <c r="BO352" s="95"/>
      <c r="BP352" s="95"/>
      <c r="BQ352" s="95"/>
      <c r="BR352" s="95"/>
      <c r="BS352" s="95"/>
      <c r="BT352" s="97"/>
      <c r="BU352" s="97"/>
      <c r="BV352" s="96"/>
      <c r="BW352" s="96"/>
      <c r="BX352" s="96"/>
      <c r="BY352" s="98"/>
      <c r="BZ352" s="99"/>
      <c r="CA352" s="99"/>
      <c r="CB352" s="99"/>
      <c r="CC352" s="99"/>
      <c r="CD352" s="100"/>
      <c r="CE352" s="101"/>
      <c r="CF352" s="102"/>
      <c r="CG352" s="102"/>
      <c r="CH352" s="102"/>
      <c r="CI352" s="102"/>
      <c r="CJ352" s="102"/>
      <c r="CK352" s="102"/>
      <c r="CL352" s="102"/>
      <c r="CM352" s="102"/>
      <c r="CN352" s="102"/>
      <c r="CO352" s="102"/>
      <c r="CP352" s="103"/>
      <c r="CQ352" s="103"/>
      <c r="CR352" s="103"/>
      <c r="CS352" s="103"/>
      <c r="CT352" s="103"/>
      <c r="CU352" s="103"/>
      <c r="CV352" s="103"/>
      <c r="CW352" s="103"/>
      <c r="CX352" s="103"/>
      <c r="CY352" s="103"/>
      <c r="CZ352" s="103"/>
      <c r="DA352" s="103"/>
      <c r="DB352" s="103"/>
      <c r="DC352" s="103"/>
      <c r="DD352" s="103"/>
      <c r="DE352" s="103"/>
      <c r="DF352" s="103"/>
      <c r="DG352" s="103"/>
      <c r="DH352" s="103"/>
      <c r="DI352" s="103"/>
      <c r="DJ352" s="103"/>
      <c r="DK352" s="103"/>
      <c r="DL352" s="27"/>
      <c r="DM352" s="27"/>
      <c r="DN352" s="27"/>
      <c r="DO352" s="27"/>
      <c r="DP352" s="27"/>
      <c r="DQ352" s="27"/>
      <c r="DR352" s="27"/>
      <c r="DS352" s="27"/>
      <c r="DT352" s="27"/>
      <c r="DU352" s="27"/>
      <c r="DV352" s="27"/>
      <c r="DW352" s="27"/>
      <c r="DX352" s="27"/>
      <c r="DY352" s="27"/>
      <c r="DZ352" s="27"/>
      <c r="EA352" s="27"/>
      <c r="EB352" s="27"/>
      <c r="EC352" s="27"/>
      <c r="ED352" s="27"/>
      <c r="EE352" s="27"/>
      <c r="EF352" s="27"/>
      <c r="EG352" s="27"/>
      <c r="EH352" s="27"/>
      <c r="EI352" s="27"/>
    </row>
    <row r="353" spans="1:139">
      <c r="A353" s="83"/>
      <c r="B353" s="66"/>
      <c r="C353" s="79"/>
      <c r="D353" s="67"/>
      <c r="E353" s="123"/>
      <c r="F353" s="84"/>
      <c r="G353" s="85"/>
      <c r="H353" s="86"/>
      <c r="I353" s="124"/>
      <c r="J353" s="88"/>
      <c r="K353" s="89"/>
      <c r="L353" s="89"/>
      <c r="M353" s="90"/>
      <c r="N353" s="91"/>
      <c r="O353" s="92">
        <f t="shared" si="139"/>
        <v>0</v>
      </c>
      <c r="P353" s="93">
        <f t="shared" si="140"/>
        <v>0</v>
      </c>
      <c r="Q353" s="94"/>
      <c r="R353" s="3" t="str">
        <f t="shared" si="141"/>
        <v/>
      </c>
      <c r="S353" s="3" t="str">
        <f t="shared" si="142"/>
        <v/>
      </c>
      <c r="T353" s="3" t="str">
        <f t="shared" si="143"/>
        <v/>
      </c>
      <c r="U353" s="4" t="str">
        <f t="shared" si="144"/>
        <v/>
      </c>
      <c r="V353" s="5" t="str">
        <f t="shared" si="145"/>
        <v/>
      </c>
      <c r="W353" s="76" t="str">
        <f t="shared" si="136"/>
        <v/>
      </c>
      <c r="X353" s="76" t="str">
        <f t="shared" si="137"/>
        <v/>
      </c>
      <c r="Y353" s="5" t="str">
        <f t="shared" si="146"/>
        <v/>
      </c>
      <c r="Z353" s="5" t="str">
        <f t="shared" si="147"/>
        <v/>
      </c>
      <c r="AA353" s="5" t="str">
        <f t="shared" si="148"/>
        <v/>
      </c>
      <c r="AB353" s="6" t="str">
        <f t="shared" si="149"/>
        <v/>
      </c>
      <c r="AC353" s="29" t="str">
        <f t="shared" si="150"/>
        <v/>
      </c>
      <c r="AD353" s="29" t="str">
        <f t="shared" si="151"/>
        <v/>
      </c>
      <c r="AE353" s="29" t="str">
        <f t="shared" si="152"/>
        <v/>
      </c>
      <c r="AF353" s="29" t="str">
        <f t="shared" si="138"/>
        <v/>
      </c>
      <c r="AG353" s="100"/>
      <c r="AH353" s="101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3"/>
      <c r="AT353" s="103"/>
      <c r="AU353" s="103"/>
      <c r="AV353" s="103"/>
      <c r="AW353" s="103"/>
      <c r="AX353" s="103"/>
      <c r="AY353" s="103"/>
      <c r="AZ353" s="103"/>
      <c r="BA353" s="103"/>
      <c r="BB353" s="103"/>
      <c r="BC353" s="103"/>
      <c r="BD353" s="103"/>
      <c r="BE353" s="103"/>
      <c r="BF353" s="103"/>
      <c r="BG353" s="103"/>
      <c r="BH353" s="103"/>
      <c r="BI353" s="103"/>
      <c r="BJ353" s="103"/>
      <c r="BK353" s="103"/>
      <c r="BL353" s="103"/>
      <c r="BM353" s="103"/>
      <c r="BN353" s="103"/>
      <c r="BO353" s="95"/>
      <c r="BP353" s="95"/>
      <c r="BQ353" s="95"/>
      <c r="BR353" s="95"/>
      <c r="BS353" s="95"/>
      <c r="BT353" s="97"/>
      <c r="BU353" s="97"/>
      <c r="BV353" s="96"/>
      <c r="BW353" s="96"/>
      <c r="BX353" s="96"/>
      <c r="BY353" s="98"/>
      <c r="BZ353" s="99"/>
      <c r="CA353" s="99"/>
      <c r="CB353" s="99"/>
      <c r="CC353" s="99"/>
      <c r="CD353" s="100"/>
      <c r="CE353" s="101"/>
      <c r="CF353" s="102"/>
      <c r="CG353" s="102"/>
      <c r="CH353" s="102"/>
      <c r="CI353" s="102"/>
      <c r="CJ353" s="102"/>
      <c r="CK353" s="102"/>
      <c r="CL353" s="102"/>
      <c r="CM353" s="102"/>
      <c r="CN353" s="102"/>
      <c r="CO353" s="102"/>
      <c r="CP353" s="103"/>
      <c r="CQ353" s="103"/>
      <c r="CR353" s="103"/>
      <c r="CS353" s="103"/>
      <c r="CT353" s="103"/>
      <c r="CU353" s="103"/>
      <c r="CV353" s="103"/>
      <c r="CW353" s="103"/>
      <c r="CX353" s="103"/>
      <c r="CY353" s="103"/>
      <c r="CZ353" s="103"/>
      <c r="DA353" s="103"/>
      <c r="DB353" s="103"/>
      <c r="DC353" s="103"/>
      <c r="DD353" s="103"/>
      <c r="DE353" s="103"/>
      <c r="DF353" s="103"/>
      <c r="DG353" s="103"/>
      <c r="DH353" s="103"/>
      <c r="DI353" s="103"/>
      <c r="DJ353" s="103"/>
      <c r="DK353" s="103"/>
      <c r="DL353" s="27"/>
      <c r="DM353" s="27"/>
      <c r="DN353" s="27"/>
      <c r="DO353" s="27"/>
      <c r="DP353" s="27"/>
      <c r="DQ353" s="27"/>
      <c r="DR353" s="27"/>
      <c r="DS353" s="27"/>
      <c r="DT353" s="27"/>
      <c r="DU353" s="27"/>
      <c r="DV353" s="27"/>
      <c r="DW353" s="27"/>
      <c r="DX353" s="27"/>
      <c r="DY353" s="27"/>
      <c r="DZ353" s="27"/>
      <c r="EA353" s="27"/>
      <c r="EB353" s="27"/>
      <c r="EC353" s="27"/>
      <c r="ED353" s="27"/>
      <c r="EE353" s="27"/>
      <c r="EF353" s="27"/>
      <c r="EG353" s="27"/>
      <c r="EH353" s="27"/>
      <c r="EI353" s="27"/>
    </row>
    <row r="354" spans="1:139">
      <c r="A354" s="83"/>
      <c r="B354" s="66"/>
      <c r="C354" s="79"/>
      <c r="D354" s="67"/>
      <c r="E354" s="123"/>
      <c r="F354" s="84"/>
      <c r="G354" s="85"/>
      <c r="H354" s="86"/>
      <c r="I354" s="124"/>
      <c r="J354" s="88"/>
      <c r="K354" s="89"/>
      <c r="L354" s="89"/>
      <c r="M354" s="90"/>
      <c r="N354" s="91"/>
      <c r="O354" s="92">
        <f t="shared" si="139"/>
        <v>0</v>
      </c>
      <c r="P354" s="93">
        <f t="shared" si="140"/>
        <v>0</v>
      </c>
      <c r="Q354" s="94"/>
      <c r="R354" s="3" t="str">
        <f t="shared" si="141"/>
        <v/>
      </c>
      <c r="S354" s="3" t="str">
        <f t="shared" si="142"/>
        <v/>
      </c>
      <c r="T354" s="3" t="str">
        <f t="shared" si="143"/>
        <v/>
      </c>
      <c r="U354" s="4" t="str">
        <f t="shared" si="144"/>
        <v/>
      </c>
      <c r="V354" s="5" t="str">
        <f t="shared" si="145"/>
        <v/>
      </c>
      <c r="W354" s="76" t="str">
        <f t="shared" si="136"/>
        <v/>
      </c>
      <c r="X354" s="76" t="str">
        <f t="shared" si="137"/>
        <v/>
      </c>
      <c r="Y354" s="5" t="str">
        <f t="shared" si="146"/>
        <v/>
      </c>
      <c r="Z354" s="5" t="str">
        <f t="shared" si="147"/>
        <v/>
      </c>
      <c r="AA354" s="5" t="str">
        <f t="shared" si="148"/>
        <v/>
      </c>
      <c r="AB354" s="6" t="str">
        <f t="shared" si="149"/>
        <v/>
      </c>
      <c r="AC354" s="29" t="str">
        <f t="shared" si="150"/>
        <v/>
      </c>
      <c r="AD354" s="29" t="str">
        <f t="shared" si="151"/>
        <v/>
      </c>
      <c r="AE354" s="29" t="str">
        <f t="shared" si="152"/>
        <v/>
      </c>
      <c r="AF354" s="29" t="str">
        <f t="shared" si="138"/>
        <v/>
      </c>
      <c r="AG354" s="100"/>
      <c r="AH354" s="101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3"/>
      <c r="AT354" s="103"/>
      <c r="AU354" s="103"/>
      <c r="AV354" s="103"/>
      <c r="AW354" s="103"/>
      <c r="AX354" s="103"/>
      <c r="AY354" s="103"/>
      <c r="AZ354" s="103"/>
      <c r="BA354" s="103"/>
      <c r="BB354" s="103"/>
      <c r="BC354" s="103"/>
      <c r="BD354" s="103"/>
      <c r="BE354" s="103"/>
      <c r="BF354" s="103"/>
      <c r="BG354" s="103"/>
      <c r="BH354" s="103"/>
      <c r="BI354" s="103"/>
      <c r="BJ354" s="103"/>
      <c r="BK354" s="103"/>
      <c r="BL354" s="103"/>
      <c r="BM354" s="103"/>
      <c r="BN354" s="103"/>
      <c r="BO354" s="95"/>
      <c r="BP354" s="95"/>
      <c r="BQ354" s="95"/>
      <c r="BR354" s="95"/>
      <c r="BS354" s="95"/>
      <c r="BT354" s="97"/>
      <c r="BU354" s="97"/>
      <c r="BV354" s="96"/>
      <c r="BW354" s="96"/>
      <c r="BX354" s="96"/>
      <c r="BY354" s="98"/>
      <c r="BZ354" s="99"/>
      <c r="CA354" s="99"/>
      <c r="CB354" s="99"/>
      <c r="CC354" s="99"/>
      <c r="CD354" s="100"/>
      <c r="CE354" s="101"/>
      <c r="CF354" s="102"/>
      <c r="CG354" s="102"/>
      <c r="CH354" s="102"/>
      <c r="CI354" s="102"/>
      <c r="CJ354" s="102"/>
      <c r="CK354" s="102"/>
      <c r="CL354" s="102"/>
      <c r="CM354" s="102"/>
      <c r="CN354" s="102"/>
      <c r="CO354" s="102"/>
      <c r="CP354" s="103"/>
      <c r="CQ354" s="103"/>
      <c r="CR354" s="103"/>
      <c r="CS354" s="103"/>
      <c r="CT354" s="103"/>
      <c r="CU354" s="103"/>
      <c r="CV354" s="103"/>
      <c r="CW354" s="103"/>
      <c r="CX354" s="103"/>
      <c r="CY354" s="103"/>
      <c r="CZ354" s="103"/>
      <c r="DA354" s="103"/>
      <c r="DB354" s="103"/>
      <c r="DC354" s="103"/>
      <c r="DD354" s="103"/>
      <c r="DE354" s="103"/>
      <c r="DF354" s="103"/>
      <c r="DG354" s="103"/>
      <c r="DH354" s="103"/>
      <c r="DI354" s="103"/>
      <c r="DJ354" s="103"/>
      <c r="DK354" s="103"/>
      <c r="DL354" s="27"/>
      <c r="DM354" s="27"/>
      <c r="DN354" s="27"/>
      <c r="DO354" s="27"/>
      <c r="DP354" s="27"/>
      <c r="DQ354" s="27"/>
      <c r="DR354" s="27"/>
      <c r="DS354" s="27"/>
      <c r="DT354" s="27"/>
      <c r="DU354" s="27"/>
      <c r="DV354" s="27"/>
      <c r="DW354" s="27"/>
      <c r="DX354" s="27"/>
      <c r="DY354" s="27"/>
      <c r="DZ354" s="27"/>
      <c r="EA354" s="27"/>
      <c r="EB354" s="27"/>
      <c r="EC354" s="27"/>
      <c r="ED354" s="27"/>
      <c r="EE354" s="27"/>
      <c r="EF354" s="27"/>
      <c r="EG354" s="27"/>
      <c r="EH354" s="27"/>
      <c r="EI354" s="27"/>
    </row>
    <row r="355" spans="1:139">
      <c r="A355" s="83"/>
      <c r="B355" s="66"/>
      <c r="C355" s="79"/>
      <c r="D355" s="67"/>
      <c r="E355" s="123"/>
      <c r="F355" s="84"/>
      <c r="G355" s="85"/>
      <c r="H355" s="86"/>
      <c r="I355" s="124"/>
      <c r="J355" s="88"/>
      <c r="K355" s="89"/>
      <c r="L355" s="89"/>
      <c r="M355" s="90"/>
      <c r="N355" s="91"/>
      <c r="O355" s="92">
        <f t="shared" si="139"/>
        <v>0</v>
      </c>
      <c r="P355" s="93">
        <f t="shared" si="140"/>
        <v>0</v>
      </c>
      <c r="Q355" s="94"/>
      <c r="R355" s="3" t="str">
        <f t="shared" si="141"/>
        <v/>
      </c>
      <c r="S355" s="3" t="str">
        <f t="shared" si="142"/>
        <v/>
      </c>
      <c r="T355" s="3" t="str">
        <f t="shared" si="143"/>
        <v/>
      </c>
      <c r="U355" s="4" t="str">
        <f t="shared" si="144"/>
        <v/>
      </c>
      <c r="V355" s="5" t="str">
        <f t="shared" si="145"/>
        <v/>
      </c>
      <c r="W355" s="76" t="str">
        <f t="shared" si="136"/>
        <v/>
      </c>
      <c r="X355" s="76" t="str">
        <f t="shared" si="137"/>
        <v/>
      </c>
      <c r="Y355" s="5" t="str">
        <f t="shared" si="146"/>
        <v/>
      </c>
      <c r="Z355" s="5" t="str">
        <f t="shared" si="147"/>
        <v/>
      </c>
      <c r="AA355" s="5" t="str">
        <f t="shared" si="148"/>
        <v/>
      </c>
      <c r="AB355" s="6" t="str">
        <f t="shared" si="149"/>
        <v/>
      </c>
      <c r="AC355" s="29" t="str">
        <f t="shared" si="150"/>
        <v/>
      </c>
      <c r="AD355" s="29" t="str">
        <f t="shared" si="151"/>
        <v/>
      </c>
      <c r="AE355" s="29" t="str">
        <f t="shared" si="152"/>
        <v/>
      </c>
      <c r="AF355" s="29" t="str">
        <f t="shared" si="138"/>
        <v/>
      </c>
      <c r="AG355" s="100"/>
      <c r="AH355" s="101"/>
      <c r="AI355" s="102"/>
      <c r="AJ355" s="102"/>
      <c r="AK355" s="102"/>
      <c r="AL355" s="102"/>
      <c r="AM355" s="102"/>
      <c r="AN355" s="102"/>
      <c r="AO355" s="102"/>
      <c r="AP355" s="102"/>
      <c r="AQ355" s="102"/>
      <c r="AR355" s="102"/>
      <c r="AS355" s="103"/>
      <c r="AT355" s="103"/>
      <c r="AU355" s="103"/>
      <c r="AV355" s="103"/>
      <c r="AW355" s="103"/>
      <c r="AX355" s="103"/>
      <c r="AY355" s="103"/>
      <c r="AZ355" s="103"/>
      <c r="BA355" s="103"/>
      <c r="BB355" s="103"/>
      <c r="BC355" s="103"/>
      <c r="BD355" s="103"/>
      <c r="BE355" s="103"/>
      <c r="BF355" s="103"/>
      <c r="BG355" s="103"/>
      <c r="BH355" s="103"/>
      <c r="BI355" s="103"/>
      <c r="BJ355" s="103"/>
      <c r="BK355" s="103"/>
      <c r="BL355" s="103"/>
      <c r="BM355" s="103"/>
      <c r="BN355" s="103"/>
      <c r="BO355" s="95"/>
      <c r="BP355" s="95"/>
      <c r="BQ355" s="95"/>
      <c r="BR355" s="95"/>
      <c r="BS355" s="95"/>
      <c r="BT355" s="97"/>
      <c r="BU355" s="97"/>
      <c r="BV355" s="96"/>
      <c r="BW355" s="96"/>
      <c r="BX355" s="96"/>
      <c r="BY355" s="98"/>
      <c r="BZ355" s="99"/>
      <c r="CA355" s="99"/>
      <c r="CB355" s="99"/>
      <c r="CC355" s="99"/>
      <c r="CD355" s="100"/>
      <c r="CE355" s="101"/>
      <c r="CF355" s="102"/>
      <c r="CG355" s="102"/>
      <c r="CH355" s="102"/>
      <c r="CI355" s="102"/>
      <c r="CJ355" s="102"/>
      <c r="CK355" s="102"/>
      <c r="CL355" s="102"/>
      <c r="CM355" s="102"/>
      <c r="CN355" s="102"/>
      <c r="CO355" s="102"/>
      <c r="CP355" s="103"/>
      <c r="CQ355" s="103"/>
      <c r="CR355" s="103"/>
      <c r="CS355" s="103"/>
      <c r="CT355" s="103"/>
      <c r="CU355" s="103"/>
      <c r="CV355" s="103"/>
      <c r="CW355" s="103"/>
      <c r="CX355" s="103"/>
      <c r="CY355" s="103"/>
      <c r="CZ355" s="103"/>
      <c r="DA355" s="103"/>
      <c r="DB355" s="103"/>
      <c r="DC355" s="103"/>
      <c r="DD355" s="103"/>
      <c r="DE355" s="103"/>
      <c r="DF355" s="103"/>
      <c r="DG355" s="103"/>
      <c r="DH355" s="103"/>
      <c r="DI355" s="103"/>
      <c r="DJ355" s="103"/>
      <c r="DK355" s="103"/>
      <c r="DL355" s="27"/>
      <c r="DM355" s="27"/>
      <c r="DN355" s="27"/>
      <c r="DO355" s="27"/>
      <c r="DP355" s="27"/>
      <c r="DQ355" s="27"/>
      <c r="DR355" s="27"/>
      <c r="DS355" s="27"/>
      <c r="DT355" s="27"/>
      <c r="DU355" s="27"/>
      <c r="DV355" s="27"/>
      <c r="DW355" s="27"/>
      <c r="DX355" s="27"/>
      <c r="DY355" s="27"/>
      <c r="DZ355" s="27"/>
      <c r="EA355" s="27"/>
      <c r="EB355" s="27"/>
      <c r="EC355" s="27"/>
      <c r="ED355" s="27"/>
      <c r="EE355" s="27"/>
      <c r="EF355" s="27"/>
      <c r="EG355" s="27"/>
      <c r="EH355" s="27"/>
      <c r="EI355" s="27"/>
    </row>
    <row r="356" spans="1:139">
      <c r="A356" s="83"/>
      <c r="B356" s="66"/>
      <c r="C356" s="79"/>
      <c r="D356" s="67"/>
      <c r="E356" s="123"/>
      <c r="F356" s="84"/>
      <c r="G356" s="85"/>
      <c r="H356" s="86"/>
      <c r="I356" s="124"/>
      <c r="J356" s="88"/>
      <c r="K356" s="89"/>
      <c r="L356" s="89"/>
      <c r="M356" s="90"/>
      <c r="N356" s="91"/>
      <c r="O356" s="92">
        <f t="shared" si="139"/>
        <v>0</v>
      </c>
      <c r="P356" s="93">
        <f t="shared" si="140"/>
        <v>0</v>
      </c>
      <c r="Q356" s="94"/>
      <c r="R356" s="3" t="str">
        <f t="shared" si="141"/>
        <v/>
      </c>
      <c r="S356" s="3" t="str">
        <f t="shared" si="142"/>
        <v/>
      </c>
      <c r="T356" s="3" t="str">
        <f t="shared" si="143"/>
        <v/>
      </c>
      <c r="U356" s="4" t="str">
        <f t="shared" si="144"/>
        <v/>
      </c>
      <c r="V356" s="5" t="str">
        <f t="shared" si="145"/>
        <v/>
      </c>
      <c r="W356" s="76" t="str">
        <f t="shared" si="136"/>
        <v/>
      </c>
      <c r="X356" s="76" t="str">
        <f t="shared" si="137"/>
        <v/>
      </c>
      <c r="Y356" s="5" t="str">
        <f t="shared" si="146"/>
        <v/>
      </c>
      <c r="Z356" s="5" t="str">
        <f t="shared" si="147"/>
        <v/>
      </c>
      <c r="AA356" s="5" t="str">
        <f t="shared" si="148"/>
        <v/>
      </c>
      <c r="AB356" s="6" t="str">
        <f t="shared" si="149"/>
        <v/>
      </c>
      <c r="AC356" s="29" t="str">
        <f t="shared" si="150"/>
        <v/>
      </c>
      <c r="AD356" s="29" t="str">
        <f t="shared" si="151"/>
        <v/>
      </c>
      <c r="AE356" s="29" t="str">
        <f t="shared" si="152"/>
        <v/>
      </c>
      <c r="AF356" s="29" t="str">
        <f t="shared" si="138"/>
        <v/>
      </c>
      <c r="AG356" s="100"/>
      <c r="AH356" s="101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3"/>
      <c r="AT356" s="103"/>
      <c r="AU356" s="103"/>
      <c r="AV356" s="103"/>
      <c r="AW356" s="103"/>
      <c r="AX356" s="103"/>
      <c r="AY356" s="103"/>
      <c r="AZ356" s="103"/>
      <c r="BA356" s="103"/>
      <c r="BB356" s="103"/>
      <c r="BC356" s="103"/>
      <c r="BD356" s="103"/>
      <c r="BE356" s="103"/>
      <c r="BF356" s="103"/>
      <c r="BG356" s="103"/>
      <c r="BH356" s="103"/>
      <c r="BI356" s="103"/>
      <c r="BJ356" s="103"/>
      <c r="BK356" s="103"/>
      <c r="BL356" s="103"/>
      <c r="BM356" s="103"/>
      <c r="BN356" s="103"/>
      <c r="BO356" s="95"/>
      <c r="BP356" s="95"/>
      <c r="BQ356" s="95"/>
      <c r="BR356" s="95"/>
      <c r="BS356" s="95"/>
      <c r="BT356" s="97"/>
      <c r="BU356" s="97"/>
      <c r="BV356" s="96"/>
      <c r="BW356" s="96"/>
      <c r="BX356" s="96"/>
      <c r="BY356" s="98"/>
      <c r="BZ356" s="99"/>
      <c r="CA356" s="99"/>
      <c r="CB356" s="99"/>
      <c r="CC356" s="99"/>
      <c r="CD356" s="100"/>
      <c r="CE356" s="101"/>
      <c r="CF356" s="102"/>
      <c r="CG356" s="102"/>
      <c r="CH356" s="102"/>
      <c r="CI356" s="102"/>
      <c r="CJ356" s="102"/>
      <c r="CK356" s="102"/>
      <c r="CL356" s="102"/>
      <c r="CM356" s="102"/>
      <c r="CN356" s="102"/>
      <c r="CO356" s="102"/>
      <c r="CP356" s="103"/>
      <c r="CQ356" s="103"/>
      <c r="CR356" s="103"/>
      <c r="CS356" s="103"/>
      <c r="CT356" s="103"/>
      <c r="CU356" s="103"/>
      <c r="CV356" s="103"/>
      <c r="CW356" s="103"/>
      <c r="CX356" s="103"/>
      <c r="CY356" s="103"/>
      <c r="CZ356" s="103"/>
      <c r="DA356" s="103"/>
      <c r="DB356" s="103"/>
      <c r="DC356" s="103"/>
      <c r="DD356" s="103"/>
      <c r="DE356" s="103"/>
      <c r="DF356" s="103"/>
      <c r="DG356" s="103"/>
      <c r="DH356" s="103"/>
      <c r="DI356" s="103"/>
      <c r="DJ356" s="103"/>
      <c r="DK356" s="103"/>
      <c r="DL356" s="27"/>
      <c r="DM356" s="27"/>
      <c r="DN356" s="27"/>
      <c r="DO356" s="27"/>
      <c r="DP356" s="27"/>
      <c r="DQ356" s="27"/>
      <c r="DR356" s="27"/>
      <c r="DS356" s="27"/>
      <c r="DT356" s="27"/>
      <c r="DU356" s="27"/>
      <c r="DV356" s="27"/>
      <c r="DW356" s="27"/>
      <c r="DX356" s="27"/>
      <c r="DY356" s="27"/>
      <c r="DZ356" s="27"/>
      <c r="EA356" s="27"/>
      <c r="EB356" s="27"/>
      <c r="EC356" s="27"/>
      <c r="ED356" s="27"/>
      <c r="EE356" s="27"/>
      <c r="EF356" s="27"/>
      <c r="EG356" s="27"/>
      <c r="EH356" s="27"/>
      <c r="EI356" s="27"/>
    </row>
    <row r="357" spans="1:139">
      <c r="A357" s="83"/>
      <c r="B357" s="66"/>
      <c r="C357" s="79"/>
      <c r="D357" s="67"/>
      <c r="E357" s="123"/>
      <c r="F357" s="84"/>
      <c r="G357" s="85"/>
      <c r="H357" s="86"/>
      <c r="I357" s="124"/>
      <c r="J357" s="88"/>
      <c r="K357" s="89"/>
      <c r="L357" s="89"/>
      <c r="M357" s="90"/>
      <c r="N357" s="91"/>
      <c r="O357" s="92">
        <f t="shared" si="139"/>
        <v>0</v>
      </c>
      <c r="P357" s="93">
        <f t="shared" si="140"/>
        <v>0</v>
      </c>
      <c r="Q357" s="94"/>
      <c r="R357" s="3" t="str">
        <f t="shared" si="141"/>
        <v/>
      </c>
      <c r="S357" s="3" t="str">
        <f t="shared" si="142"/>
        <v/>
      </c>
      <c r="T357" s="3" t="str">
        <f t="shared" si="143"/>
        <v/>
      </c>
      <c r="U357" s="4" t="str">
        <f t="shared" si="144"/>
        <v/>
      </c>
      <c r="V357" s="5" t="str">
        <f t="shared" si="145"/>
        <v/>
      </c>
      <c r="W357" s="76" t="str">
        <f t="shared" si="136"/>
        <v/>
      </c>
      <c r="X357" s="76" t="str">
        <f t="shared" si="137"/>
        <v/>
      </c>
      <c r="Y357" s="5" t="str">
        <f t="shared" si="146"/>
        <v/>
      </c>
      <c r="Z357" s="5" t="str">
        <f t="shared" si="147"/>
        <v/>
      </c>
      <c r="AA357" s="5" t="str">
        <f t="shared" si="148"/>
        <v/>
      </c>
      <c r="AB357" s="6" t="str">
        <f t="shared" si="149"/>
        <v/>
      </c>
      <c r="AC357" s="29" t="str">
        <f t="shared" si="150"/>
        <v/>
      </c>
      <c r="AD357" s="29" t="str">
        <f t="shared" si="151"/>
        <v/>
      </c>
      <c r="AE357" s="29" t="str">
        <f t="shared" si="152"/>
        <v/>
      </c>
      <c r="AF357" s="29" t="str">
        <f t="shared" si="138"/>
        <v/>
      </c>
      <c r="AG357" s="100"/>
      <c r="AH357" s="101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3"/>
      <c r="AT357" s="103"/>
      <c r="AU357" s="103"/>
      <c r="AV357" s="103"/>
      <c r="AW357" s="103"/>
      <c r="AX357" s="103"/>
      <c r="AY357" s="103"/>
      <c r="AZ357" s="103"/>
      <c r="BA357" s="103"/>
      <c r="BB357" s="103"/>
      <c r="BC357" s="103"/>
      <c r="BD357" s="103"/>
      <c r="BE357" s="103"/>
      <c r="BF357" s="103"/>
      <c r="BG357" s="103"/>
      <c r="BH357" s="103"/>
      <c r="BI357" s="103"/>
      <c r="BJ357" s="103"/>
      <c r="BK357" s="103"/>
      <c r="BL357" s="103"/>
      <c r="BM357" s="103"/>
      <c r="BN357" s="103"/>
      <c r="BO357" s="95"/>
      <c r="BP357" s="95"/>
      <c r="BQ357" s="95"/>
      <c r="BR357" s="95"/>
      <c r="BS357" s="95"/>
      <c r="BT357" s="97"/>
      <c r="BU357" s="97"/>
      <c r="BV357" s="96"/>
      <c r="BW357" s="96"/>
      <c r="BX357" s="96"/>
      <c r="BY357" s="98"/>
      <c r="BZ357" s="99"/>
      <c r="CA357" s="99"/>
      <c r="CB357" s="99"/>
      <c r="CC357" s="99"/>
      <c r="CD357" s="100"/>
      <c r="CE357" s="101"/>
      <c r="CF357" s="102"/>
      <c r="CG357" s="102"/>
      <c r="CH357" s="102"/>
      <c r="CI357" s="102"/>
      <c r="CJ357" s="102"/>
      <c r="CK357" s="102"/>
      <c r="CL357" s="102"/>
      <c r="CM357" s="102"/>
      <c r="CN357" s="102"/>
      <c r="CO357" s="102"/>
      <c r="CP357" s="103"/>
      <c r="CQ357" s="103"/>
      <c r="CR357" s="103"/>
      <c r="CS357" s="103"/>
      <c r="CT357" s="103"/>
      <c r="CU357" s="103"/>
      <c r="CV357" s="103"/>
      <c r="CW357" s="103"/>
      <c r="CX357" s="103"/>
      <c r="CY357" s="103"/>
      <c r="CZ357" s="103"/>
      <c r="DA357" s="103"/>
      <c r="DB357" s="103"/>
      <c r="DC357" s="103"/>
      <c r="DD357" s="103"/>
      <c r="DE357" s="103"/>
      <c r="DF357" s="103"/>
      <c r="DG357" s="103"/>
      <c r="DH357" s="103"/>
      <c r="DI357" s="103"/>
      <c r="DJ357" s="103"/>
      <c r="DK357" s="103"/>
      <c r="DL357" s="27"/>
      <c r="DM357" s="27"/>
      <c r="DN357" s="27"/>
      <c r="DO357" s="27"/>
      <c r="DP357" s="27"/>
      <c r="DQ357" s="27"/>
      <c r="DR357" s="27"/>
      <c r="DS357" s="27"/>
      <c r="DT357" s="27"/>
      <c r="DU357" s="27"/>
      <c r="DV357" s="27"/>
      <c r="DW357" s="27"/>
      <c r="DX357" s="27"/>
      <c r="DY357" s="27"/>
      <c r="DZ357" s="27"/>
      <c r="EA357" s="27"/>
      <c r="EB357" s="27"/>
      <c r="EC357" s="27"/>
      <c r="ED357" s="27"/>
      <c r="EE357" s="27"/>
      <c r="EF357" s="27"/>
      <c r="EG357" s="27"/>
      <c r="EH357" s="27"/>
      <c r="EI357" s="27"/>
    </row>
    <row r="358" spans="1:139">
      <c r="A358" s="83"/>
      <c r="B358" s="66"/>
      <c r="C358" s="79"/>
      <c r="D358" s="67"/>
      <c r="E358" s="123"/>
      <c r="F358" s="84"/>
      <c r="G358" s="85"/>
      <c r="H358" s="86"/>
      <c r="I358" s="124"/>
      <c r="J358" s="88"/>
      <c r="K358" s="89"/>
      <c r="L358" s="89"/>
      <c r="M358" s="90"/>
      <c r="N358" s="91"/>
      <c r="O358" s="92">
        <f t="shared" si="139"/>
        <v>0</v>
      </c>
      <c r="P358" s="93">
        <f t="shared" si="140"/>
        <v>0</v>
      </c>
      <c r="Q358" s="94"/>
      <c r="R358" s="3" t="str">
        <f t="shared" si="141"/>
        <v/>
      </c>
      <c r="S358" s="3" t="str">
        <f t="shared" si="142"/>
        <v/>
      </c>
      <c r="T358" s="3" t="str">
        <f t="shared" si="143"/>
        <v/>
      </c>
      <c r="U358" s="4" t="str">
        <f t="shared" si="144"/>
        <v/>
      </c>
      <c r="V358" s="5" t="str">
        <f t="shared" si="145"/>
        <v/>
      </c>
      <c r="W358" s="76" t="str">
        <f t="shared" ref="W358:W416" si="153">IF(OR($AN358="",ISNUMBER($AN358)=FALSE),"",IF(AND($I358="Tolerance",$J358&lt;&gt;""),($T358-$J358)/(($O358-$P358)/2),IF(AND($I358="GD&amp;T",$K358&lt;&gt;""),$T358/$K358,"")))</f>
        <v/>
      </c>
      <c r="X358" s="76" t="str">
        <f t="shared" ref="X358:X416" si="154">IF($W358="","",IF(ABS($W358)&lt;=0.125, "Level A",IF(AND(ABS($W358)&gt;0.125,ABS($W358)&lt;=0.25), "Level B",IF(AND(ABS($W358)&gt;0.25,ABS($W358)&lt;=0.5), "Level C", IF(ABS($W358)&gt;0.5, "Level D")))))</f>
        <v/>
      </c>
      <c r="Y358" s="5" t="str">
        <f t="shared" si="146"/>
        <v/>
      </c>
      <c r="Z358" s="5" t="str">
        <f t="shared" si="147"/>
        <v/>
      </c>
      <c r="AA358" s="5" t="str">
        <f t="shared" si="148"/>
        <v/>
      </c>
      <c r="AB358" s="6" t="str">
        <f t="shared" si="149"/>
        <v/>
      </c>
      <c r="AC358" s="29" t="str">
        <f t="shared" si="150"/>
        <v/>
      </c>
      <c r="AD358" s="29" t="str">
        <f t="shared" si="151"/>
        <v/>
      </c>
      <c r="AE358" s="29" t="str">
        <f t="shared" si="152"/>
        <v/>
      </c>
      <c r="AF358" s="29" t="str">
        <f t="shared" ref="AF358:AF416" si="155">IF(OR($V358&gt;$AF$9,$U358=""),"",$AF$9*6*$U358)</f>
        <v/>
      </c>
      <c r="AG358" s="100"/>
      <c r="AH358" s="101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3"/>
      <c r="AT358" s="103"/>
      <c r="AU358" s="103"/>
      <c r="AV358" s="103"/>
      <c r="AW358" s="103"/>
      <c r="AX358" s="103"/>
      <c r="AY358" s="103"/>
      <c r="AZ358" s="103"/>
      <c r="BA358" s="103"/>
      <c r="BB358" s="103"/>
      <c r="BC358" s="103"/>
      <c r="BD358" s="103"/>
      <c r="BE358" s="103"/>
      <c r="BF358" s="103"/>
      <c r="BG358" s="103"/>
      <c r="BH358" s="103"/>
      <c r="BI358" s="103"/>
      <c r="BJ358" s="103"/>
      <c r="BK358" s="103"/>
      <c r="BL358" s="103"/>
      <c r="BM358" s="103"/>
      <c r="BN358" s="103"/>
      <c r="BO358" s="95"/>
      <c r="BP358" s="95"/>
      <c r="BQ358" s="95"/>
      <c r="BR358" s="95"/>
      <c r="BS358" s="95"/>
      <c r="BT358" s="97"/>
      <c r="BU358" s="97"/>
      <c r="BV358" s="96"/>
      <c r="BW358" s="96"/>
      <c r="BX358" s="96"/>
      <c r="BY358" s="98"/>
      <c r="BZ358" s="99"/>
      <c r="CA358" s="99"/>
      <c r="CB358" s="99"/>
      <c r="CC358" s="99"/>
      <c r="CD358" s="100"/>
      <c r="CE358" s="101"/>
      <c r="CF358" s="102"/>
      <c r="CG358" s="102"/>
      <c r="CH358" s="102"/>
      <c r="CI358" s="102"/>
      <c r="CJ358" s="102"/>
      <c r="CK358" s="102"/>
      <c r="CL358" s="102"/>
      <c r="CM358" s="102"/>
      <c r="CN358" s="102"/>
      <c r="CO358" s="102"/>
      <c r="CP358" s="103"/>
      <c r="CQ358" s="103"/>
      <c r="CR358" s="103"/>
      <c r="CS358" s="103"/>
      <c r="CT358" s="103"/>
      <c r="CU358" s="103"/>
      <c r="CV358" s="103"/>
      <c r="CW358" s="103"/>
      <c r="CX358" s="103"/>
      <c r="CY358" s="103"/>
      <c r="CZ358" s="103"/>
      <c r="DA358" s="103"/>
      <c r="DB358" s="103"/>
      <c r="DC358" s="103"/>
      <c r="DD358" s="103"/>
      <c r="DE358" s="103"/>
      <c r="DF358" s="103"/>
      <c r="DG358" s="103"/>
      <c r="DH358" s="103"/>
      <c r="DI358" s="103"/>
      <c r="DJ358" s="103"/>
      <c r="DK358" s="103"/>
      <c r="DL358" s="27"/>
      <c r="DM358" s="27"/>
      <c r="DN358" s="27"/>
      <c r="DO358" s="27"/>
      <c r="DP358" s="27"/>
      <c r="DQ358" s="27"/>
      <c r="DR358" s="27"/>
      <c r="DS358" s="27"/>
      <c r="DT358" s="27"/>
      <c r="DU358" s="27"/>
      <c r="DV358" s="27"/>
      <c r="DW358" s="27"/>
      <c r="DX358" s="27"/>
      <c r="DY358" s="27"/>
      <c r="DZ358" s="27"/>
      <c r="EA358" s="27"/>
      <c r="EB358" s="27"/>
      <c r="EC358" s="27"/>
      <c r="ED358" s="27"/>
      <c r="EE358" s="27"/>
      <c r="EF358" s="27"/>
      <c r="EG358" s="27"/>
      <c r="EH358" s="27"/>
      <c r="EI358" s="27"/>
    </row>
    <row r="359" spans="1:139">
      <c r="A359" s="83"/>
      <c r="B359" s="66"/>
      <c r="C359" s="79"/>
      <c r="D359" s="67"/>
      <c r="E359" s="123"/>
      <c r="F359" s="84"/>
      <c r="G359" s="85"/>
      <c r="H359" s="86"/>
      <c r="I359" s="124"/>
      <c r="J359" s="88"/>
      <c r="K359" s="89"/>
      <c r="L359" s="89"/>
      <c r="M359" s="90"/>
      <c r="N359" s="91"/>
      <c r="O359" s="92">
        <f t="shared" si="139"/>
        <v>0</v>
      </c>
      <c r="P359" s="93">
        <f t="shared" si="140"/>
        <v>0</v>
      </c>
      <c r="Q359" s="94"/>
      <c r="R359" s="3" t="str">
        <f t="shared" si="141"/>
        <v/>
      </c>
      <c r="S359" s="3" t="str">
        <f t="shared" si="142"/>
        <v/>
      </c>
      <c r="T359" s="3" t="str">
        <f t="shared" si="143"/>
        <v/>
      </c>
      <c r="U359" s="4" t="str">
        <f t="shared" si="144"/>
        <v/>
      </c>
      <c r="V359" s="5" t="str">
        <f t="shared" si="145"/>
        <v/>
      </c>
      <c r="W359" s="76" t="str">
        <f t="shared" si="153"/>
        <v/>
      </c>
      <c r="X359" s="76" t="str">
        <f t="shared" si="154"/>
        <v/>
      </c>
      <c r="Y359" s="5" t="str">
        <f t="shared" si="146"/>
        <v/>
      </c>
      <c r="Z359" s="5" t="str">
        <f t="shared" si="147"/>
        <v/>
      </c>
      <c r="AA359" s="5" t="str">
        <f t="shared" si="148"/>
        <v/>
      </c>
      <c r="AB359" s="6" t="str">
        <f t="shared" si="149"/>
        <v/>
      </c>
      <c r="AC359" s="29" t="str">
        <f t="shared" si="150"/>
        <v/>
      </c>
      <c r="AD359" s="29" t="str">
        <f t="shared" si="151"/>
        <v/>
      </c>
      <c r="AE359" s="29" t="str">
        <f t="shared" si="152"/>
        <v/>
      </c>
      <c r="AF359" s="29" t="str">
        <f t="shared" si="155"/>
        <v/>
      </c>
      <c r="AG359" s="100"/>
      <c r="AH359" s="101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3"/>
      <c r="AT359" s="103"/>
      <c r="AU359" s="103"/>
      <c r="AV359" s="103"/>
      <c r="AW359" s="103"/>
      <c r="AX359" s="103"/>
      <c r="AY359" s="103"/>
      <c r="AZ359" s="103"/>
      <c r="BA359" s="103"/>
      <c r="BB359" s="103"/>
      <c r="BC359" s="103"/>
      <c r="BD359" s="103"/>
      <c r="BE359" s="103"/>
      <c r="BF359" s="103"/>
      <c r="BG359" s="103"/>
      <c r="BH359" s="103"/>
      <c r="BI359" s="103"/>
      <c r="BJ359" s="103"/>
      <c r="BK359" s="103"/>
      <c r="BL359" s="103"/>
      <c r="BM359" s="103"/>
      <c r="BN359" s="103"/>
      <c r="BO359" s="95"/>
      <c r="BP359" s="95"/>
      <c r="BQ359" s="95"/>
      <c r="BR359" s="95"/>
      <c r="BS359" s="95"/>
      <c r="BT359" s="97"/>
      <c r="BU359" s="97"/>
      <c r="BV359" s="96"/>
      <c r="BW359" s="96"/>
      <c r="BX359" s="96"/>
      <c r="BY359" s="98"/>
      <c r="BZ359" s="99"/>
      <c r="CA359" s="99"/>
      <c r="CB359" s="99"/>
      <c r="CC359" s="99"/>
      <c r="CD359" s="100"/>
      <c r="CE359" s="101"/>
      <c r="CF359" s="102"/>
      <c r="CG359" s="102"/>
      <c r="CH359" s="102"/>
      <c r="CI359" s="102"/>
      <c r="CJ359" s="102"/>
      <c r="CK359" s="102"/>
      <c r="CL359" s="102"/>
      <c r="CM359" s="102"/>
      <c r="CN359" s="102"/>
      <c r="CO359" s="102"/>
      <c r="CP359" s="103"/>
      <c r="CQ359" s="103"/>
      <c r="CR359" s="103"/>
      <c r="CS359" s="103"/>
      <c r="CT359" s="103"/>
      <c r="CU359" s="103"/>
      <c r="CV359" s="103"/>
      <c r="CW359" s="103"/>
      <c r="CX359" s="103"/>
      <c r="CY359" s="103"/>
      <c r="CZ359" s="103"/>
      <c r="DA359" s="103"/>
      <c r="DB359" s="103"/>
      <c r="DC359" s="103"/>
      <c r="DD359" s="103"/>
      <c r="DE359" s="103"/>
      <c r="DF359" s="103"/>
      <c r="DG359" s="103"/>
      <c r="DH359" s="103"/>
      <c r="DI359" s="103"/>
      <c r="DJ359" s="103"/>
      <c r="DK359" s="103"/>
      <c r="DL359" s="27"/>
      <c r="DM359" s="27"/>
      <c r="DN359" s="27"/>
      <c r="DO359" s="27"/>
      <c r="DP359" s="27"/>
      <c r="DQ359" s="27"/>
      <c r="DR359" s="27"/>
      <c r="DS359" s="27"/>
      <c r="DT359" s="27"/>
      <c r="DU359" s="27"/>
      <c r="DV359" s="27"/>
      <c r="DW359" s="27"/>
      <c r="DX359" s="27"/>
      <c r="DY359" s="27"/>
      <c r="DZ359" s="27"/>
      <c r="EA359" s="27"/>
      <c r="EB359" s="27"/>
      <c r="EC359" s="27"/>
      <c r="ED359" s="27"/>
      <c r="EE359" s="27"/>
      <c r="EF359" s="27"/>
      <c r="EG359" s="27"/>
      <c r="EH359" s="27"/>
      <c r="EI359" s="27"/>
    </row>
    <row r="360" spans="1:139">
      <c r="A360" s="83"/>
      <c r="B360" s="66"/>
      <c r="C360" s="79"/>
      <c r="D360" s="67"/>
      <c r="E360" s="123"/>
      <c r="F360" s="84"/>
      <c r="G360" s="85"/>
      <c r="H360" s="86"/>
      <c r="I360" s="124"/>
      <c r="J360" s="88"/>
      <c r="K360" s="89"/>
      <c r="L360" s="89"/>
      <c r="M360" s="90"/>
      <c r="N360" s="91"/>
      <c r="O360" s="92">
        <f t="shared" si="139"/>
        <v>0</v>
      </c>
      <c r="P360" s="93">
        <f t="shared" si="140"/>
        <v>0</v>
      </c>
      <c r="Q360" s="94"/>
      <c r="R360" s="3" t="str">
        <f t="shared" si="141"/>
        <v/>
      </c>
      <c r="S360" s="3" t="str">
        <f t="shared" si="142"/>
        <v/>
      </c>
      <c r="T360" s="3" t="str">
        <f t="shared" si="143"/>
        <v/>
      </c>
      <c r="U360" s="4" t="str">
        <f t="shared" si="144"/>
        <v/>
      </c>
      <c r="V360" s="5" t="str">
        <f t="shared" si="145"/>
        <v/>
      </c>
      <c r="W360" s="76" t="str">
        <f t="shared" si="153"/>
        <v/>
      </c>
      <c r="X360" s="76" t="str">
        <f t="shared" si="154"/>
        <v/>
      </c>
      <c r="Y360" s="5" t="str">
        <f t="shared" si="146"/>
        <v/>
      </c>
      <c r="Z360" s="5" t="str">
        <f t="shared" si="147"/>
        <v/>
      </c>
      <c r="AA360" s="5" t="str">
        <f t="shared" si="148"/>
        <v/>
      </c>
      <c r="AB360" s="6" t="str">
        <f t="shared" si="149"/>
        <v/>
      </c>
      <c r="AC360" s="29" t="str">
        <f t="shared" si="150"/>
        <v/>
      </c>
      <c r="AD360" s="29" t="str">
        <f t="shared" si="151"/>
        <v/>
      </c>
      <c r="AE360" s="29" t="str">
        <f t="shared" si="152"/>
        <v/>
      </c>
      <c r="AF360" s="29" t="str">
        <f t="shared" si="155"/>
        <v/>
      </c>
      <c r="AG360" s="100"/>
      <c r="AH360" s="101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3"/>
      <c r="AT360" s="103"/>
      <c r="AU360" s="103"/>
      <c r="AV360" s="103"/>
      <c r="AW360" s="103"/>
      <c r="AX360" s="103"/>
      <c r="AY360" s="103"/>
      <c r="AZ360" s="103"/>
      <c r="BA360" s="103"/>
      <c r="BB360" s="103"/>
      <c r="BC360" s="103"/>
      <c r="BD360" s="103"/>
      <c r="BE360" s="103"/>
      <c r="BF360" s="103"/>
      <c r="BG360" s="103"/>
      <c r="BH360" s="103"/>
      <c r="BI360" s="103"/>
      <c r="BJ360" s="103"/>
      <c r="BK360" s="103"/>
      <c r="BL360" s="103"/>
      <c r="BM360" s="103"/>
      <c r="BN360" s="103"/>
      <c r="BO360" s="95"/>
      <c r="BP360" s="95"/>
      <c r="BQ360" s="95"/>
      <c r="BR360" s="95"/>
      <c r="BS360" s="95"/>
      <c r="BT360" s="97"/>
      <c r="BU360" s="97"/>
      <c r="BV360" s="96"/>
      <c r="BW360" s="96"/>
      <c r="BX360" s="96"/>
      <c r="BY360" s="98"/>
      <c r="BZ360" s="99"/>
      <c r="CA360" s="99"/>
      <c r="CB360" s="99"/>
      <c r="CC360" s="99"/>
      <c r="CD360" s="100"/>
      <c r="CE360" s="101"/>
      <c r="CF360" s="102"/>
      <c r="CG360" s="102"/>
      <c r="CH360" s="102"/>
      <c r="CI360" s="102"/>
      <c r="CJ360" s="102"/>
      <c r="CK360" s="102"/>
      <c r="CL360" s="102"/>
      <c r="CM360" s="102"/>
      <c r="CN360" s="102"/>
      <c r="CO360" s="102"/>
      <c r="CP360" s="103"/>
      <c r="CQ360" s="103"/>
      <c r="CR360" s="103"/>
      <c r="CS360" s="103"/>
      <c r="CT360" s="103"/>
      <c r="CU360" s="103"/>
      <c r="CV360" s="103"/>
      <c r="CW360" s="103"/>
      <c r="CX360" s="103"/>
      <c r="CY360" s="103"/>
      <c r="CZ360" s="103"/>
      <c r="DA360" s="103"/>
      <c r="DB360" s="103"/>
      <c r="DC360" s="103"/>
      <c r="DD360" s="103"/>
      <c r="DE360" s="103"/>
      <c r="DF360" s="103"/>
      <c r="DG360" s="103"/>
      <c r="DH360" s="103"/>
      <c r="DI360" s="103"/>
      <c r="DJ360" s="103"/>
      <c r="DK360" s="103"/>
      <c r="DL360" s="27"/>
      <c r="DM360" s="27"/>
      <c r="DN360" s="27"/>
      <c r="DO360" s="27"/>
      <c r="DP360" s="27"/>
      <c r="DQ360" s="27"/>
      <c r="DR360" s="27"/>
      <c r="DS360" s="27"/>
      <c r="DT360" s="27"/>
      <c r="DU360" s="27"/>
      <c r="DV360" s="27"/>
      <c r="DW360" s="27"/>
      <c r="DX360" s="27"/>
      <c r="DY360" s="27"/>
      <c r="DZ360" s="27"/>
      <c r="EA360" s="27"/>
      <c r="EB360" s="27"/>
      <c r="EC360" s="27"/>
      <c r="ED360" s="27"/>
      <c r="EE360" s="27"/>
      <c r="EF360" s="27"/>
      <c r="EG360" s="27"/>
      <c r="EH360" s="27"/>
      <c r="EI360" s="27"/>
    </row>
    <row r="361" spans="1:139">
      <c r="A361" s="83"/>
      <c r="B361" s="66"/>
      <c r="C361" s="79"/>
      <c r="D361" s="67"/>
      <c r="E361" s="123"/>
      <c r="F361" s="84"/>
      <c r="G361" s="85"/>
      <c r="H361" s="86"/>
      <c r="I361" s="124"/>
      <c r="J361" s="88"/>
      <c r="K361" s="89"/>
      <c r="L361" s="89"/>
      <c r="M361" s="90"/>
      <c r="N361" s="91"/>
      <c r="O361" s="92">
        <f t="shared" si="139"/>
        <v>0</v>
      </c>
      <c r="P361" s="93">
        <f t="shared" si="140"/>
        <v>0</v>
      </c>
      <c r="Q361" s="94"/>
      <c r="R361" s="3" t="str">
        <f t="shared" si="141"/>
        <v/>
      </c>
      <c r="S361" s="3" t="str">
        <f t="shared" si="142"/>
        <v/>
      </c>
      <c r="T361" s="3" t="str">
        <f t="shared" si="143"/>
        <v/>
      </c>
      <c r="U361" s="4" t="str">
        <f t="shared" si="144"/>
        <v/>
      </c>
      <c r="V361" s="5" t="str">
        <f t="shared" si="145"/>
        <v/>
      </c>
      <c r="W361" s="76" t="str">
        <f t="shared" si="153"/>
        <v/>
      </c>
      <c r="X361" s="76" t="str">
        <f t="shared" si="154"/>
        <v/>
      </c>
      <c r="Y361" s="5" t="str">
        <f t="shared" si="146"/>
        <v/>
      </c>
      <c r="Z361" s="5" t="str">
        <f t="shared" si="147"/>
        <v/>
      </c>
      <c r="AA361" s="5" t="str">
        <f t="shared" si="148"/>
        <v/>
      </c>
      <c r="AB361" s="6" t="str">
        <f t="shared" si="149"/>
        <v/>
      </c>
      <c r="AC361" s="29" t="str">
        <f t="shared" si="150"/>
        <v/>
      </c>
      <c r="AD361" s="29" t="str">
        <f t="shared" si="151"/>
        <v/>
      </c>
      <c r="AE361" s="29" t="str">
        <f t="shared" si="152"/>
        <v/>
      </c>
      <c r="AF361" s="29" t="str">
        <f t="shared" si="155"/>
        <v/>
      </c>
      <c r="AG361" s="100"/>
      <c r="AH361" s="101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3"/>
      <c r="AT361" s="103"/>
      <c r="AU361" s="103"/>
      <c r="AV361" s="103"/>
      <c r="AW361" s="103"/>
      <c r="AX361" s="103"/>
      <c r="AY361" s="103"/>
      <c r="AZ361" s="103"/>
      <c r="BA361" s="103"/>
      <c r="BB361" s="103"/>
      <c r="BC361" s="103"/>
      <c r="BD361" s="103"/>
      <c r="BE361" s="103"/>
      <c r="BF361" s="103"/>
      <c r="BG361" s="103"/>
      <c r="BH361" s="103"/>
      <c r="BI361" s="103"/>
      <c r="BJ361" s="103"/>
      <c r="BK361" s="103"/>
      <c r="BL361" s="103"/>
      <c r="BM361" s="103"/>
      <c r="BN361" s="103"/>
      <c r="BO361" s="95"/>
      <c r="BP361" s="95"/>
      <c r="BQ361" s="95"/>
      <c r="BR361" s="95"/>
      <c r="BS361" s="95"/>
      <c r="BT361" s="97"/>
      <c r="BU361" s="97"/>
      <c r="BV361" s="96"/>
      <c r="BW361" s="96"/>
      <c r="BX361" s="96"/>
      <c r="BY361" s="98"/>
      <c r="BZ361" s="99"/>
      <c r="CA361" s="99"/>
      <c r="CB361" s="99"/>
      <c r="CC361" s="99"/>
      <c r="CD361" s="100"/>
      <c r="CE361" s="101"/>
      <c r="CF361" s="102"/>
      <c r="CG361" s="102"/>
      <c r="CH361" s="102"/>
      <c r="CI361" s="102"/>
      <c r="CJ361" s="102"/>
      <c r="CK361" s="102"/>
      <c r="CL361" s="102"/>
      <c r="CM361" s="102"/>
      <c r="CN361" s="102"/>
      <c r="CO361" s="102"/>
      <c r="CP361" s="103"/>
      <c r="CQ361" s="103"/>
      <c r="CR361" s="103"/>
      <c r="CS361" s="103"/>
      <c r="CT361" s="103"/>
      <c r="CU361" s="103"/>
      <c r="CV361" s="103"/>
      <c r="CW361" s="103"/>
      <c r="CX361" s="103"/>
      <c r="CY361" s="103"/>
      <c r="CZ361" s="103"/>
      <c r="DA361" s="103"/>
      <c r="DB361" s="103"/>
      <c r="DC361" s="103"/>
      <c r="DD361" s="103"/>
      <c r="DE361" s="103"/>
      <c r="DF361" s="103"/>
      <c r="DG361" s="103"/>
      <c r="DH361" s="103"/>
      <c r="DI361" s="103"/>
      <c r="DJ361" s="103"/>
      <c r="DK361" s="103"/>
      <c r="DL361" s="27"/>
      <c r="DM361" s="27"/>
      <c r="DN361" s="27"/>
      <c r="DO361" s="27"/>
      <c r="DP361" s="27"/>
      <c r="DQ361" s="27"/>
      <c r="DR361" s="27"/>
      <c r="DS361" s="27"/>
      <c r="DT361" s="27"/>
      <c r="DU361" s="27"/>
      <c r="DV361" s="27"/>
      <c r="DW361" s="27"/>
      <c r="DX361" s="27"/>
      <c r="DY361" s="27"/>
      <c r="DZ361" s="27"/>
      <c r="EA361" s="27"/>
      <c r="EB361" s="27"/>
      <c r="EC361" s="27"/>
      <c r="ED361" s="27"/>
      <c r="EE361" s="27"/>
      <c r="EF361" s="27"/>
      <c r="EG361" s="27"/>
      <c r="EH361" s="27"/>
      <c r="EI361" s="27"/>
    </row>
    <row r="362" spans="1:139">
      <c r="A362" s="83"/>
      <c r="B362" s="66"/>
      <c r="C362" s="79"/>
      <c r="D362" s="67"/>
      <c r="E362" s="123"/>
      <c r="F362" s="84"/>
      <c r="G362" s="85"/>
      <c r="H362" s="86"/>
      <c r="I362" s="124"/>
      <c r="J362" s="88"/>
      <c r="K362" s="89"/>
      <c r="L362" s="89"/>
      <c r="M362" s="90"/>
      <c r="N362" s="91"/>
      <c r="O362" s="92">
        <f t="shared" si="139"/>
        <v>0</v>
      </c>
      <c r="P362" s="93">
        <f t="shared" si="140"/>
        <v>0</v>
      </c>
      <c r="Q362" s="94"/>
      <c r="R362" s="3" t="str">
        <f t="shared" si="141"/>
        <v/>
      </c>
      <c r="S362" s="3" t="str">
        <f t="shared" si="142"/>
        <v/>
      </c>
      <c r="T362" s="3" t="str">
        <f t="shared" si="143"/>
        <v/>
      </c>
      <c r="U362" s="4" t="str">
        <f t="shared" si="144"/>
        <v/>
      </c>
      <c r="V362" s="5" t="str">
        <f t="shared" si="145"/>
        <v/>
      </c>
      <c r="W362" s="76" t="str">
        <f t="shared" si="153"/>
        <v/>
      </c>
      <c r="X362" s="76" t="str">
        <f t="shared" si="154"/>
        <v/>
      </c>
      <c r="Y362" s="5" t="str">
        <f t="shared" si="146"/>
        <v/>
      </c>
      <c r="Z362" s="5" t="str">
        <f t="shared" si="147"/>
        <v/>
      </c>
      <c r="AA362" s="5" t="str">
        <f t="shared" si="148"/>
        <v/>
      </c>
      <c r="AB362" s="6" t="str">
        <f t="shared" si="149"/>
        <v/>
      </c>
      <c r="AC362" s="29" t="str">
        <f t="shared" si="150"/>
        <v/>
      </c>
      <c r="AD362" s="29" t="str">
        <f t="shared" si="151"/>
        <v/>
      </c>
      <c r="AE362" s="29" t="str">
        <f t="shared" si="152"/>
        <v/>
      </c>
      <c r="AF362" s="29" t="str">
        <f t="shared" si="155"/>
        <v/>
      </c>
      <c r="AG362" s="100"/>
      <c r="AH362" s="101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3"/>
      <c r="AT362" s="103"/>
      <c r="AU362" s="103"/>
      <c r="AV362" s="103"/>
      <c r="AW362" s="103"/>
      <c r="AX362" s="103"/>
      <c r="AY362" s="103"/>
      <c r="AZ362" s="103"/>
      <c r="BA362" s="103"/>
      <c r="BB362" s="103"/>
      <c r="BC362" s="103"/>
      <c r="BD362" s="103"/>
      <c r="BE362" s="103"/>
      <c r="BF362" s="103"/>
      <c r="BG362" s="103"/>
      <c r="BH362" s="103"/>
      <c r="BI362" s="103"/>
      <c r="BJ362" s="103"/>
      <c r="BK362" s="103"/>
      <c r="BL362" s="103"/>
      <c r="BM362" s="103"/>
      <c r="BN362" s="103"/>
      <c r="BO362" s="95"/>
      <c r="BP362" s="95"/>
      <c r="BQ362" s="95"/>
      <c r="BR362" s="95"/>
      <c r="BS362" s="95"/>
      <c r="BT362" s="97"/>
      <c r="BU362" s="97"/>
      <c r="BV362" s="96"/>
      <c r="BW362" s="96"/>
      <c r="BX362" s="96"/>
      <c r="BY362" s="98"/>
      <c r="BZ362" s="99"/>
      <c r="CA362" s="99"/>
      <c r="CB362" s="99"/>
      <c r="CC362" s="99"/>
      <c r="CD362" s="100"/>
      <c r="CE362" s="101"/>
      <c r="CF362" s="102"/>
      <c r="CG362" s="102"/>
      <c r="CH362" s="102"/>
      <c r="CI362" s="102"/>
      <c r="CJ362" s="102"/>
      <c r="CK362" s="102"/>
      <c r="CL362" s="102"/>
      <c r="CM362" s="102"/>
      <c r="CN362" s="102"/>
      <c r="CO362" s="102"/>
      <c r="CP362" s="103"/>
      <c r="CQ362" s="103"/>
      <c r="CR362" s="103"/>
      <c r="CS362" s="103"/>
      <c r="CT362" s="103"/>
      <c r="CU362" s="103"/>
      <c r="CV362" s="103"/>
      <c r="CW362" s="103"/>
      <c r="CX362" s="103"/>
      <c r="CY362" s="103"/>
      <c r="CZ362" s="103"/>
      <c r="DA362" s="103"/>
      <c r="DB362" s="103"/>
      <c r="DC362" s="103"/>
      <c r="DD362" s="103"/>
      <c r="DE362" s="103"/>
      <c r="DF362" s="103"/>
      <c r="DG362" s="103"/>
      <c r="DH362" s="103"/>
      <c r="DI362" s="103"/>
      <c r="DJ362" s="103"/>
      <c r="DK362" s="103"/>
      <c r="DL362" s="27"/>
      <c r="DM362" s="27"/>
      <c r="DN362" s="27"/>
      <c r="DO362" s="27"/>
      <c r="DP362" s="27"/>
      <c r="DQ362" s="27"/>
      <c r="DR362" s="27"/>
      <c r="DS362" s="27"/>
      <c r="DT362" s="27"/>
      <c r="DU362" s="27"/>
      <c r="DV362" s="27"/>
      <c r="DW362" s="27"/>
      <c r="DX362" s="27"/>
      <c r="DY362" s="27"/>
      <c r="DZ362" s="27"/>
      <c r="EA362" s="27"/>
      <c r="EB362" s="27"/>
      <c r="EC362" s="27"/>
      <c r="ED362" s="27"/>
      <c r="EE362" s="27"/>
      <c r="EF362" s="27"/>
      <c r="EG362" s="27"/>
      <c r="EH362" s="27"/>
      <c r="EI362" s="27"/>
    </row>
    <row r="363" spans="1:139">
      <c r="A363" s="83"/>
      <c r="B363" s="66"/>
      <c r="C363" s="79"/>
      <c r="D363" s="67"/>
      <c r="E363" s="123"/>
      <c r="F363" s="84"/>
      <c r="G363" s="85"/>
      <c r="H363" s="86"/>
      <c r="I363" s="124"/>
      <c r="J363" s="88"/>
      <c r="K363" s="89"/>
      <c r="L363" s="89"/>
      <c r="M363" s="90"/>
      <c r="N363" s="91"/>
      <c r="O363" s="92">
        <f t="shared" si="139"/>
        <v>0</v>
      </c>
      <c r="P363" s="93">
        <f t="shared" si="140"/>
        <v>0</v>
      </c>
      <c r="Q363" s="94"/>
      <c r="R363" s="3" t="str">
        <f t="shared" si="141"/>
        <v/>
      </c>
      <c r="S363" s="3" t="str">
        <f t="shared" si="142"/>
        <v/>
      </c>
      <c r="T363" s="3" t="str">
        <f t="shared" si="143"/>
        <v/>
      </c>
      <c r="U363" s="4" t="str">
        <f t="shared" si="144"/>
        <v/>
      </c>
      <c r="V363" s="5" t="str">
        <f t="shared" si="145"/>
        <v/>
      </c>
      <c r="W363" s="76" t="str">
        <f t="shared" si="153"/>
        <v/>
      </c>
      <c r="X363" s="76" t="str">
        <f t="shared" si="154"/>
        <v/>
      </c>
      <c r="Y363" s="5" t="str">
        <f t="shared" si="146"/>
        <v/>
      </c>
      <c r="Z363" s="5" t="str">
        <f t="shared" si="147"/>
        <v/>
      </c>
      <c r="AA363" s="5" t="str">
        <f t="shared" si="148"/>
        <v/>
      </c>
      <c r="AB363" s="6" t="str">
        <f t="shared" si="149"/>
        <v/>
      </c>
      <c r="AC363" s="29" t="str">
        <f t="shared" si="150"/>
        <v/>
      </c>
      <c r="AD363" s="29" t="str">
        <f t="shared" si="151"/>
        <v/>
      </c>
      <c r="AE363" s="29" t="str">
        <f t="shared" si="152"/>
        <v/>
      </c>
      <c r="AF363" s="29" t="str">
        <f t="shared" si="155"/>
        <v/>
      </c>
      <c r="AG363" s="100"/>
      <c r="AH363" s="101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3"/>
      <c r="AT363" s="103"/>
      <c r="AU363" s="103"/>
      <c r="AV363" s="103"/>
      <c r="AW363" s="103"/>
      <c r="AX363" s="103"/>
      <c r="AY363" s="103"/>
      <c r="AZ363" s="103"/>
      <c r="BA363" s="103"/>
      <c r="BB363" s="103"/>
      <c r="BC363" s="103"/>
      <c r="BD363" s="103"/>
      <c r="BE363" s="103"/>
      <c r="BF363" s="103"/>
      <c r="BG363" s="103"/>
      <c r="BH363" s="103"/>
      <c r="BI363" s="103"/>
      <c r="BJ363" s="103"/>
      <c r="BK363" s="103"/>
      <c r="BL363" s="103"/>
      <c r="BM363" s="103"/>
      <c r="BN363" s="103"/>
      <c r="BO363" s="95"/>
      <c r="BP363" s="95"/>
      <c r="BQ363" s="95"/>
      <c r="BR363" s="95"/>
      <c r="BS363" s="95"/>
      <c r="BT363" s="97"/>
      <c r="BU363" s="97"/>
      <c r="BV363" s="96"/>
      <c r="BW363" s="96"/>
      <c r="BX363" s="96"/>
      <c r="BY363" s="98"/>
      <c r="BZ363" s="99"/>
      <c r="CA363" s="99"/>
      <c r="CB363" s="99"/>
      <c r="CC363" s="99"/>
      <c r="CD363" s="100"/>
      <c r="CE363" s="101"/>
      <c r="CF363" s="102"/>
      <c r="CG363" s="102"/>
      <c r="CH363" s="102"/>
      <c r="CI363" s="102"/>
      <c r="CJ363" s="102"/>
      <c r="CK363" s="102"/>
      <c r="CL363" s="102"/>
      <c r="CM363" s="102"/>
      <c r="CN363" s="102"/>
      <c r="CO363" s="102"/>
      <c r="CP363" s="103"/>
      <c r="CQ363" s="103"/>
      <c r="CR363" s="103"/>
      <c r="CS363" s="103"/>
      <c r="CT363" s="103"/>
      <c r="CU363" s="103"/>
      <c r="CV363" s="103"/>
      <c r="CW363" s="103"/>
      <c r="CX363" s="103"/>
      <c r="CY363" s="103"/>
      <c r="CZ363" s="103"/>
      <c r="DA363" s="103"/>
      <c r="DB363" s="103"/>
      <c r="DC363" s="103"/>
      <c r="DD363" s="103"/>
      <c r="DE363" s="103"/>
      <c r="DF363" s="103"/>
      <c r="DG363" s="103"/>
      <c r="DH363" s="103"/>
      <c r="DI363" s="103"/>
      <c r="DJ363" s="103"/>
      <c r="DK363" s="103"/>
      <c r="DL363" s="27"/>
      <c r="DM363" s="27"/>
      <c r="DN363" s="27"/>
      <c r="DO363" s="27"/>
      <c r="DP363" s="27"/>
      <c r="DQ363" s="27"/>
      <c r="DR363" s="27"/>
      <c r="DS363" s="27"/>
      <c r="DT363" s="27"/>
      <c r="DU363" s="27"/>
      <c r="DV363" s="27"/>
      <c r="DW363" s="27"/>
      <c r="DX363" s="27"/>
      <c r="DY363" s="27"/>
      <c r="DZ363" s="27"/>
      <c r="EA363" s="27"/>
      <c r="EB363" s="27"/>
      <c r="EC363" s="27"/>
      <c r="ED363" s="27"/>
      <c r="EE363" s="27"/>
      <c r="EF363" s="27"/>
      <c r="EG363" s="27"/>
      <c r="EH363" s="27"/>
      <c r="EI363" s="27"/>
    </row>
    <row r="364" spans="1:139">
      <c r="A364" s="83"/>
      <c r="B364" s="66"/>
      <c r="C364" s="79"/>
      <c r="D364" s="67"/>
      <c r="E364" s="123"/>
      <c r="F364" s="84"/>
      <c r="G364" s="85"/>
      <c r="H364" s="86"/>
      <c r="I364" s="124"/>
      <c r="J364" s="88"/>
      <c r="K364" s="89"/>
      <c r="L364" s="89"/>
      <c r="M364" s="90"/>
      <c r="N364" s="91"/>
      <c r="O364" s="92">
        <f t="shared" si="139"/>
        <v>0</v>
      </c>
      <c r="P364" s="93">
        <f t="shared" si="140"/>
        <v>0</v>
      </c>
      <c r="Q364" s="94"/>
      <c r="R364" s="3" t="str">
        <f t="shared" si="141"/>
        <v/>
      </c>
      <c r="S364" s="3" t="str">
        <f t="shared" si="142"/>
        <v/>
      </c>
      <c r="T364" s="3" t="str">
        <f t="shared" si="143"/>
        <v/>
      </c>
      <c r="U364" s="4" t="str">
        <f t="shared" si="144"/>
        <v/>
      </c>
      <c r="V364" s="5" t="str">
        <f t="shared" si="145"/>
        <v/>
      </c>
      <c r="W364" s="76" t="str">
        <f t="shared" si="153"/>
        <v/>
      </c>
      <c r="X364" s="76" t="str">
        <f t="shared" si="154"/>
        <v/>
      </c>
      <c r="Y364" s="5" t="str">
        <f t="shared" si="146"/>
        <v/>
      </c>
      <c r="Z364" s="5" t="str">
        <f t="shared" si="147"/>
        <v/>
      </c>
      <c r="AA364" s="5" t="str">
        <f t="shared" si="148"/>
        <v/>
      </c>
      <c r="AB364" s="6" t="str">
        <f t="shared" si="149"/>
        <v/>
      </c>
      <c r="AC364" s="29" t="str">
        <f t="shared" si="150"/>
        <v/>
      </c>
      <c r="AD364" s="29" t="str">
        <f t="shared" si="151"/>
        <v/>
      </c>
      <c r="AE364" s="29" t="str">
        <f t="shared" si="152"/>
        <v/>
      </c>
      <c r="AF364" s="29" t="str">
        <f t="shared" si="155"/>
        <v/>
      </c>
      <c r="AG364" s="100"/>
      <c r="AH364" s="101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3"/>
      <c r="AT364" s="103"/>
      <c r="AU364" s="103"/>
      <c r="AV364" s="103"/>
      <c r="AW364" s="103"/>
      <c r="AX364" s="103"/>
      <c r="AY364" s="103"/>
      <c r="AZ364" s="103"/>
      <c r="BA364" s="103"/>
      <c r="BB364" s="103"/>
      <c r="BC364" s="103"/>
      <c r="BD364" s="103"/>
      <c r="BE364" s="103"/>
      <c r="BF364" s="103"/>
      <c r="BG364" s="103"/>
      <c r="BH364" s="103"/>
      <c r="BI364" s="103"/>
      <c r="BJ364" s="103"/>
      <c r="BK364" s="103"/>
      <c r="BL364" s="103"/>
      <c r="BM364" s="103"/>
      <c r="BN364" s="103"/>
      <c r="BO364" s="95"/>
      <c r="BP364" s="95"/>
      <c r="BQ364" s="95"/>
      <c r="BR364" s="95"/>
      <c r="BS364" s="95"/>
      <c r="BT364" s="97"/>
      <c r="BU364" s="97"/>
      <c r="BV364" s="96"/>
      <c r="BW364" s="96"/>
      <c r="BX364" s="96"/>
      <c r="BY364" s="98"/>
      <c r="BZ364" s="99"/>
      <c r="CA364" s="99"/>
      <c r="CB364" s="99"/>
      <c r="CC364" s="99"/>
      <c r="CD364" s="100"/>
      <c r="CE364" s="101"/>
      <c r="CF364" s="102"/>
      <c r="CG364" s="102"/>
      <c r="CH364" s="102"/>
      <c r="CI364" s="102"/>
      <c r="CJ364" s="102"/>
      <c r="CK364" s="102"/>
      <c r="CL364" s="102"/>
      <c r="CM364" s="102"/>
      <c r="CN364" s="102"/>
      <c r="CO364" s="102"/>
      <c r="CP364" s="103"/>
      <c r="CQ364" s="103"/>
      <c r="CR364" s="103"/>
      <c r="CS364" s="103"/>
      <c r="CT364" s="103"/>
      <c r="CU364" s="103"/>
      <c r="CV364" s="103"/>
      <c r="CW364" s="103"/>
      <c r="CX364" s="103"/>
      <c r="CY364" s="103"/>
      <c r="CZ364" s="103"/>
      <c r="DA364" s="103"/>
      <c r="DB364" s="103"/>
      <c r="DC364" s="103"/>
      <c r="DD364" s="103"/>
      <c r="DE364" s="103"/>
      <c r="DF364" s="103"/>
      <c r="DG364" s="103"/>
      <c r="DH364" s="103"/>
      <c r="DI364" s="103"/>
      <c r="DJ364" s="103"/>
      <c r="DK364" s="103"/>
      <c r="DL364" s="27"/>
      <c r="DM364" s="27"/>
      <c r="DN364" s="27"/>
      <c r="DO364" s="27"/>
      <c r="DP364" s="27"/>
      <c r="DQ364" s="27"/>
      <c r="DR364" s="27"/>
      <c r="DS364" s="27"/>
      <c r="DT364" s="27"/>
      <c r="DU364" s="27"/>
      <c r="DV364" s="27"/>
      <c r="DW364" s="27"/>
      <c r="DX364" s="27"/>
      <c r="DY364" s="27"/>
      <c r="DZ364" s="27"/>
      <c r="EA364" s="27"/>
      <c r="EB364" s="27"/>
      <c r="EC364" s="27"/>
      <c r="ED364" s="27"/>
      <c r="EE364" s="27"/>
      <c r="EF364" s="27"/>
      <c r="EG364" s="27"/>
      <c r="EH364" s="27"/>
      <c r="EI364" s="27"/>
    </row>
    <row r="365" spans="1:139">
      <c r="A365" s="83"/>
      <c r="B365" s="66"/>
      <c r="C365" s="79"/>
      <c r="D365" s="67"/>
      <c r="E365" s="123"/>
      <c r="F365" s="84"/>
      <c r="G365" s="85"/>
      <c r="H365" s="86"/>
      <c r="I365" s="124"/>
      <c r="J365" s="88"/>
      <c r="K365" s="89"/>
      <c r="L365" s="89"/>
      <c r="M365" s="90"/>
      <c r="N365" s="91"/>
      <c r="O365" s="92">
        <f t="shared" si="139"/>
        <v>0</v>
      </c>
      <c r="P365" s="93">
        <f t="shared" si="140"/>
        <v>0</v>
      </c>
      <c r="Q365" s="94"/>
      <c r="R365" s="3" t="str">
        <f t="shared" si="141"/>
        <v/>
      </c>
      <c r="S365" s="3" t="str">
        <f t="shared" si="142"/>
        <v/>
      </c>
      <c r="T365" s="3" t="str">
        <f t="shared" si="143"/>
        <v/>
      </c>
      <c r="U365" s="4" t="str">
        <f t="shared" si="144"/>
        <v/>
      </c>
      <c r="V365" s="5" t="str">
        <f t="shared" si="145"/>
        <v/>
      </c>
      <c r="W365" s="76" t="str">
        <f t="shared" si="153"/>
        <v/>
      </c>
      <c r="X365" s="76" t="str">
        <f t="shared" si="154"/>
        <v/>
      </c>
      <c r="Y365" s="5" t="str">
        <f t="shared" si="146"/>
        <v/>
      </c>
      <c r="Z365" s="5" t="str">
        <f t="shared" si="147"/>
        <v/>
      </c>
      <c r="AA365" s="5" t="str">
        <f t="shared" si="148"/>
        <v/>
      </c>
      <c r="AB365" s="6" t="str">
        <f t="shared" si="149"/>
        <v/>
      </c>
      <c r="AC365" s="29" t="str">
        <f t="shared" si="150"/>
        <v/>
      </c>
      <c r="AD365" s="29" t="str">
        <f t="shared" si="151"/>
        <v/>
      </c>
      <c r="AE365" s="29" t="str">
        <f t="shared" si="152"/>
        <v/>
      </c>
      <c r="AF365" s="29" t="str">
        <f t="shared" si="155"/>
        <v/>
      </c>
      <c r="AG365" s="100"/>
      <c r="AH365" s="101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3"/>
      <c r="AT365" s="103"/>
      <c r="AU365" s="103"/>
      <c r="AV365" s="103"/>
      <c r="AW365" s="103"/>
      <c r="AX365" s="103"/>
      <c r="AY365" s="103"/>
      <c r="AZ365" s="103"/>
      <c r="BA365" s="103"/>
      <c r="BB365" s="103"/>
      <c r="BC365" s="103"/>
      <c r="BD365" s="103"/>
      <c r="BE365" s="103"/>
      <c r="BF365" s="103"/>
      <c r="BG365" s="103"/>
      <c r="BH365" s="103"/>
      <c r="BI365" s="103"/>
      <c r="BJ365" s="103"/>
      <c r="BK365" s="103"/>
      <c r="BL365" s="103"/>
      <c r="BM365" s="103"/>
      <c r="BN365" s="103"/>
      <c r="BO365" s="95"/>
      <c r="BP365" s="95"/>
      <c r="BQ365" s="95"/>
      <c r="BR365" s="95"/>
      <c r="BS365" s="95"/>
      <c r="BT365" s="97"/>
      <c r="BU365" s="97"/>
      <c r="BV365" s="96"/>
      <c r="BW365" s="96"/>
      <c r="BX365" s="96"/>
      <c r="BY365" s="98"/>
      <c r="BZ365" s="99"/>
      <c r="CA365" s="99"/>
      <c r="CB365" s="99"/>
      <c r="CC365" s="99"/>
      <c r="CD365" s="100"/>
      <c r="CE365" s="101"/>
      <c r="CF365" s="102"/>
      <c r="CG365" s="102"/>
      <c r="CH365" s="102"/>
      <c r="CI365" s="102"/>
      <c r="CJ365" s="102"/>
      <c r="CK365" s="102"/>
      <c r="CL365" s="102"/>
      <c r="CM365" s="102"/>
      <c r="CN365" s="102"/>
      <c r="CO365" s="102"/>
      <c r="CP365" s="103"/>
      <c r="CQ365" s="103"/>
      <c r="CR365" s="103"/>
      <c r="CS365" s="103"/>
      <c r="CT365" s="103"/>
      <c r="CU365" s="103"/>
      <c r="CV365" s="103"/>
      <c r="CW365" s="103"/>
      <c r="CX365" s="103"/>
      <c r="CY365" s="103"/>
      <c r="CZ365" s="103"/>
      <c r="DA365" s="103"/>
      <c r="DB365" s="103"/>
      <c r="DC365" s="103"/>
      <c r="DD365" s="103"/>
      <c r="DE365" s="103"/>
      <c r="DF365" s="103"/>
      <c r="DG365" s="103"/>
      <c r="DH365" s="103"/>
      <c r="DI365" s="103"/>
      <c r="DJ365" s="103"/>
      <c r="DK365" s="103"/>
      <c r="DL365" s="27"/>
      <c r="DM365" s="27"/>
      <c r="DN365" s="27"/>
      <c r="DO365" s="27"/>
      <c r="DP365" s="27"/>
      <c r="DQ365" s="27"/>
      <c r="DR365" s="27"/>
      <c r="DS365" s="27"/>
      <c r="DT365" s="27"/>
      <c r="DU365" s="27"/>
      <c r="DV365" s="27"/>
      <c r="DW365" s="27"/>
      <c r="DX365" s="27"/>
      <c r="DY365" s="27"/>
      <c r="DZ365" s="27"/>
      <c r="EA365" s="27"/>
      <c r="EB365" s="27"/>
      <c r="EC365" s="27"/>
      <c r="ED365" s="27"/>
      <c r="EE365" s="27"/>
      <c r="EF365" s="27"/>
      <c r="EG365" s="27"/>
      <c r="EH365" s="27"/>
      <c r="EI365" s="27"/>
    </row>
    <row r="366" spans="1:139">
      <c r="A366" s="83"/>
      <c r="B366" s="66"/>
      <c r="C366" s="79"/>
      <c r="D366" s="67"/>
      <c r="E366" s="123"/>
      <c r="F366" s="84"/>
      <c r="G366" s="85"/>
      <c r="H366" s="86"/>
      <c r="I366" s="124"/>
      <c r="J366" s="88"/>
      <c r="K366" s="89"/>
      <c r="L366" s="89"/>
      <c r="M366" s="90"/>
      <c r="N366" s="91"/>
      <c r="O366" s="92">
        <f t="shared" si="139"/>
        <v>0</v>
      </c>
      <c r="P366" s="93">
        <f t="shared" si="140"/>
        <v>0</v>
      </c>
      <c r="Q366" s="94"/>
      <c r="R366" s="3" t="str">
        <f t="shared" si="141"/>
        <v/>
      </c>
      <c r="S366" s="3" t="str">
        <f t="shared" si="142"/>
        <v/>
      </c>
      <c r="T366" s="3" t="str">
        <f t="shared" si="143"/>
        <v/>
      </c>
      <c r="U366" s="4" t="str">
        <f t="shared" si="144"/>
        <v/>
      </c>
      <c r="V366" s="5" t="str">
        <f t="shared" si="145"/>
        <v/>
      </c>
      <c r="W366" s="76" t="str">
        <f t="shared" si="153"/>
        <v/>
      </c>
      <c r="X366" s="76" t="str">
        <f t="shared" si="154"/>
        <v/>
      </c>
      <c r="Y366" s="5" t="str">
        <f t="shared" si="146"/>
        <v/>
      </c>
      <c r="Z366" s="5" t="str">
        <f t="shared" si="147"/>
        <v/>
      </c>
      <c r="AA366" s="5" t="str">
        <f t="shared" si="148"/>
        <v/>
      </c>
      <c r="AB366" s="6" t="str">
        <f t="shared" si="149"/>
        <v/>
      </c>
      <c r="AC366" s="29" t="str">
        <f t="shared" si="150"/>
        <v/>
      </c>
      <c r="AD366" s="29" t="str">
        <f t="shared" si="151"/>
        <v/>
      </c>
      <c r="AE366" s="29" t="str">
        <f t="shared" si="152"/>
        <v/>
      </c>
      <c r="AF366" s="29" t="str">
        <f t="shared" si="155"/>
        <v/>
      </c>
      <c r="AG366" s="100"/>
      <c r="AH366" s="101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3"/>
      <c r="AT366" s="103"/>
      <c r="AU366" s="103"/>
      <c r="AV366" s="103"/>
      <c r="AW366" s="103"/>
      <c r="AX366" s="103"/>
      <c r="AY366" s="103"/>
      <c r="AZ366" s="103"/>
      <c r="BA366" s="103"/>
      <c r="BB366" s="103"/>
      <c r="BC366" s="103"/>
      <c r="BD366" s="103"/>
      <c r="BE366" s="103"/>
      <c r="BF366" s="103"/>
      <c r="BG366" s="103"/>
      <c r="BH366" s="103"/>
      <c r="BI366" s="103"/>
      <c r="BJ366" s="103"/>
      <c r="BK366" s="103"/>
      <c r="BL366" s="103"/>
      <c r="BM366" s="103"/>
      <c r="BN366" s="103"/>
      <c r="BO366" s="95"/>
      <c r="BP366" s="95"/>
      <c r="BQ366" s="95"/>
      <c r="BR366" s="95"/>
      <c r="BS366" s="95"/>
      <c r="BT366" s="97"/>
      <c r="BU366" s="97"/>
      <c r="BV366" s="96"/>
      <c r="BW366" s="96"/>
      <c r="BX366" s="96"/>
      <c r="BY366" s="98"/>
      <c r="BZ366" s="99"/>
      <c r="CA366" s="99"/>
      <c r="CB366" s="99"/>
      <c r="CC366" s="99"/>
      <c r="CD366" s="100"/>
      <c r="CE366" s="101"/>
      <c r="CF366" s="102"/>
      <c r="CG366" s="102"/>
      <c r="CH366" s="102"/>
      <c r="CI366" s="102"/>
      <c r="CJ366" s="102"/>
      <c r="CK366" s="102"/>
      <c r="CL366" s="102"/>
      <c r="CM366" s="102"/>
      <c r="CN366" s="102"/>
      <c r="CO366" s="102"/>
      <c r="CP366" s="103"/>
      <c r="CQ366" s="103"/>
      <c r="CR366" s="103"/>
      <c r="CS366" s="103"/>
      <c r="CT366" s="103"/>
      <c r="CU366" s="103"/>
      <c r="CV366" s="103"/>
      <c r="CW366" s="103"/>
      <c r="CX366" s="103"/>
      <c r="CY366" s="103"/>
      <c r="CZ366" s="103"/>
      <c r="DA366" s="103"/>
      <c r="DB366" s="103"/>
      <c r="DC366" s="103"/>
      <c r="DD366" s="103"/>
      <c r="DE366" s="103"/>
      <c r="DF366" s="103"/>
      <c r="DG366" s="103"/>
      <c r="DH366" s="103"/>
      <c r="DI366" s="103"/>
      <c r="DJ366" s="103"/>
      <c r="DK366" s="103"/>
      <c r="DL366" s="27"/>
      <c r="DM366" s="27"/>
      <c r="DN366" s="27"/>
      <c r="DO366" s="27"/>
      <c r="DP366" s="27"/>
      <c r="DQ366" s="27"/>
      <c r="DR366" s="27"/>
      <c r="DS366" s="27"/>
      <c r="DT366" s="27"/>
      <c r="DU366" s="27"/>
      <c r="DV366" s="27"/>
      <c r="DW366" s="27"/>
      <c r="DX366" s="27"/>
      <c r="DY366" s="27"/>
      <c r="DZ366" s="27"/>
      <c r="EA366" s="27"/>
      <c r="EB366" s="27"/>
      <c r="EC366" s="27"/>
      <c r="ED366" s="27"/>
      <c r="EE366" s="27"/>
      <c r="EF366" s="27"/>
      <c r="EG366" s="27"/>
      <c r="EH366" s="27"/>
      <c r="EI366" s="27"/>
    </row>
    <row r="367" spans="1:139">
      <c r="A367" s="83"/>
      <c r="B367" s="66"/>
      <c r="C367" s="79"/>
      <c r="D367" s="67"/>
      <c r="E367" s="123"/>
      <c r="F367" s="84"/>
      <c r="G367" s="85"/>
      <c r="H367" s="86"/>
      <c r="I367" s="124"/>
      <c r="J367" s="88"/>
      <c r="K367" s="89"/>
      <c r="L367" s="89"/>
      <c r="M367" s="90"/>
      <c r="N367" s="91"/>
      <c r="O367" s="92">
        <f t="shared" si="139"/>
        <v>0</v>
      </c>
      <c r="P367" s="93">
        <f t="shared" si="140"/>
        <v>0</v>
      </c>
      <c r="Q367" s="94"/>
      <c r="R367" s="3" t="str">
        <f t="shared" si="141"/>
        <v/>
      </c>
      <c r="S367" s="3" t="str">
        <f t="shared" si="142"/>
        <v/>
      </c>
      <c r="T367" s="3" t="str">
        <f t="shared" si="143"/>
        <v/>
      </c>
      <c r="U367" s="4" t="str">
        <f t="shared" si="144"/>
        <v/>
      </c>
      <c r="V367" s="5" t="str">
        <f t="shared" si="145"/>
        <v/>
      </c>
      <c r="W367" s="76" t="str">
        <f t="shared" si="153"/>
        <v/>
      </c>
      <c r="X367" s="76" t="str">
        <f t="shared" si="154"/>
        <v/>
      </c>
      <c r="Y367" s="5" t="str">
        <f t="shared" si="146"/>
        <v/>
      </c>
      <c r="Z367" s="5" t="str">
        <f t="shared" si="147"/>
        <v/>
      </c>
      <c r="AA367" s="5" t="str">
        <f t="shared" si="148"/>
        <v/>
      </c>
      <c r="AB367" s="6" t="str">
        <f t="shared" si="149"/>
        <v/>
      </c>
      <c r="AC367" s="29" t="str">
        <f t="shared" si="150"/>
        <v/>
      </c>
      <c r="AD367" s="29" t="str">
        <f t="shared" si="151"/>
        <v/>
      </c>
      <c r="AE367" s="29" t="str">
        <f t="shared" si="152"/>
        <v/>
      </c>
      <c r="AF367" s="29" t="str">
        <f t="shared" si="155"/>
        <v/>
      </c>
      <c r="AG367" s="100"/>
      <c r="AH367" s="101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3"/>
      <c r="AT367" s="103"/>
      <c r="AU367" s="103"/>
      <c r="AV367" s="103"/>
      <c r="AW367" s="103"/>
      <c r="AX367" s="103"/>
      <c r="AY367" s="103"/>
      <c r="AZ367" s="103"/>
      <c r="BA367" s="103"/>
      <c r="BB367" s="103"/>
      <c r="BC367" s="103"/>
      <c r="BD367" s="103"/>
      <c r="BE367" s="103"/>
      <c r="BF367" s="103"/>
      <c r="BG367" s="103"/>
      <c r="BH367" s="103"/>
      <c r="BI367" s="103"/>
      <c r="BJ367" s="103"/>
      <c r="BK367" s="103"/>
      <c r="BL367" s="103"/>
      <c r="BM367" s="103"/>
      <c r="BN367" s="103"/>
      <c r="BO367" s="95"/>
      <c r="BP367" s="95"/>
      <c r="BQ367" s="95"/>
      <c r="BR367" s="95"/>
      <c r="BS367" s="95"/>
      <c r="BT367" s="97"/>
      <c r="BU367" s="97"/>
      <c r="BV367" s="96"/>
      <c r="BW367" s="96"/>
      <c r="BX367" s="96"/>
      <c r="BY367" s="98"/>
      <c r="BZ367" s="99"/>
      <c r="CA367" s="99"/>
      <c r="CB367" s="99"/>
      <c r="CC367" s="99"/>
      <c r="CD367" s="100"/>
      <c r="CE367" s="101"/>
      <c r="CF367" s="102"/>
      <c r="CG367" s="102"/>
      <c r="CH367" s="102"/>
      <c r="CI367" s="102"/>
      <c r="CJ367" s="102"/>
      <c r="CK367" s="102"/>
      <c r="CL367" s="102"/>
      <c r="CM367" s="102"/>
      <c r="CN367" s="102"/>
      <c r="CO367" s="102"/>
      <c r="CP367" s="103"/>
      <c r="CQ367" s="103"/>
      <c r="CR367" s="103"/>
      <c r="CS367" s="103"/>
      <c r="CT367" s="103"/>
      <c r="CU367" s="103"/>
      <c r="CV367" s="103"/>
      <c r="CW367" s="103"/>
      <c r="CX367" s="103"/>
      <c r="CY367" s="103"/>
      <c r="CZ367" s="103"/>
      <c r="DA367" s="103"/>
      <c r="DB367" s="103"/>
      <c r="DC367" s="103"/>
      <c r="DD367" s="103"/>
      <c r="DE367" s="103"/>
      <c r="DF367" s="103"/>
      <c r="DG367" s="103"/>
      <c r="DH367" s="103"/>
      <c r="DI367" s="103"/>
      <c r="DJ367" s="103"/>
      <c r="DK367" s="103"/>
      <c r="DL367" s="27"/>
      <c r="DM367" s="27"/>
      <c r="DN367" s="27"/>
      <c r="DO367" s="27"/>
      <c r="DP367" s="27"/>
      <c r="DQ367" s="27"/>
      <c r="DR367" s="27"/>
      <c r="DS367" s="27"/>
      <c r="DT367" s="27"/>
      <c r="DU367" s="27"/>
      <c r="DV367" s="27"/>
      <c r="DW367" s="27"/>
      <c r="DX367" s="27"/>
      <c r="DY367" s="27"/>
      <c r="DZ367" s="27"/>
      <c r="EA367" s="27"/>
      <c r="EB367" s="27"/>
      <c r="EC367" s="27"/>
      <c r="ED367" s="27"/>
      <c r="EE367" s="27"/>
      <c r="EF367" s="27"/>
      <c r="EG367" s="27"/>
      <c r="EH367" s="27"/>
      <c r="EI367" s="27"/>
    </row>
    <row r="368" spans="1:139">
      <c r="A368" s="83"/>
      <c r="B368" s="66"/>
      <c r="C368" s="79"/>
      <c r="D368" s="67"/>
      <c r="E368" s="123"/>
      <c r="F368" s="84"/>
      <c r="G368" s="85"/>
      <c r="H368" s="86"/>
      <c r="I368" s="124"/>
      <c r="J368" s="88"/>
      <c r="K368" s="89"/>
      <c r="L368" s="89"/>
      <c r="M368" s="90"/>
      <c r="N368" s="91"/>
      <c r="O368" s="92">
        <f t="shared" si="139"/>
        <v>0</v>
      </c>
      <c r="P368" s="93">
        <f t="shared" si="140"/>
        <v>0</v>
      </c>
      <c r="Q368" s="94"/>
      <c r="R368" s="3" t="str">
        <f t="shared" si="141"/>
        <v/>
      </c>
      <c r="S368" s="3" t="str">
        <f t="shared" si="142"/>
        <v/>
      </c>
      <c r="T368" s="3" t="str">
        <f t="shared" si="143"/>
        <v/>
      </c>
      <c r="U368" s="4" t="str">
        <f t="shared" si="144"/>
        <v/>
      </c>
      <c r="V368" s="5" t="str">
        <f t="shared" si="145"/>
        <v/>
      </c>
      <c r="W368" s="76" t="str">
        <f t="shared" si="153"/>
        <v/>
      </c>
      <c r="X368" s="76" t="str">
        <f t="shared" si="154"/>
        <v/>
      </c>
      <c r="Y368" s="5" t="str">
        <f t="shared" si="146"/>
        <v/>
      </c>
      <c r="Z368" s="5" t="str">
        <f t="shared" si="147"/>
        <v/>
      </c>
      <c r="AA368" s="5" t="str">
        <f t="shared" si="148"/>
        <v/>
      </c>
      <c r="AB368" s="6" t="str">
        <f t="shared" si="149"/>
        <v/>
      </c>
      <c r="AC368" s="29" t="str">
        <f t="shared" si="150"/>
        <v/>
      </c>
      <c r="AD368" s="29" t="str">
        <f t="shared" si="151"/>
        <v/>
      </c>
      <c r="AE368" s="29" t="str">
        <f t="shared" si="152"/>
        <v/>
      </c>
      <c r="AF368" s="29" t="str">
        <f t="shared" si="155"/>
        <v/>
      </c>
      <c r="AG368" s="100"/>
      <c r="AH368" s="101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3"/>
      <c r="AT368" s="103"/>
      <c r="AU368" s="103"/>
      <c r="AV368" s="103"/>
      <c r="AW368" s="103"/>
      <c r="AX368" s="103"/>
      <c r="AY368" s="103"/>
      <c r="AZ368" s="103"/>
      <c r="BA368" s="103"/>
      <c r="BB368" s="103"/>
      <c r="BC368" s="103"/>
      <c r="BD368" s="103"/>
      <c r="BE368" s="103"/>
      <c r="BF368" s="103"/>
      <c r="BG368" s="103"/>
      <c r="BH368" s="103"/>
      <c r="BI368" s="103"/>
      <c r="BJ368" s="103"/>
      <c r="BK368" s="103"/>
      <c r="BL368" s="103"/>
      <c r="BM368" s="103"/>
      <c r="BN368" s="103"/>
      <c r="BO368" s="95"/>
      <c r="BP368" s="95"/>
      <c r="BQ368" s="95"/>
      <c r="BR368" s="95"/>
      <c r="BS368" s="95"/>
      <c r="BT368" s="97"/>
      <c r="BU368" s="97"/>
      <c r="BV368" s="96"/>
      <c r="BW368" s="96"/>
      <c r="BX368" s="96"/>
      <c r="BY368" s="98"/>
      <c r="BZ368" s="99"/>
      <c r="CA368" s="99"/>
      <c r="CB368" s="99"/>
      <c r="CC368" s="99"/>
      <c r="CD368" s="100"/>
      <c r="CE368" s="101"/>
      <c r="CF368" s="102"/>
      <c r="CG368" s="102"/>
      <c r="CH368" s="102"/>
      <c r="CI368" s="102"/>
      <c r="CJ368" s="102"/>
      <c r="CK368" s="102"/>
      <c r="CL368" s="102"/>
      <c r="CM368" s="102"/>
      <c r="CN368" s="102"/>
      <c r="CO368" s="102"/>
      <c r="CP368" s="103"/>
      <c r="CQ368" s="103"/>
      <c r="CR368" s="103"/>
      <c r="CS368" s="103"/>
      <c r="CT368" s="103"/>
      <c r="CU368" s="103"/>
      <c r="CV368" s="103"/>
      <c r="CW368" s="103"/>
      <c r="CX368" s="103"/>
      <c r="CY368" s="103"/>
      <c r="CZ368" s="103"/>
      <c r="DA368" s="103"/>
      <c r="DB368" s="103"/>
      <c r="DC368" s="103"/>
      <c r="DD368" s="103"/>
      <c r="DE368" s="103"/>
      <c r="DF368" s="103"/>
      <c r="DG368" s="103"/>
      <c r="DH368" s="103"/>
      <c r="DI368" s="103"/>
      <c r="DJ368" s="103"/>
      <c r="DK368" s="103"/>
      <c r="DL368" s="27"/>
      <c r="DM368" s="27"/>
      <c r="DN368" s="27"/>
      <c r="DO368" s="27"/>
      <c r="DP368" s="27"/>
      <c r="DQ368" s="27"/>
      <c r="DR368" s="27"/>
      <c r="DS368" s="27"/>
      <c r="DT368" s="27"/>
      <c r="DU368" s="27"/>
      <c r="DV368" s="27"/>
      <c r="DW368" s="27"/>
      <c r="DX368" s="27"/>
      <c r="DY368" s="27"/>
      <c r="DZ368" s="27"/>
      <c r="EA368" s="27"/>
      <c r="EB368" s="27"/>
      <c r="EC368" s="27"/>
      <c r="ED368" s="27"/>
      <c r="EE368" s="27"/>
      <c r="EF368" s="27"/>
      <c r="EG368" s="27"/>
      <c r="EH368" s="27"/>
      <c r="EI368" s="27"/>
    </row>
    <row r="369" spans="1:139">
      <c r="A369" s="83"/>
      <c r="B369" s="66"/>
      <c r="C369" s="79"/>
      <c r="D369" s="67"/>
      <c r="E369" s="123"/>
      <c r="F369" s="84"/>
      <c r="G369" s="85"/>
      <c r="H369" s="86"/>
      <c r="I369" s="124"/>
      <c r="J369" s="88"/>
      <c r="K369" s="89"/>
      <c r="L369" s="89"/>
      <c r="M369" s="90"/>
      <c r="N369" s="91"/>
      <c r="O369" s="92">
        <f t="shared" si="139"/>
        <v>0</v>
      </c>
      <c r="P369" s="93">
        <f t="shared" si="140"/>
        <v>0</v>
      </c>
      <c r="Q369" s="94"/>
      <c r="R369" s="3" t="str">
        <f t="shared" si="141"/>
        <v/>
      </c>
      <c r="S369" s="3" t="str">
        <f t="shared" si="142"/>
        <v/>
      </c>
      <c r="T369" s="3" t="str">
        <f t="shared" si="143"/>
        <v/>
      </c>
      <c r="U369" s="4" t="str">
        <f t="shared" si="144"/>
        <v/>
      </c>
      <c r="V369" s="5" t="str">
        <f t="shared" si="145"/>
        <v/>
      </c>
      <c r="W369" s="76" t="str">
        <f t="shared" si="153"/>
        <v/>
      </c>
      <c r="X369" s="76" t="str">
        <f t="shared" si="154"/>
        <v/>
      </c>
      <c r="Y369" s="5" t="str">
        <f t="shared" si="146"/>
        <v/>
      </c>
      <c r="Z369" s="5" t="str">
        <f t="shared" si="147"/>
        <v/>
      </c>
      <c r="AA369" s="5" t="str">
        <f t="shared" si="148"/>
        <v/>
      </c>
      <c r="AB369" s="6" t="str">
        <f t="shared" si="149"/>
        <v/>
      </c>
      <c r="AC369" s="29" t="str">
        <f t="shared" si="150"/>
        <v/>
      </c>
      <c r="AD369" s="29" t="str">
        <f t="shared" si="151"/>
        <v/>
      </c>
      <c r="AE369" s="29" t="str">
        <f t="shared" si="152"/>
        <v/>
      </c>
      <c r="AF369" s="29" t="str">
        <f t="shared" si="155"/>
        <v/>
      </c>
      <c r="AG369" s="100"/>
      <c r="AH369" s="101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3"/>
      <c r="AT369" s="103"/>
      <c r="AU369" s="103"/>
      <c r="AV369" s="103"/>
      <c r="AW369" s="103"/>
      <c r="AX369" s="103"/>
      <c r="AY369" s="103"/>
      <c r="AZ369" s="103"/>
      <c r="BA369" s="103"/>
      <c r="BB369" s="103"/>
      <c r="BC369" s="103"/>
      <c r="BD369" s="103"/>
      <c r="BE369" s="103"/>
      <c r="BF369" s="103"/>
      <c r="BG369" s="103"/>
      <c r="BH369" s="103"/>
      <c r="BI369" s="103"/>
      <c r="BJ369" s="103"/>
      <c r="BK369" s="103"/>
      <c r="BL369" s="103"/>
      <c r="BM369" s="103"/>
      <c r="BN369" s="103"/>
      <c r="BO369" s="95"/>
      <c r="BP369" s="95"/>
      <c r="BQ369" s="95"/>
      <c r="BR369" s="95"/>
      <c r="BS369" s="95"/>
      <c r="BT369" s="97"/>
      <c r="BU369" s="97"/>
      <c r="BV369" s="96"/>
      <c r="BW369" s="96"/>
      <c r="BX369" s="96"/>
      <c r="BY369" s="98"/>
      <c r="BZ369" s="99"/>
      <c r="CA369" s="99"/>
      <c r="CB369" s="99"/>
      <c r="CC369" s="99"/>
      <c r="CD369" s="100"/>
      <c r="CE369" s="101"/>
      <c r="CF369" s="102"/>
      <c r="CG369" s="102"/>
      <c r="CH369" s="102"/>
      <c r="CI369" s="102"/>
      <c r="CJ369" s="102"/>
      <c r="CK369" s="102"/>
      <c r="CL369" s="102"/>
      <c r="CM369" s="102"/>
      <c r="CN369" s="102"/>
      <c r="CO369" s="102"/>
      <c r="CP369" s="103"/>
      <c r="CQ369" s="103"/>
      <c r="CR369" s="103"/>
      <c r="CS369" s="103"/>
      <c r="CT369" s="103"/>
      <c r="CU369" s="103"/>
      <c r="CV369" s="103"/>
      <c r="CW369" s="103"/>
      <c r="CX369" s="103"/>
      <c r="CY369" s="103"/>
      <c r="CZ369" s="103"/>
      <c r="DA369" s="103"/>
      <c r="DB369" s="103"/>
      <c r="DC369" s="103"/>
      <c r="DD369" s="103"/>
      <c r="DE369" s="103"/>
      <c r="DF369" s="103"/>
      <c r="DG369" s="103"/>
      <c r="DH369" s="103"/>
      <c r="DI369" s="103"/>
      <c r="DJ369" s="103"/>
      <c r="DK369" s="103"/>
      <c r="DL369" s="27"/>
      <c r="DM369" s="27"/>
      <c r="DN369" s="27"/>
      <c r="DO369" s="27"/>
      <c r="DP369" s="27"/>
      <c r="DQ369" s="27"/>
      <c r="DR369" s="27"/>
      <c r="DS369" s="27"/>
      <c r="DT369" s="27"/>
      <c r="DU369" s="27"/>
      <c r="DV369" s="27"/>
      <c r="DW369" s="27"/>
      <c r="DX369" s="27"/>
      <c r="DY369" s="27"/>
      <c r="DZ369" s="27"/>
      <c r="EA369" s="27"/>
      <c r="EB369" s="27"/>
      <c r="EC369" s="27"/>
      <c r="ED369" s="27"/>
      <c r="EE369" s="27"/>
      <c r="EF369" s="27"/>
      <c r="EG369" s="27"/>
      <c r="EH369" s="27"/>
      <c r="EI369" s="27"/>
    </row>
    <row r="370" spans="1:139">
      <c r="A370" s="83"/>
      <c r="B370" s="66"/>
      <c r="C370" s="79"/>
      <c r="D370" s="67"/>
      <c r="E370" s="123"/>
      <c r="F370" s="84"/>
      <c r="G370" s="85"/>
      <c r="H370" s="86"/>
      <c r="I370" s="124"/>
      <c r="J370" s="88"/>
      <c r="K370" s="89"/>
      <c r="L370" s="89"/>
      <c r="M370" s="90"/>
      <c r="N370" s="91"/>
      <c r="O370" s="92">
        <f t="shared" si="139"/>
        <v>0</v>
      </c>
      <c r="P370" s="93">
        <f t="shared" si="140"/>
        <v>0</v>
      </c>
      <c r="Q370" s="94"/>
      <c r="R370" s="3" t="str">
        <f t="shared" si="141"/>
        <v/>
      </c>
      <c r="S370" s="3" t="str">
        <f t="shared" si="142"/>
        <v/>
      </c>
      <c r="T370" s="3" t="str">
        <f t="shared" si="143"/>
        <v/>
      </c>
      <c r="U370" s="4" t="str">
        <f t="shared" si="144"/>
        <v/>
      </c>
      <c r="V370" s="5" t="str">
        <f t="shared" si="145"/>
        <v/>
      </c>
      <c r="W370" s="76" t="str">
        <f t="shared" si="153"/>
        <v/>
      </c>
      <c r="X370" s="76" t="str">
        <f t="shared" si="154"/>
        <v/>
      </c>
      <c r="Y370" s="5" t="str">
        <f t="shared" si="146"/>
        <v/>
      </c>
      <c r="Z370" s="5" t="str">
        <f t="shared" si="147"/>
        <v/>
      </c>
      <c r="AA370" s="5" t="str">
        <f t="shared" si="148"/>
        <v/>
      </c>
      <c r="AB370" s="6" t="str">
        <f t="shared" si="149"/>
        <v/>
      </c>
      <c r="AC370" s="29" t="str">
        <f t="shared" si="150"/>
        <v/>
      </c>
      <c r="AD370" s="29" t="str">
        <f t="shared" si="151"/>
        <v/>
      </c>
      <c r="AE370" s="29" t="str">
        <f t="shared" si="152"/>
        <v/>
      </c>
      <c r="AF370" s="29" t="str">
        <f t="shared" si="155"/>
        <v/>
      </c>
      <c r="AG370" s="100"/>
      <c r="AH370" s="101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3"/>
      <c r="AT370" s="103"/>
      <c r="AU370" s="103"/>
      <c r="AV370" s="103"/>
      <c r="AW370" s="103"/>
      <c r="AX370" s="103"/>
      <c r="AY370" s="103"/>
      <c r="AZ370" s="103"/>
      <c r="BA370" s="103"/>
      <c r="BB370" s="103"/>
      <c r="BC370" s="103"/>
      <c r="BD370" s="103"/>
      <c r="BE370" s="103"/>
      <c r="BF370" s="103"/>
      <c r="BG370" s="103"/>
      <c r="BH370" s="103"/>
      <c r="BI370" s="103"/>
      <c r="BJ370" s="103"/>
      <c r="BK370" s="103"/>
      <c r="BL370" s="103"/>
      <c r="BM370" s="103"/>
      <c r="BN370" s="103"/>
      <c r="BO370" s="95"/>
      <c r="BP370" s="95"/>
      <c r="BQ370" s="95"/>
      <c r="BR370" s="95"/>
      <c r="BS370" s="95"/>
      <c r="BT370" s="97"/>
      <c r="BU370" s="97"/>
      <c r="BV370" s="96"/>
      <c r="BW370" s="96"/>
      <c r="BX370" s="96"/>
      <c r="BY370" s="98"/>
      <c r="BZ370" s="99"/>
      <c r="CA370" s="99"/>
      <c r="CB370" s="99"/>
      <c r="CC370" s="99"/>
      <c r="CD370" s="100"/>
      <c r="CE370" s="101"/>
      <c r="CF370" s="102"/>
      <c r="CG370" s="102"/>
      <c r="CH370" s="102"/>
      <c r="CI370" s="102"/>
      <c r="CJ370" s="102"/>
      <c r="CK370" s="102"/>
      <c r="CL370" s="102"/>
      <c r="CM370" s="102"/>
      <c r="CN370" s="102"/>
      <c r="CO370" s="102"/>
      <c r="CP370" s="103"/>
      <c r="CQ370" s="103"/>
      <c r="CR370" s="103"/>
      <c r="CS370" s="103"/>
      <c r="CT370" s="103"/>
      <c r="CU370" s="103"/>
      <c r="CV370" s="103"/>
      <c r="CW370" s="103"/>
      <c r="CX370" s="103"/>
      <c r="CY370" s="103"/>
      <c r="CZ370" s="103"/>
      <c r="DA370" s="103"/>
      <c r="DB370" s="103"/>
      <c r="DC370" s="103"/>
      <c r="DD370" s="103"/>
      <c r="DE370" s="103"/>
      <c r="DF370" s="103"/>
      <c r="DG370" s="103"/>
      <c r="DH370" s="103"/>
      <c r="DI370" s="103"/>
      <c r="DJ370" s="103"/>
      <c r="DK370" s="103"/>
      <c r="DL370" s="27"/>
      <c r="DM370" s="27"/>
      <c r="DN370" s="27"/>
      <c r="DO370" s="27"/>
      <c r="DP370" s="27"/>
      <c r="DQ370" s="27"/>
      <c r="DR370" s="27"/>
      <c r="DS370" s="27"/>
      <c r="DT370" s="27"/>
      <c r="DU370" s="27"/>
      <c r="DV370" s="27"/>
      <c r="DW370" s="27"/>
      <c r="DX370" s="27"/>
      <c r="DY370" s="27"/>
      <c r="DZ370" s="27"/>
      <c r="EA370" s="27"/>
      <c r="EB370" s="27"/>
      <c r="EC370" s="27"/>
      <c r="ED370" s="27"/>
      <c r="EE370" s="27"/>
      <c r="EF370" s="27"/>
      <c r="EG370" s="27"/>
      <c r="EH370" s="27"/>
      <c r="EI370" s="27"/>
    </row>
    <row r="371" spans="1:139">
      <c r="A371" s="83"/>
      <c r="B371" s="66"/>
      <c r="C371" s="79"/>
      <c r="D371" s="67"/>
      <c r="E371" s="123"/>
      <c r="F371" s="84"/>
      <c r="G371" s="85"/>
      <c r="H371" s="86"/>
      <c r="I371" s="124"/>
      <c r="J371" s="88"/>
      <c r="K371" s="89"/>
      <c r="L371" s="89"/>
      <c r="M371" s="90"/>
      <c r="N371" s="91"/>
      <c r="O371" s="92">
        <f t="shared" si="139"/>
        <v>0</v>
      </c>
      <c r="P371" s="93">
        <f t="shared" si="140"/>
        <v>0</v>
      </c>
      <c r="Q371" s="94"/>
      <c r="R371" s="3" t="str">
        <f t="shared" si="141"/>
        <v/>
      </c>
      <c r="S371" s="3" t="str">
        <f t="shared" si="142"/>
        <v/>
      </c>
      <c r="T371" s="3" t="str">
        <f t="shared" si="143"/>
        <v/>
      </c>
      <c r="U371" s="4" t="str">
        <f t="shared" si="144"/>
        <v/>
      </c>
      <c r="V371" s="5" t="str">
        <f t="shared" si="145"/>
        <v/>
      </c>
      <c r="W371" s="76" t="str">
        <f t="shared" si="153"/>
        <v/>
      </c>
      <c r="X371" s="76" t="str">
        <f t="shared" si="154"/>
        <v/>
      </c>
      <c r="Y371" s="5" t="str">
        <f t="shared" si="146"/>
        <v/>
      </c>
      <c r="Z371" s="5" t="str">
        <f t="shared" si="147"/>
        <v/>
      </c>
      <c r="AA371" s="5" t="str">
        <f t="shared" si="148"/>
        <v/>
      </c>
      <c r="AB371" s="6" t="str">
        <f t="shared" si="149"/>
        <v/>
      </c>
      <c r="AC371" s="29" t="str">
        <f t="shared" si="150"/>
        <v/>
      </c>
      <c r="AD371" s="29" t="str">
        <f t="shared" si="151"/>
        <v/>
      </c>
      <c r="AE371" s="29" t="str">
        <f t="shared" si="152"/>
        <v/>
      </c>
      <c r="AF371" s="29" t="str">
        <f t="shared" si="155"/>
        <v/>
      </c>
      <c r="AG371" s="100"/>
      <c r="AH371" s="101"/>
      <c r="AI371" s="102"/>
      <c r="AJ371" s="102"/>
      <c r="AK371" s="102"/>
      <c r="AL371" s="102"/>
      <c r="AM371" s="102"/>
      <c r="AN371" s="102"/>
      <c r="AO371" s="102"/>
      <c r="AP371" s="102"/>
      <c r="AQ371" s="102"/>
      <c r="AR371" s="102"/>
      <c r="AS371" s="103"/>
      <c r="AT371" s="103"/>
      <c r="AU371" s="103"/>
      <c r="AV371" s="103"/>
      <c r="AW371" s="103"/>
      <c r="AX371" s="103"/>
      <c r="AY371" s="103"/>
      <c r="AZ371" s="103"/>
      <c r="BA371" s="103"/>
      <c r="BB371" s="103"/>
      <c r="BC371" s="103"/>
      <c r="BD371" s="103"/>
      <c r="BE371" s="103"/>
      <c r="BF371" s="103"/>
      <c r="BG371" s="103"/>
      <c r="BH371" s="103"/>
      <c r="BI371" s="103"/>
      <c r="BJ371" s="103"/>
      <c r="BK371" s="103"/>
      <c r="BL371" s="103"/>
      <c r="BM371" s="103"/>
      <c r="BN371" s="103"/>
      <c r="BO371" s="95"/>
      <c r="BP371" s="95"/>
      <c r="BQ371" s="95"/>
      <c r="BR371" s="95"/>
      <c r="BS371" s="95"/>
      <c r="BT371" s="97"/>
      <c r="BU371" s="97"/>
      <c r="BV371" s="96"/>
      <c r="BW371" s="96"/>
      <c r="BX371" s="96"/>
      <c r="BY371" s="98"/>
      <c r="BZ371" s="99"/>
      <c r="CA371" s="99"/>
      <c r="CB371" s="99"/>
      <c r="CC371" s="99"/>
      <c r="CD371" s="100"/>
      <c r="CE371" s="101"/>
      <c r="CF371" s="102"/>
      <c r="CG371" s="102"/>
      <c r="CH371" s="102"/>
      <c r="CI371" s="102"/>
      <c r="CJ371" s="102"/>
      <c r="CK371" s="102"/>
      <c r="CL371" s="102"/>
      <c r="CM371" s="102"/>
      <c r="CN371" s="102"/>
      <c r="CO371" s="102"/>
      <c r="CP371" s="103"/>
      <c r="CQ371" s="103"/>
      <c r="CR371" s="103"/>
      <c r="CS371" s="103"/>
      <c r="CT371" s="103"/>
      <c r="CU371" s="103"/>
      <c r="CV371" s="103"/>
      <c r="CW371" s="103"/>
      <c r="CX371" s="103"/>
      <c r="CY371" s="103"/>
      <c r="CZ371" s="103"/>
      <c r="DA371" s="103"/>
      <c r="DB371" s="103"/>
      <c r="DC371" s="103"/>
      <c r="DD371" s="103"/>
      <c r="DE371" s="103"/>
      <c r="DF371" s="103"/>
      <c r="DG371" s="103"/>
      <c r="DH371" s="103"/>
      <c r="DI371" s="103"/>
      <c r="DJ371" s="103"/>
      <c r="DK371" s="103"/>
      <c r="DL371" s="27"/>
      <c r="DM371" s="27"/>
      <c r="DN371" s="27"/>
      <c r="DO371" s="27"/>
      <c r="DP371" s="27"/>
      <c r="DQ371" s="27"/>
      <c r="DR371" s="27"/>
      <c r="DS371" s="27"/>
      <c r="DT371" s="27"/>
      <c r="DU371" s="27"/>
      <c r="DV371" s="27"/>
      <c r="DW371" s="27"/>
      <c r="DX371" s="27"/>
      <c r="DY371" s="27"/>
      <c r="DZ371" s="27"/>
      <c r="EA371" s="27"/>
      <c r="EB371" s="27"/>
      <c r="EC371" s="27"/>
      <c r="ED371" s="27"/>
      <c r="EE371" s="27"/>
      <c r="EF371" s="27"/>
      <c r="EG371" s="27"/>
      <c r="EH371" s="27"/>
      <c r="EI371" s="27"/>
    </row>
    <row r="372" spans="1:139">
      <c r="A372" s="83"/>
      <c r="B372" s="66"/>
      <c r="C372" s="79"/>
      <c r="D372" s="67"/>
      <c r="E372" s="123"/>
      <c r="F372" s="84"/>
      <c r="G372" s="85"/>
      <c r="H372" s="86"/>
      <c r="I372" s="124"/>
      <c r="J372" s="88"/>
      <c r="K372" s="89"/>
      <c r="L372" s="89"/>
      <c r="M372" s="90"/>
      <c r="N372" s="91"/>
      <c r="O372" s="92">
        <f t="shared" si="139"/>
        <v>0</v>
      </c>
      <c r="P372" s="93">
        <f t="shared" si="140"/>
        <v>0</v>
      </c>
      <c r="Q372" s="94"/>
      <c r="R372" s="3" t="str">
        <f t="shared" si="141"/>
        <v/>
      </c>
      <c r="S372" s="3" t="str">
        <f t="shared" si="142"/>
        <v/>
      </c>
      <c r="T372" s="3" t="str">
        <f t="shared" si="143"/>
        <v/>
      </c>
      <c r="U372" s="4" t="str">
        <f t="shared" si="144"/>
        <v/>
      </c>
      <c r="V372" s="5" t="str">
        <f t="shared" si="145"/>
        <v/>
      </c>
      <c r="W372" s="76" t="str">
        <f t="shared" si="153"/>
        <v/>
      </c>
      <c r="X372" s="76" t="str">
        <f t="shared" si="154"/>
        <v/>
      </c>
      <c r="Y372" s="5" t="str">
        <f t="shared" si="146"/>
        <v/>
      </c>
      <c r="Z372" s="5" t="str">
        <f t="shared" si="147"/>
        <v/>
      </c>
      <c r="AA372" s="5" t="str">
        <f t="shared" si="148"/>
        <v/>
      </c>
      <c r="AB372" s="6" t="str">
        <f t="shared" si="149"/>
        <v/>
      </c>
      <c r="AC372" s="29" t="str">
        <f t="shared" si="150"/>
        <v/>
      </c>
      <c r="AD372" s="29" t="str">
        <f t="shared" si="151"/>
        <v/>
      </c>
      <c r="AE372" s="29" t="str">
        <f t="shared" si="152"/>
        <v/>
      </c>
      <c r="AF372" s="29" t="str">
        <f t="shared" si="155"/>
        <v/>
      </c>
      <c r="AG372" s="100"/>
      <c r="AH372" s="101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3"/>
      <c r="AT372" s="103"/>
      <c r="AU372" s="103"/>
      <c r="AV372" s="103"/>
      <c r="AW372" s="103"/>
      <c r="AX372" s="103"/>
      <c r="AY372" s="103"/>
      <c r="AZ372" s="103"/>
      <c r="BA372" s="103"/>
      <c r="BB372" s="103"/>
      <c r="BC372" s="103"/>
      <c r="BD372" s="103"/>
      <c r="BE372" s="103"/>
      <c r="BF372" s="103"/>
      <c r="BG372" s="103"/>
      <c r="BH372" s="103"/>
      <c r="BI372" s="103"/>
      <c r="BJ372" s="103"/>
      <c r="BK372" s="103"/>
      <c r="BL372" s="103"/>
      <c r="BM372" s="103"/>
      <c r="BN372" s="103"/>
      <c r="BO372" s="95"/>
      <c r="BP372" s="95"/>
      <c r="BQ372" s="95"/>
      <c r="BR372" s="95"/>
      <c r="BS372" s="95"/>
      <c r="BT372" s="97"/>
      <c r="BU372" s="97"/>
      <c r="BV372" s="96"/>
      <c r="BW372" s="96"/>
      <c r="BX372" s="96"/>
      <c r="BY372" s="98"/>
      <c r="BZ372" s="99"/>
      <c r="CA372" s="99"/>
      <c r="CB372" s="99"/>
      <c r="CC372" s="99"/>
      <c r="CD372" s="100"/>
      <c r="CE372" s="101"/>
      <c r="CF372" s="102"/>
      <c r="CG372" s="102"/>
      <c r="CH372" s="102"/>
      <c r="CI372" s="102"/>
      <c r="CJ372" s="102"/>
      <c r="CK372" s="102"/>
      <c r="CL372" s="102"/>
      <c r="CM372" s="102"/>
      <c r="CN372" s="102"/>
      <c r="CO372" s="102"/>
      <c r="CP372" s="103"/>
      <c r="CQ372" s="103"/>
      <c r="CR372" s="103"/>
      <c r="CS372" s="103"/>
      <c r="CT372" s="103"/>
      <c r="CU372" s="103"/>
      <c r="CV372" s="103"/>
      <c r="CW372" s="103"/>
      <c r="CX372" s="103"/>
      <c r="CY372" s="103"/>
      <c r="CZ372" s="103"/>
      <c r="DA372" s="103"/>
      <c r="DB372" s="103"/>
      <c r="DC372" s="103"/>
      <c r="DD372" s="103"/>
      <c r="DE372" s="103"/>
      <c r="DF372" s="103"/>
      <c r="DG372" s="103"/>
      <c r="DH372" s="103"/>
      <c r="DI372" s="103"/>
      <c r="DJ372" s="103"/>
      <c r="DK372" s="103"/>
      <c r="DL372" s="27"/>
      <c r="DM372" s="27"/>
      <c r="DN372" s="27"/>
      <c r="DO372" s="27"/>
      <c r="DP372" s="27"/>
      <c r="DQ372" s="27"/>
      <c r="DR372" s="27"/>
      <c r="DS372" s="27"/>
      <c r="DT372" s="27"/>
      <c r="DU372" s="27"/>
      <c r="DV372" s="27"/>
      <c r="DW372" s="27"/>
      <c r="DX372" s="27"/>
      <c r="DY372" s="27"/>
      <c r="DZ372" s="27"/>
      <c r="EA372" s="27"/>
      <c r="EB372" s="27"/>
      <c r="EC372" s="27"/>
      <c r="ED372" s="27"/>
      <c r="EE372" s="27"/>
      <c r="EF372" s="27"/>
      <c r="EG372" s="27"/>
      <c r="EH372" s="27"/>
      <c r="EI372" s="27"/>
    </row>
    <row r="373" spans="1:139">
      <c r="A373" s="83"/>
      <c r="B373" s="66"/>
      <c r="C373" s="79"/>
      <c r="D373" s="67"/>
      <c r="E373" s="123"/>
      <c r="F373" s="84"/>
      <c r="G373" s="85"/>
      <c r="H373" s="86"/>
      <c r="I373" s="124"/>
      <c r="J373" s="88"/>
      <c r="K373" s="89"/>
      <c r="L373" s="89"/>
      <c r="M373" s="90"/>
      <c r="N373" s="91"/>
      <c r="O373" s="92">
        <f t="shared" si="139"/>
        <v>0</v>
      </c>
      <c r="P373" s="93">
        <f t="shared" si="140"/>
        <v>0</v>
      </c>
      <c r="Q373" s="94"/>
      <c r="R373" s="3" t="str">
        <f t="shared" si="141"/>
        <v/>
      </c>
      <c r="S373" s="3" t="str">
        <f t="shared" si="142"/>
        <v/>
      </c>
      <c r="T373" s="3" t="str">
        <f t="shared" si="143"/>
        <v/>
      </c>
      <c r="U373" s="4" t="str">
        <f t="shared" si="144"/>
        <v/>
      </c>
      <c r="V373" s="5" t="str">
        <f t="shared" si="145"/>
        <v/>
      </c>
      <c r="W373" s="76" t="str">
        <f t="shared" si="153"/>
        <v/>
      </c>
      <c r="X373" s="76" t="str">
        <f t="shared" si="154"/>
        <v/>
      </c>
      <c r="Y373" s="5" t="str">
        <f t="shared" si="146"/>
        <v/>
      </c>
      <c r="Z373" s="5" t="str">
        <f t="shared" si="147"/>
        <v/>
      </c>
      <c r="AA373" s="5" t="str">
        <f t="shared" si="148"/>
        <v/>
      </c>
      <c r="AB373" s="6" t="str">
        <f t="shared" si="149"/>
        <v/>
      </c>
      <c r="AC373" s="29" t="str">
        <f t="shared" si="150"/>
        <v/>
      </c>
      <c r="AD373" s="29" t="str">
        <f t="shared" si="151"/>
        <v/>
      </c>
      <c r="AE373" s="29" t="str">
        <f t="shared" si="152"/>
        <v/>
      </c>
      <c r="AF373" s="29" t="str">
        <f t="shared" si="155"/>
        <v/>
      </c>
      <c r="AG373" s="100"/>
      <c r="AH373" s="101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3"/>
      <c r="AT373" s="103"/>
      <c r="AU373" s="103"/>
      <c r="AV373" s="103"/>
      <c r="AW373" s="103"/>
      <c r="AX373" s="103"/>
      <c r="AY373" s="103"/>
      <c r="AZ373" s="103"/>
      <c r="BA373" s="103"/>
      <c r="BB373" s="103"/>
      <c r="BC373" s="103"/>
      <c r="BD373" s="103"/>
      <c r="BE373" s="103"/>
      <c r="BF373" s="103"/>
      <c r="BG373" s="103"/>
      <c r="BH373" s="103"/>
      <c r="BI373" s="103"/>
      <c r="BJ373" s="103"/>
      <c r="BK373" s="103"/>
      <c r="BL373" s="103"/>
      <c r="BM373" s="103"/>
      <c r="BN373" s="103"/>
      <c r="BO373" s="95"/>
      <c r="BP373" s="95"/>
      <c r="BQ373" s="95"/>
      <c r="BR373" s="95"/>
      <c r="BS373" s="95"/>
      <c r="BT373" s="97"/>
      <c r="BU373" s="97"/>
      <c r="BV373" s="96"/>
      <c r="BW373" s="96"/>
      <c r="BX373" s="96"/>
      <c r="BY373" s="98"/>
      <c r="BZ373" s="99"/>
      <c r="CA373" s="99"/>
      <c r="CB373" s="99"/>
      <c r="CC373" s="99"/>
      <c r="CD373" s="100"/>
      <c r="CE373" s="101"/>
      <c r="CF373" s="102"/>
      <c r="CG373" s="102"/>
      <c r="CH373" s="102"/>
      <c r="CI373" s="102"/>
      <c r="CJ373" s="102"/>
      <c r="CK373" s="102"/>
      <c r="CL373" s="102"/>
      <c r="CM373" s="102"/>
      <c r="CN373" s="102"/>
      <c r="CO373" s="102"/>
      <c r="CP373" s="103"/>
      <c r="CQ373" s="103"/>
      <c r="CR373" s="103"/>
      <c r="CS373" s="103"/>
      <c r="CT373" s="103"/>
      <c r="CU373" s="103"/>
      <c r="CV373" s="103"/>
      <c r="CW373" s="103"/>
      <c r="CX373" s="103"/>
      <c r="CY373" s="103"/>
      <c r="CZ373" s="103"/>
      <c r="DA373" s="103"/>
      <c r="DB373" s="103"/>
      <c r="DC373" s="103"/>
      <c r="DD373" s="103"/>
      <c r="DE373" s="103"/>
      <c r="DF373" s="103"/>
      <c r="DG373" s="103"/>
      <c r="DH373" s="103"/>
      <c r="DI373" s="103"/>
      <c r="DJ373" s="103"/>
      <c r="DK373" s="103"/>
      <c r="DL373" s="27"/>
      <c r="DM373" s="27"/>
      <c r="DN373" s="27"/>
      <c r="DO373" s="27"/>
      <c r="DP373" s="27"/>
      <c r="DQ373" s="27"/>
      <c r="DR373" s="27"/>
      <c r="DS373" s="27"/>
      <c r="DT373" s="27"/>
      <c r="DU373" s="27"/>
      <c r="DV373" s="27"/>
      <c r="DW373" s="27"/>
      <c r="DX373" s="27"/>
      <c r="DY373" s="27"/>
      <c r="DZ373" s="27"/>
      <c r="EA373" s="27"/>
      <c r="EB373" s="27"/>
      <c r="EC373" s="27"/>
      <c r="ED373" s="27"/>
      <c r="EE373" s="27"/>
      <c r="EF373" s="27"/>
      <c r="EG373" s="27"/>
      <c r="EH373" s="27"/>
      <c r="EI373" s="27"/>
    </row>
    <row r="374" spans="1:139">
      <c r="A374" s="83"/>
      <c r="B374" s="66"/>
      <c r="C374" s="79"/>
      <c r="D374" s="67"/>
      <c r="E374" s="123"/>
      <c r="F374" s="84"/>
      <c r="G374" s="85"/>
      <c r="H374" s="86"/>
      <c r="I374" s="124"/>
      <c r="J374" s="88"/>
      <c r="K374" s="89"/>
      <c r="L374" s="89"/>
      <c r="M374" s="90"/>
      <c r="N374" s="91"/>
      <c r="O374" s="92">
        <f t="shared" si="139"/>
        <v>0</v>
      </c>
      <c r="P374" s="93">
        <f t="shared" si="140"/>
        <v>0</v>
      </c>
      <c r="Q374" s="94"/>
      <c r="R374" s="3" t="str">
        <f t="shared" si="141"/>
        <v/>
      </c>
      <c r="S374" s="3" t="str">
        <f t="shared" si="142"/>
        <v/>
      </c>
      <c r="T374" s="3" t="str">
        <f t="shared" si="143"/>
        <v/>
      </c>
      <c r="U374" s="4" t="str">
        <f t="shared" si="144"/>
        <v/>
      </c>
      <c r="V374" s="5" t="str">
        <f t="shared" si="145"/>
        <v/>
      </c>
      <c r="W374" s="76" t="str">
        <f t="shared" si="153"/>
        <v/>
      </c>
      <c r="X374" s="76" t="str">
        <f t="shared" si="154"/>
        <v/>
      </c>
      <c r="Y374" s="5" t="str">
        <f t="shared" si="146"/>
        <v/>
      </c>
      <c r="Z374" s="5" t="str">
        <f t="shared" si="147"/>
        <v/>
      </c>
      <c r="AA374" s="5" t="str">
        <f t="shared" si="148"/>
        <v/>
      </c>
      <c r="AB374" s="6" t="str">
        <f t="shared" si="149"/>
        <v/>
      </c>
      <c r="AC374" s="29" t="str">
        <f t="shared" si="150"/>
        <v/>
      </c>
      <c r="AD374" s="29" t="str">
        <f t="shared" si="151"/>
        <v/>
      </c>
      <c r="AE374" s="29" t="str">
        <f t="shared" si="152"/>
        <v/>
      </c>
      <c r="AF374" s="29" t="str">
        <f t="shared" si="155"/>
        <v/>
      </c>
      <c r="AG374" s="100"/>
      <c r="AH374" s="101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3"/>
      <c r="AT374" s="103"/>
      <c r="AU374" s="103"/>
      <c r="AV374" s="103"/>
      <c r="AW374" s="103"/>
      <c r="AX374" s="103"/>
      <c r="AY374" s="103"/>
      <c r="AZ374" s="103"/>
      <c r="BA374" s="103"/>
      <c r="BB374" s="103"/>
      <c r="BC374" s="103"/>
      <c r="BD374" s="103"/>
      <c r="BE374" s="103"/>
      <c r="BF374" s="103"/>
      <c r="BG374" s="103"/>
      <c r="BH374" s="103"/>
      <c r="BI374" s="103"/>
      <c r="BJ374" s="103"/>
      <c r="BK374" s="103"/>
      <c r="BL374" s="103"/>
      <c r="BM374" s="103"/>
      <c r="BN374" s="103"/>
      <c r="BO374" s="95"/>
      <c r="BP374" s="95"/>
      <c r="BQ374" s="95"/>
      <c r="BR374" s="95"/>
      <c r="BS374" s="95"/>
      <c r="BT374" s="97"/>
      <c r="BU374" s="97"/>
      <c r="BV374" s="96"/>
      <c r="BW374" s="96"/>
      <c r="BX374" s="96"/>
      <c r="BY374" s="98"/>
      <c r="BZ374" s="99"/>
      <c r="CA374" s="99"/>
      <c r="CB374" s="99"/>
      <c r="CC374" s="99"/>
      <c r="CD374" s="100"/>
      <c r="CE374" s="101"/>
      <c r="CF374" s="102"/>
      <c r="CG374" s="102"/>
      <c r="CH374" s="102"/>
      <c r="CI374" s="102"/>
      <c r="CJ374" s="102"/>
      <c r="CK374" s="102"/>
      <c r="CL374" s="102"/>
      <c r="CM374" s="102"/>
      <c r="CN374" s="102"/>
      <c r="CO374" s="102"/>
      <c r="CP374" s="103"/>
      <c r="CQ374" s="103"/>
      <c r="CR374" s="103"/>
      <c r="CS374" s="103"/>
      <c r="CT374" s="103"/>
      <c r="CU374" s="103"/>
      <c r="CV374" s="103"/>
      <c r="CW374" s="103"/>
      <c r="CX374" s="103"/>
      <c r="CY374" s="103"/>
      <c r="CZ374" s="103"/>
      <c r="DA374" s="103"/>
      <c r="DB374" s="103"/>
      <c r="DC374" s="103"/>
      <c r="DD374" s="103"/>
      <c r="DE374" s="103"/>
      <c r="DF374" s="103"/>
      <c r="DG374" s="103"/>
      <c r="DH374" s="103"/>
      <c r="DI374" s="103"/>
      <c r="DJ374" s="103"/>
      <c r="DK374" s="103"/>
      <c r="DL374" s="27"/>
      <c r="DM374" s="27"/>
      <c r="DN374" s="27"/>
      <c r="DO374" s="27"/>
      <c r="DP374" s="27"/>
      <c r="DQ374" s="27"/>
      <c r="DR374" s="27"/>
      <c r="DS374" s="27"/>
      <c r="DT374" s="27"/>
      <c r="DU374" s="27"/>
      <c r="DV374" s="27"/>
      <c r="DW374" s="27"/>
      <c r="DX374" s="27"/>
      <c r="DY374" s="27"/>
      <c r="DZ374" s="27"/>
      <c r="EA374" s="27"/>
      <c r="EB374" s="27"/>
      <c r="EC374" s="27"/>
      <c r="ED374" s="27"/>
      <c r="EE374" s="27"/>
      <c r="EF374" s="27"/>
      <c r="EG374" s="27"/>
      <c r="EH374" s="27"/>
      <c r="EI374" s="27"/>
    </row>
    <row r="375" spans="1:139">
      <c r="A375" s="83"/>
      <c r="B375" s="66"/>
      <c r="C375" s="79"/>
      <c r="D375" s="67"/>
      <c r="E375" s="123"/>
      <c r="F375" s="84"/>
      <c r="G375" s="85"/>
      <c r="H375" s="86"/>
      <c r="I375" s="124"/>
      <c r="J375" s="88"/>
      <c r="K375" s="89"/>
      <c r="L375" s="89"/>
      <c r="M375" s="90"/>
      <c r="N375" s="91"/>
      <c r="O375" s="92">
        <f t="shared" si="139"/>
        <v>0</v>
      </c>
      <c r="P375" s="93">
        <f t="shared" si="140"/>
        <v>0</v>
      </c>
      <c r="Q375" s="94"/>
      <c r="R375" s="3" t="str">
        <f t="shared" si="141"/>
        <v/>
      </c>
      <c r="S375" s="3" t="str">
        <f t="shared" si="142"/>
        <v/>
      </c>
      <c r="T375" s="3" t="str">
        <f t="shared" si="143"/>
        <v/>
      </c>
      <c r="U375" s="4" t="str">
        <f t="shared" si="144"/>
        <v/>
      </c>
      <c r="V375" s="5" t="str">
        <f t="shared" si="145"/>
        <v/>
      </c>
      <c r="W375" s="76" t="str">
        <f t="shared" si="153"/>
        <v/>
      </c>
      <c r="X375" s="76" t="str">
        <f t="shared" si="154"/>
        <v/>
      </c>
      <c r="Y375" s="5" t="str">
        <f t="shared" si="146"/>
        <v/>
      </c>
      <c r="Z375" s="5" t="str">
        <f t="shared" si="147"/>
        <v/>
      </c>
      <c r="AA375" s="5" t="str">
        <f t="shared" si="148"/>
        <v/>
      </c>
      <c r="AB375" s="6" t="str">
        <f t="shared" si="149"/>
        <v/>
      </c>
      <c r="AC375" s="29" t="str">
        <f t="shared" si="150"/>
        <v/>
      </c>
      <c r="AD375" s="29" t="str">
        <f t="shared" si="151"/>
        <v/>
      </c>
      <c r="AE375" s="29" t="str">
        <f t="shared" si="152"/>
        <v/>
      </c>
      <c r="AF375" s="29" t="str">
        <f t="shared" si="155"/>
        <v/>
      </c>
      <c r="AG375" s="100"/>
      <c r="AH375" s="101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3"/>
      <c r="AT375" s="103"/>
      <c r="AU375" s="103"/>
      <c r="AV375" s="103"/>
      <c r="AW375" s="103"/>
      <c r="AX375" s="103"/>
      <c r="AY375" s="103"/>
      <c r="AZ375" s="103"/>
      <c r="BA375" s="103"/>
      <c r="BB375" s="103"/>
      <c r="BC375" s="103"/>
      <c r="BD375" s="103"/>
      <c r="BE375" s="103"/>
      <c r="BF375" s="103"/>
      <c r="BG375" s="103"/>
      <c r="BH375" s="103"/>
      <c r="BI375" s="103"/>
      <c r="BJ375" s="103"/>
      <c r="BK375" s="103"/>
      <c r="BL375" s="103"/>
      <c r="BM375" s="103"/>
      <c r="BN375" s="103"/>
      <c r="BO375" s="95"/>
      <c r="BP375" s="95"/>
      <c r="BQ375" s="95"/>
      <c r="BR375" s="95"/>
      <c r="BS375" s="95"/>
      <c r="BT375" s="97"/>
      <c r="BU375" s="97"/>
      <c r="BV375" s="96"/>
      <c r="BW375" s="96"/>
      <c r="BX375" s="96"/>
      <c r="BY375" s="98"/>
      <c r="BZ375" s="99"/>
      <c r="CA375" s="99"/>
      <c r="CB375" s="99"/>
      <c r="CC375" s="99"/>
      <c r="CD375" s="100"/>
      <c r="CE375" s="101"/>
      <c r="CF375" s="102"/>
      <c r="CG375" s="102"/>
      <c r="CH375" s="102"/>
      <c r="CI375" s="102"/>
      <c r="CJ375" s="102"/>
      <c r="CK375" s="102"/>
      <c r="CL375" s="102"/>
      <c r="CM375" s="102"/>
      <c r="CN375" s="102"/>
      <c r="CO375" s="102"/>
      <c r="CP375" s="103"/>
      <c r="CQ375" s="103"/>
      <c r="CR375" s="103"/>
      <c r="CS375" s="103"/>
      <c r="CT375" s="103"/>
      <c r="CU375" s="103"/>
      <c r="CV375" s="103"/>
      <c r="CW375" s="103"/>
      <c r="CX375" s="103"/>
      <c r="CY375" s="103"/>
      <c r="CZ375" s="103"/>
      <c r="DA375" s="103"/>
      <c r="DB375" s="103"/>
      <c r="DC375" s="103"/>
      <c r="DD375" s="103"/>
      <c r="DE375" s="103"/>
      <c r="DF375" s="103"/>
      <c r="DG375" s="103"/>
      <c r="DH375" s="103"/>
      <c r="DI375" s="103"/>
      <c r="DJ375" s="103"/>
      <c r="DK375" s="103"/>
      <c r="DL375" s="27"/>
      <c r="DM375" s="27"/>
      <c r="DN375" s="27"/>
      <c r="DO375" s="27"/>
      <c r="DP375" s="27"/>
      <c r="DQ375" s="27"/>
      <c r="DR375" s="27"/>
      <c r="DS375" s="27"/>
      <c r="DT375" s="27"/>
      <c r="DU375" s="27"/>
      <c r="DV375" s="27"/>
      <c r="DW375" s="27"/>
      <c r="DX375" s="27"/>
      <c r="DY375" s="27"/>
      <c r="DZ375" s="27"/>
      <c r="EA375" s="27"/>
      <c r="EB375" s="27"/>
      <c r="EC375" s="27"/>
      <c r="ED375" s="27"/>
      <c r="EE375" s="27"/>
      <c r="EF375" s="27"/>
      <c r="EG375" s="27"/>
      <c r="EH375" s="27"/>
      <c r="EI375" s="27"/>
    </row>
    <row r="376" spans="1:139">
      <c r="A376" s="83"/>
      <c r="B376" s="66"/>
      <c r="C376" s="79"/>
      <c r="D376" s="67"/>
      <c r="E376" s="123"/>
      <c r="F376" s="84"/>
      <c r="G376" s="85"/>
      <c r="H376" s="86"/>
      <c r="I376" s="124"/>
      <c r="J376" s="88"/>
      <c r="K376" s="89"/>
      <c r="L376" s="89"/>
      <c r="M376" s="90"/>
      <c r="N376" s="91"/>
      <c r="O376" s="92">
        <f t="shared" si="139"/>
        <v>0</v>
      </c>
      <c r="P376" s="93">
        <f t="shared" si="140"/>
        <v>0</v>
      </c>
      <c r="Q376" s="94"/>
      <c r="R376" s="3" t="str">
        <f t="shared" si="141"/>
        <v/>
      </c>
      <c r="S376" s="3" t="str">
        <f t="shared" si="142"/>
        <v/>
      </c>
      <c r="T376" s="3" t="str">
        <f t="shared" si="143"/>
        <v/>
      </c>
      <c r="U376" s="4" t="str">
        <f t="shared" si="144"/>
        <v/>
      </c>
      <c r="V376" s="5" t="str">
        <f t="shared" si="145"/>
        <v/>
      </c>
      <c r="W376" s="76" t="str">
        <f t="shared" si="153"/>
        <v/>
      </c>
      <c r="X376" s="76" t="str">
        <f t="shared" si="154"/>
        <v/>
      </c>
      <c r="Y376" s="5" t="str">
        <f t="shared" si="146"/>
        <v/>
      </c>
      <c r="Z376" s="5" t="str">
        <f t="shared" si="147"/>
        <v/>
      </c>
      <c r="AA376" s="5" t="str">
        <f t="shared" si="148"/>
        <v/>
      </c>
      <c r="AB376" s="6" t="str">
        <f t="shared" si="149"/>
        <v/>
      </c>
      <c r="AC376" s="29" t="str">
        <f t="shared" si="150"/>
        <v/>
      </c>
      <c r="AD376" s="29" t="str">
        <f t="shared" si="151"/>
        <v/>
      </c>
      <c r="AE376" s="29" t="str">
        <f t="shared" si="152"/>
        <v/>
      </c>
      <c r="AF376" s="29" t="str">
        <f t="shared" si="155"/>
        <v/>
      </c>
      <c r="AG376" s="100"/>
      <c r="AH376" s="101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3"/>
      <c r="AT376" s="103"/>
      <c r="AU376" s="103"/>
      <c r="AV376" s="103"/>
      <c r="AW376" s="103"/>
      <c r="AX376" s="103"/>
      <c r="AY376" s="103"/>
      <c r="AZ376" s="103"/>
      <c r="BA376" s="103"/>
      <c r="BB376" s="103"/>
      <c r="BC376" s="103"/>
      <c r="BD376" s="103"/>
      <c r="BE376" s="103"/>
      <c r="BF376" s="103"/>
      <c r="BG376" s="103"/>
      <c r="BH376" s="103"/>
      <c r="BI376" s="103"/>
      <c r="BJ376" s="103"/>
      <c r="BK376" s="103"/>
      <c r="BL376" s="103"/>
      <c r="BM376" s="103"/>
      <c r="BN376" s="103"/>
      <c r="BO376" s="95"/>
      <c r="BP376" s="95"/>
      <c r="BQ376" s="95"/>
      <c r="BR376" s="95"/>
      <c r="BS376" s="95"/>
      <c r="BT376" s="97"/>
      <c r="BU376" s="97"/>
      <c r="BV376" s="96"/>
      <c r="BW376" s="96"/>
      <c r="BX376" s="96"/>
      <c r="BY376" s="98"/>
      <c r="BZ376" s="99"/>
      <c r="CA376" s="99"/>
      <c r="CB376" s="99"/>
      <c r="CC376" s="99"/>
      <c r="CD376" s="100"/>
      <c r="CE376" s="101"/>
      <c r="CF376" s="102"/>
      <c r="CG376" s="102"/>
      <c r="CH376" s="102"/>
      <c r="CI376" s="102"/>
      <c r="CJ376" s="102"/>
      <c r="CK376" s="102"/>
      <c r="CL376" s="102"/>
      <c r="CM376" s="102"/>
      <c r="CN376" s="102"/>
      <c r="CO376" s="102"/>
      <c r="CP376" s="103"/>
      <c r="CQ376" s="103"/>
      <c r="CR376" s="103"/>
      <c r="CS376" s="103"/>
      <c r="CT376" s="103"/>
      <c r="CU376" s="103"/>
      <c r="CV376" s="103"/>
      <c r="CW376" s="103"/>
      <c r="CX376" s="103"/>
      <c r="CY376" s="103"/>
      <c r="CZ376" s="103"/>
      <c r="DA376" s="103"/>
      <c r="DB376" s="103"/>
      <c r="DC376" s="103"/>
      <c r="DD376" s="103"/>
      <c r="DE376" s="103"/>
      <c r="DF376" s="103"/>
      <c r="DG376" s="103"/>
      <c r="DH376" s="103"/>
      <c r="DI376" s="103"/>
      <c r="DJ376" s="103"/>
      <c r="DK376" s="103"/>
      <c r="DL376" s="27"/>
      <c r="DM376" s="27"/>
      <c r="DN376" s="27"/>
      <c r="DO376" s="27"/>
      <c r="DP376" s="27"/>
      <c r="DQ376" s="27"/>
      <c r="DR376" s="27"/>
      <c r="DS376" s="27"/>
      <c r="DT376" s="27"/>
      <c r="DU376" s="27"/>
      <c r="DV376" s="27"/>
      <c r="DW376" s="27"/>
      <c r="DX376" s="27"/>
      <c r="DY376" s="27"/>
      <c r="DZ376" s="27"/>
      <c r="EA376" s="27"/>
      <c r="EB376" s="27"/>
      <c r="EC376" s="27"/>
      <c r="ED376" s="27"/>
      <c r="EE376" s="27"/>
      <c r="EF376" s="27"/>
      <c r="EG376" s="27"/>
      <c r="EH376" s="27"/>
      <c r="EI376" s="27"/>
    </row>
    <row r="377" spans="1:139">
      <c r="A377" s="83"/>
      <c r="B377" s="66"/>
      <c r="C377" s="79"/>
      <c r="D377" s="67"/>
      <c r="E377" s="123"/>
      <c r="F377" s="84"/>
      <c r="G377" s="85"/>
      <c r="H377" s="86"/>
      <c r="I377" s="124"/>
      <c r="J377" s="88"/>
      <c r="K377" s="89"/>
      <c r="L377" s="89"/>
      <c r="M377" s="90"/>
      <c r="N377" s="91"/>
      <c r="O377" s="92">
        <f t="shared" si="139"/>
        <v>0</v>
      </c>
      <c r="P377" s="93">
        <f t="shared" si="140"/>
        <v>0</v>
      </c>
      <c r="Q377" s="94"/>
      <c r="R377" s="3" t="str">
        <f t="shared" si="141"/>
        <v/>
      </c>
      <c r="S377" s="3" t="str">
        <f t="shared" si="142"/>
        <v/>
      </c>
      <c r="T377" s="3" t="str">
        <f t="shared" si="143"/>
        <v/>
      </c>
      <c r="U377" s="4" t="str">
        <f t="shared" si="144"/>
        <v/>
      </c>
      <c r="V377" s="5" t="str">
        <f t="shared" si="145"/>
        <v/>
      </c>
      <c r="W377" s="76" t="str">
        <f t="shared" si="153"/>
        <v/>
      </c>
      <c r="X377" s="76" t="str">
        <f t="shared" si="154"/>
        <v/>
      </c>
      <c r="Y377" s="5" t="str">
        <f t="shared" si="146"/>
        <v/>
      </c>
      <c r="Z377" s="5" t="str">
        <f t="shared" si="147"/>
        <v/>
      </c>
      <c r="AA377" s="5" t="str">
        <f t="shared" si="148"/>
        <v/>
      </c>
      <c r="AB377" s="6" t="str">
        <f t="shared" si="149"/>
        <v/>
      </c>
      <c r="AC377" s="29" t="str">
        <f t="shared" si="150"/>
        <v/>
      </c>
      <c r="AD377" s="29" t="str">
        <f t="shared" si="151"/>
        <v/>
      </c>
      <c r="AE377" s="29" t="str">
        <f t="shared" si="152"/>
        <v/>
      </c>
      <c r="AF377" s="29" t="str">
        <f t="shared" si="155"/>
        <v/>
      </c>
      <c r="AG377" s="100"/>
      <c r="AH377" s="101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3"/>
      <c r="AT377" s="103"/>
      <c r="AU377" s="103"/>
      <c r="AV377" s="103"/>
      <c r="AW377" s="103"/>
      <c r="AX377" s="103"/>
      <c r="AY377" s="103"/>
      <c r="AZ377" s="103"/>
      <c r="BA377" s="103"/>
      <c r="BB377" s="103"/>
      <c r="BC377" s="103"/>
      <c r="BD377" s="103"/>
      <c r="BE377" s="103"/>
      <c r="BF377" s="103"/>
      <c r="BG377" s="103"/>
      <c r="BH377" s="103"/>
      <c r="BI377" s="103"/>
      <c r="BJ377" s="103"/>
      <c r="BK377" s="103"/>
      <c r="BL377" s="103"/>
      <c r="BM377" s="103"/>
      <c r="BN377" s="103"/>
      <c r="BO377" s="95"/>
      <c r="BP377" s="95"/>
      <c r="BQ377" s="95"/>
      <c r="BR377" s="95"/>
      <c r="BS377" s="95"/>
      <c r="BT377" s="97"/>
      <c r="BU377" s="97"/>
      <c r="BV377" s="96"/>
      <c r="BW377" s="96"/>
      <c r="BX377" s="96"/>
      <c r="BY377" s="98"/>
      <c r="BZ377" s="99"/>
      <c r="CA377" s="99"/>
      <c r="CB377" s="99"/>
      <c r="CC377" s="99"/>
      <c r="CD377" s="100"/>
      <c r="CE377" s="101"/>
      <c r="CF377" s="102"/>
      <c r="CG377" s="102"/>
      <c r="CH377" s="102"/>
      <c r="CI377" s="102"/>
      <c r="CJ377" s="102"/>
      <c r="CK377" s="102"/>
      <c r="CL377" s="102"/>
      <c r="CM377" s="102"/>
      <c r="CN377" s="102"/>
      <c r="CO377" s="102"/>
      <c r="CP377" s="103"/>
      <c r="CQ377" s="103"/>
      <c r="CR377" s="103"/>
      <c r="CS377" s="103"/>
      <c r="CT377" s="103"/>
      <c r="CU377" s="103"/>
      <c r="CV377" s="103"/>
      <c r="CW377" s="103"/>
      <c r="CX377" s="103"/>
      <c r="CY377" s="103"/>
      <c r="CZ377" s="103"/>
      <c r="DA377" s="103"/>
      <c r="DB377" s="103"/>
      <c r="DC377" s="103"/>
      <c r="DD377" s="103"/>
      <c r="DE377" s="103"/>
      <c r="DF377" s="103"/>
      <c r="DG377" s="103"/>
      <c r="DH377" s="103"/>
      <c r="DI377" s="103"/>
      <c r="DJ377" s="103"/>
      <c r="DK377" s="103"/>
      <c r="DL377" s="27"/>
      <c r="DM377" s="27"/>
      <c r="DN377" s="27"/>
      <c r="DO377" s="27"/>
      <c r="DP377" s="27"/>
      <c r="DQ377" s="27"/>
      <c r="DR377" s="27"/>
      <c r="DS377" s="27"/>
      <c r="DT377" s="27"/>
      <c r="DU377" s="27"/>
      <c r="DV377" s="27"/>
      <c r="DW377" s="27"/>
      <c r="DX377" s="27"/>
      <c r="DY377" s="27"/>
      <c r="DZ377" s="27"/>
      <c r="EA377" s="27"/>
      <c r="EB377" s="27"/>
      <c r="EC377" s="27"/>
      <c r="ED377" s="27"/>
      <c r="EE377" s="27"/>
      <c r="EF377" s="27"/>
      <c r="EG377" s="27"/>
      <c r="EH377" s="27"/>
      <c r="EI377" s="27"/>
    </row>
    <row r="378" spans="1:139">
      <c r="A378" s="83"/>
      <c r="B378" s="66"/>
      <c r="C378" s="79"/>
      <c r="D378" s="67"/>
      <c r="E378" s="123"/>
      <c r="F378" s="84"/>
      <c r="G378" s="85"/>
      <c r="H378" s="86"/>
      <c r="I378" s="124"/>
      <c r="J378" s="88"/>
      <c r="K378" s="89"/>
      <c r="L378" s="89"/>
      <c r="M378" s="90"/>
      <c r="N378" s="91"/>
      <c r="O378" s="92">
        <f t="shared" si="139"/>
        <v>0</v>
      </c>
      <c r="P378" s="93">
        <f t="shared" si="140"/>
        <v>0</v>
      </c>
      <c r="Q378" s="94"/>
      <c r="R378" s="3" t="str">
        <f t="shared" si="141"/>
        <v/>
      </c>
      <c r="S378" s="3" t="str">
        <f t="shared" si="142"/>
        <v/>
      </c>
      <c r="T378" s="3" t="str">
        <f t="shared" si="143"/>
        <v/>
      </c>
      <c r="U378" s="4" t="str">
        <f t="shared" si="144"/>
        <v/>
      </c>
      <c r="V378" s="5" t="str">
        <f t="shared" si="145"/>
        <v/>
      </c>
      <c r="W378" s="76" t="str">
        <f t="shared" si="153"/>
        <v/>
      </c>
      <c r="X378" s="76" t="str">
        <f t="shared" si="154"/>
        <v/>
      </c>
      <c r="Y378" s="5" t="str">
        <f t="shared" si="146"/>
        <v/>
      </c>
      <c r="Z378" s="5" t="str">
        <f t="shared" si="147"/>
        <v/>
      </c>
      <c r="AA378" s="5" t="str">
        <f t="shared" si="148"/>
        <v/>
      </c>
      <c r="AB378" s="6" t="str">
        <f t="shared" si="149"/>
        <v/>
      </c>
      <c r="AC378" s="29" t="str">
        <f t="shared" si="150"/>
        <v/>
      </c>
      <c r="AD378" s="29" t="str">
        <f t="shared" si="151"/>
        <v/>
      </c>
      <c r="AE378" s="29" t="str">
        <f t="shared" si="152"/>
        <v/>
      </c>
      <c r="AF378" s="29" t="str">
        <f t="shared" si="155"/>
        <v/>
      </c>
      <c r="AG378" s="100"/>
      <c r="AH378" s="101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3"/>
      <c r="AT378" s="103"/>
      <c r="AU378" s="103"/>
      <c r="AV378" s="103"/>
      <c r="AW378" s="103"/>
      <c r="AX378" s="103"/>
      <c r="AY378" s="103"/>
      <c r="AZ378" s="103"/>
      <c r="BA378" s="103"/>
      <c r="BB378" s="103"/>
      <c r="BC378" s="103"/>
      <c r="BD378" s="103"/>
      <c r="BE378" s="103"/>
      <c r="BF378" s="103"/>
      <c r="BG378" s="103"/>
      <c r="BH378" s="103"/>
      <c r="BI378" s="103"/>
      <c r="BJ378" s="103"/>
      <c r="BK378" s="103"/>
      <c r="BL378" s="103"/>
      <c r="BM378" s="103"/>
      <c r="BN378" s="103"/>
      <c r="BO378" s="95"/>
      <c r="BP378" s="95"/>
      <c r="BQ378" s="95"/>
      <c r="BR378" s="95"/>
      <c r="BS378" s="95"/>
      <c r="BT378" s="97"/>
      <c r="BU378" s="97"/>
      <c r="BV378" s="96"/>
      <c r="BW378" s="96"/>
      <c r="BX378" s="96"/>
      <c r="BY378" s="98"/>
      <c r="BZ378" s="99"/>
      <c r="CA378" s="99"/>
      <c r="CB378" s="99"/>
      <c r="CC378" s="99"/>
      <c r="CD378" s="100"/>
      <c r="CE378" s="101"/>
      <c r="CF378" s="102"/>
      <c r="CG378" s="102"/>
      <c r="CH378" s="102"/>
      <c r="CI378" s="102"/>
      <c r="CJ378" s="102"/>
      <c r="CK378" s="102"/>
      <c r="CL378" s="102"/>
      <c r="CM378" s="102"/>
      <c r="CN378" s="102"/>
      <c r="CO378" s="102"/>
      <c r="CP378" s="103"/>
      <c r="CQ378" s="103"/>
      <c r="CR378" s="103"/>
      <c r="CS378" s="103"/>
      <c r="CT378" s="103"/>
      <c r="CU378" s="103"/>
      <c r="CV378" s="103"/>
      <c r="CW378" s="103"/>
      <c r="CX378" s="103"/>
      <c r="CY378" s="103"/>
      <c r="CZ378" s="103"/>
      <c r="DA378" s="103"/>
      <c r="DB378" s="103"/>
      <c r="DC378" s="103"/>
      <c r="DD378" s="103"/>
      <c r="DE378" s="103"/>
      <c r="DF378" s="103"/>
      <c r="DG378" s="103"/>
      <c r="DH378" s="103"/>
      <c r="DI378" s="103"/>
      <c r="DJ378" s="103"/>
      <c r="DK378" s="103"/>
      <c r="DL378" s="27"/>
      <c r="DM378" s="27"/>
      <c r="DN378" s="27"/>
      <c r="DO378" s="27"/>
      <c r="DP378" s="27"/>
      <c r="DQ378" s="27"/>
      <c r="DR378" s="27"/>
      <c r="DS378" s="27"/>
      <c r="DT378" s="27"/>
      <c r="DU378" s="27"/>
      <c r="DV378" s="27"/>
      <c r="DW378" s="27"/>
      <c r="DX378" s="27"/>
      <c r="DY378" s="27"/>
      <c r="DZ378" s="27"/>
      <c r="EA378" s="27"/>
      <c r="EB378" s="27"/>
      <c r="EC378" s="27"/>
      <c r="ED378" s="27"/>
      <c r="EE378" s="27"/>
      <c r="EF378" s="27"/>
      <c r="EG378" s="27"/>
      <c r="EH378" s="27"/>
      <c r="EI378" s="27"/>
    </row>
    <row r="379" spans="1:139">
      <c r="A379" s="83"/>
      <c r="B379" s="66"/>
      <c r="C379" s="79"/>
      <c r="D379" s="67"/>
      <c r="E379" s="123"/>
      <c r="F379" s="84"/>
      <c r="G379" s="85"/>
      <c r="H379" s="86"/>
      <c r="I379" s="124"/>
      <c r="J379" s="88"/>
      <c r="K379" s="89"/>
      <c r="L379" s="89"/>
      <c r="M379" s="90"/>
      <c r="N379" s="91"/>
      <c r="O379" s="92">
        <f t="shared" si="139"/>
        <v>0</v>
      </c>
      <c r="P379" s="93">
        <f t="shared" si="140"/>
        <v>0</v>
      </c>
      <c r="Q379" s="94"/>
      <c r="R379" s="3" t="str">
        <f t="shared" si="141"/>
        <v/>
      </c>
      <c r="S379" s="3" t="str">
        <f t="shared" si="142"/>
        <v/>
      </c>
      <c r="T379" s="3" t="str">
        <f t="shared" si="143"/>
        <v/>
      </c>
      <c r="U379" s="4" t="str">
        <f t="shared" si="144"/>
        <v/>
      </c>
      <c r="V379" s="5" t="str">
        <f t="shared" si="145"/>
        <v/>
      </c>
      <c r="W379" s="76" t="str">
        <f t="shared" si="153"/>
        <v/>
      </c>
      <c r="X379" s="76" t="str">
        <f t="shared" si="154"/>
        <v/>
      </c>
      <c r="Y379" s="5" t="str">
        <f t="shared" si="146"/>
        <v/>
      </c>
      <c r="Z379" s="5" t="str">
        <f t="shared" si="147"/>
        <v/>
      </c>
      <c r="AA379" s="5" t="str">
        <f t="shared" si="148"/>
        <v/>
      </c>
      <c r="AB379" s="6" t="str">
        <f t="shared" si="149"/>
        <v/>
      </c>
      <c r="AC379" s="29" t="str">
        <f t="shared" si="150"/>
        <v/>
      </c>
      <c r="AD379" s="29" t="str">
        <f t="shared" si="151"/>
        <v/>
      </c>
      <c r="AE379" s="29" t="str">
        <f t="shared" si="152"/>
        <v/>
      </c>
      <c r="AF379" s="29" t="str">
        <f t="shared" si="155"/>
        <v/>
      </c>
      <c r="AG379" s="100"/>
      <c r="AH379" s="101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3"/>
      <c r="AT379" s="103"/>
      <c r="AU379" s="103"/>
      <c r="AV379" s="103"/>
      <c r="AW379" s="103"/>
      <c r="AX379" s="103"/>
      <c r="AY379" s="103"/>
      <c r="AZ379" s="103"/>
      <c r="BA379" s="103"/>
      <c r="BB379" s="103"/>
      <c r="BC379" s="103"/>
      <c r="BD379" s="103"/>
      <c r="BE379" s="103"/>
      <c r="BF379" s="103"/>
      <c r="BG379" s="103"/>
      <c r="BH379" s="103"/>
      <c r="BI379" s="103"/>
      <c r="BJ379" s="103"/>
      <c r="BK379" s="103"/>
      <c r="BL379" s="103"/>
      <c r="BM379" s="103"/>
      <c r="BN379" s="103"/>
      <c r="BO379" s="95"/>
      <c r="BP379" s="95"/>
      <c r="BQ379" s="95"/>
      <c r="BR379" s="95"/>
      <c r="BS379" s="95"/>
      <c r="BT379" s="97"/>
      <c r="BU379" s="97"/>
      <c r="BV379" s="96"/>
      <c r="BW379" s="96"/>
      <c r="BX379" s="96"/>
      <c r="BY379" s="98"/>
      <c r="BZ379" s="99"/>
      <c r="CA379" s="99"/>
      <c r="CB379" s="99"/>
      <c r="CC379" s="99"/>
      <c r="CD379" s="100"/>
      <c r="CE379" s="101"/>
      <c r="CF379" s="102"/>
      <c r="CG379" s="102"/>
      <c r="CH379" s="102"/>
      <c r="CI379" s="102"/>
      <c r="CJ379" s="102"/>
      <c r="CK379" s="102"/>
      <c r="CL379" s="102"/>
      <c r="CM379" s="102"/>
      <c r="CN379" s="102"/>
      <c r="CO379" s="102"/>
      <c r="CP379" s="103"/>
      <c r="CQ379" s="103"/>
      <c r="CR379" s="103"/>
      <c r="CS379" s="103"/>
      <c r="CT379" s="103"/>
      <c r="CU379" s="103"/>
      <c r="CV379" s="103"/>
      <c r="CW379" s="103"/>
      <c r="CX379" s="103"/>
      <c r="CY379" s="103"/>
      <c r="CZ379" s="103"/>
      <c r="DA379" s="103"/>
      <c r="DB379" s="103"/>
      <c r="DC379" s="103"/>
      <c r="DD379" s="103"/>
      <c r="DE379" s="103"/>
      <c r="DF379" s="103"/>
      <c r="DG379" s="103"/>
      <c r="DH379" s="103"/>
      <c r="DI379" s="103"/>
      <c r="DJ379" s="103"/>
      <c r="DK379" s="103"/>
      <c r="DL379" s="27"/>
      <c r="DM379" s="27"/>
      <c r="DN379" s="27"/>
      <c r="DO379" s="27"/>
      <c r="DP379" s="27"/>
      <c r="DQ379" s="27"/>
      <c r="DR379" s="27"/>
      <c r="DS379" s="27"/>
      <c r="DT379" s="27"/>
      <c r="DU379" s="27"/>
      <c r="DV379" s="27"/>
      <c r="DW379" s="27"/>
      <c r="DX379" s="27"/>
      <c r="DY379" s="27"/>
      <c r="DZ379" s="27"/>
      <c r="EA379" s="27"/>
      <c r="EB379" s="27"/>
      <c r="EC379" s="27"/>
      <c r="ED379" s="27"/>
      <c r="EE379" s="27"/>
      <c r="EF379" s="27"/>
      <c r="EG379" s="27"/>
      <c r="EH379" s="27"/>
      <c r="EI379" s="27"/>
    </row>
    <row r="380" spans="1:139">
      <c r="A380" s="83"/>
      <c r="B380" s="66"/>
      <c r="C380" s="79"/>
      <c r="D380" s="67"/>
      <c r="E380" s="123"/>
      <c r="F380" s="84"/>
      <c r="G380" s="85"/>
      <c r="H380" s="86"/>
      <c r="I380" s="124"/>
      <c r="J380" s="88"/>
      <c r="K380" s="89"/>
      <c r="L380" s="89"/>
      <c r="M380" s="90"/>
      <c r="N380" s="91"/>
      <c r="O380" s="92">
        <f t="shared" si="139"/>
        <v>0</v>
      </c>
      <c r="P380" s="93">
        <f t="shared" si="140"/>
        <v>0</v>
      </c>
      <c r="Q380" s="94"/>
      <c r="R380" s="3" t="str">
        <f t="shared" si="141"/>
        <v/>
      </c>
      <c r="S380" s="3" t="str">
        <f t="shared" si="142"/>
        <v/>
      </c>
      <c r="T380" s="3" t="str">
        <f t="shared" si="143"/>
        <v/>
      </c>
      <c r="U380" s="4" t="str">
        <f t="shared" si="144"/>
        <v/>
      </c>
      <c r="V380" s="5" t="str">
        <f t="shared" si="145"/>
        <v/>
      </c>
      <c r="W380" s="76" t="str">
        <f t="shared" si="153"/>
        <v/>
      </c>
      <c r="X380" s="76" t="str">
        <f t="shared" si="154"/>
        <v/>
      </c>
      <c r="Y380" s="5" t="str">
        <f t="shared" si="146"/>
        <v/>
      </c>
      <c r="Z380" s="5" t="str">
        <f t="shared" si="147"/>
        <v/>
      </c>
      <c r="AA380" s="5" t="str">
        <f t="shared" si="148"/>
        <v/>
      </c>
      <c r="AB380" s="6" t="str">
        <f t="shared" si="149"/>
        <v/>
      </c>
      <c r="AC380" s="29" t="str">
        <f t="shared" si="150"/>
        <v/>
      </c>
      <c r="AD380" s="29" t="str">
        <f t="shared" si="151"/>
        <v/>
      </c>
      <c r="AE380" s="29" t="str">
        <f t="shared" si="152"/>
        <v/>
      </c>
      <c r="AF380" s="29" t="str">
        <f t="shared" si="155"/>
        <v/>
      </c>
      <c r="AG380" s="100"/>
      <c r="AH380" s="101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3"/>
      <c r="AT380" s="103"/>
      <c r="AU380" s="103"/>
      <c r="AV380" s="103"/>
      <c r="AW380" s="103"/>
      <c r="AX380" s="103"/>
      <c r="AY380" s="103"/>
      <c r="AZ380" s="103"/>
      <c r="BA380" s="103"/>
      <c r="BB380" s="103"/>
      <c r="BC380" s="103"/>
      <c r="BD380" s="103"/>
      <c r="BE380" s="103"/>
      <c r="BF380" s="103"/>
      <c r="BG380" s="103"/>
      <c r="BH380" s="103"/>
      <c r="BI380" s="103"/>
      <c r="BJ380" s="103"/>
      <c r="BK380" s="103"/>
      <c r="BL380" s="103"/>
      <c r="BM380" s="103"/>
      <c r="BN380" s="103"/>
      <c r="BO380" s="95"/>
      <c r="BP380" s="95"/>
      <c r="BQ380" s="95"/>
      <c r="BR380" s="95"/>
      <c r="BS380" s="95"/>
      <c r="BT380" s="97"/>
      <c r="BU380" s="97"/>
      <c r="BV380" s="96"/>
      <c r="BW380" s="96"/>
      <c r="BX380" s="96"/>
      <c r="BY380" s="98"/>
      <c r="BZ380" s="99"/>
      <c r="CA380" s="99"/>
      <c r="CB380" s="99"/>
      <c r="CC380" s="99"/>
      <c r="CD380" s="100"/>
      <c r="CE380" s="101"/>
      <c r="CF380" s="102"/>
      <c r="CG380" s="102"/>
      <c r="CH380" s="102"/>
      <c r="CI380" s="102"/>
      <c r="CJ380" s="102"/>
      <c r="CK380" s="102"/>
      <c r="CL380" s="102"/>
      <c r="CM380" s="102"/>
      <c r="CN380" s="102"/>
      <c r="CO380" s="102"/>
      <c r="CP380" s="103"/>
      <c r="CQ380" s="103"/>
      <c r="CR380" s="103"/>
      <c r="CS380" s="103"/>
      <c r="CT380" s="103"/>
      <c r="CU380" s="103"/>
      <c r="CV380" s="103"/>
      <c r="CW380" s="103"/>
      <c r="CX380" s="103"/>
      <c r="CY380" s="103"/>
      <c r="CZ380" s="103"/>
      <c r="DA380" s="103"/>
      <c r="DB380" s="103"/>
      <c r="DC380" s="103"/>
      <c r="DD380" s="103"/>
      <c r="DE380" s="103"/>
      <c r="DF380" s="103"/>
      <c r="DG380" s="103"/>
      <c r="DH380" s="103"/>
      <c r="DI380" s="103"/>
      <c r="DJ380" s="103"/>
      <c r="DK380" s="103"/>
      <c r="DL380" s="27"/>
      <c r="DM380" s="27"/>
      <c r="DN380" s="27"/>
      <c r="DO380" s="27"/>
      <c r="DP380" s="27"/>
      <c r="DQ380" s="27"/>
      <c r="DR380" s="27"/>
      <c r="DS380" s="27"/>
      <c r="DT380" s="27"/>
      <c r="DU380" s="27"/>
      <c r="DV380" s="27"/>
      <c r="DW380" s="27"/>
      <c r="DX380" s="27"/>
      <c r="DY380" s="27"/>
      <c r="DZ380" s="27"/>
      <c r="EA380" s="27"/>
      <c r="EB380" s="27"/>
      <c r="EC380" s="27"/>
      <c r="ED380" s="27"/>
      <c r="EE380" s="27"/>
      <c r="EF380" s="27"/>
      <c r="EG380" s="27"/>
      <c r="EH380" s="27"/>
      <c r="EI380" s="27"/>
    </row>
    <row r="381" spans="1:139">
      <c r="A381" s="83"/>
      <c r="B381" s="66"/>
      <c r="C381" s="79"/>
      <c r="D381" s="67"/>
      <c r="E381" s="123"/>
      <c r="F381" s="84"/>
      <c r="G381" s="85"/>
      <c r="H381" s="86"/>
      <c r="I381" s="124"/>
      <c r="J381" s="88"/>
      <c r="K381" s="89"/>
      <c r="L381" s="89"/>
      <c r="M381" s="90"/>
      <c r="N381" s="91"/>
      <c r="O381" s="92">
        <f t="shared" si="139"/>
        <v>0</v>
      </c>
      <c r="P381" s="93">
        <f t="shared" si="140"/>
        <v>0</v>
      </c>
      <c r="Q381" s="94"/>
      <c r="R381" s="3" t="str">
        <f t="shared" si="141"/>
        <v/>
      </c>
      <c r="S381" s="3" t="str">
        <f t="shared" si="142"/>
        <v/>
      </c>
      <c r="T381" s="3" t="str">
        <f t="shared" si="143"/>
        <v/>
      </c>
      <c r="U381" s="4" t="str">
        <f t="shared" si="144"/>
        <v/>
      </c>
      <c r="V381" s="5" t="str">
        <f t="shared" si="145"/>
        <v/>
      </c>
      <c r="W381" s="76" t="str">
        <f t="shared" si="153"/>
        <v/>
      </c>
      <c r="X381" s="76" t="str">
        <f t="shared" si="154"/>
        <v/>
      </c>
      <c r="Y381" s="5" t="str">
        <f t="shared" si="146"/>
        <v/>
      </c>
      <c r="Z381" s="5" t="str">
        <f t="shared" si="147"/>
        <v/>
      </c>
      <c r="AA381" s="5" t="str">
        <f t="shared" si="148"/>
        <v/>
      </c>
      <c r="AB381" s="6" t="str">
        <f t="shared" si="149"/>
        <v/>
      </c>
      <c r="AC381" s="29" t="str">
        <f t="shared" si="150"/>
        <v/>
      </c>
      <c r="AD381" s="29" t="str">
        <f t="shared" si="151"/>
        <v/>
      </c>
      <c r="AE381" s="29" t="str">
        <f t="shared" si="152"/>
        <v/>
      </c>
      <c r="AF381" s="29" t="str">
        <f t="shared" si="155"/>
        <v/>
      </c>
      <c r="AG381" s="100"/>
      <c r="AH381" s="101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3"/>
      <c r="AT381" s="103"/>
      <c r="AU381" s="103"/>
      <c r="AV381" s="103"/>
      <c r="AW381" s="103"/>
      <c r="AX381" s="103"/>
      <c r="AY381" s="103"/>
      <c r="AZ381" s="103"/>
      <c r="BA381" s="103"/>
      <c r="BB381" s="103"/>
      <c r="BC381" s="103"/>
      <c r="BD381" s="103"/>
      <c r="BE381" s="103"/>
      <c r="BF381" s="103"/>
      <c r="BG381" s="103"/>
      <c r="BH381" s="103"/>
      <c r="BI381" s="103"/>
      <c r="BJ381" s="103"/>
      <c r="BK381" s="103"/>
      <c r="BL381" s="103"/>
      <c r="BM381" s="103"/>
      <c r="BN381" s="103"/>
      <c r="BO381" s="95"/>
      <c r="BP381" s="95"/>
      <c r="BQ381" s="95"/>
      <c r="BR381" s="95"/>
      <c r="BS381" s="95"/>
      <c r="BT381" s="97"/>
      <c r="BU381" s="97"/>
      <c r="BV381" s="96"/>
      <c r="BW381" s="96"/>
      <c r="BX381" s="96"/>
      <c r="BY381" s="98"/>
      <c r="BZ381" s="99"/>
      <c r="CA381" s="99"/>
      <c r="CB381" s="99"/>
      <c r="CC381" s="99"/>
      <c r="CD381" s="100"/>
      <c r="CE381" s="101"/>
      <c r="CF381" s="102"/>
      <c r="CG381" s="102"/>
      <c r="CH381" s="102"/>
      <c r="CI381" s="102"/>
      <c r="CJ381" s="102"/>
      <c r="CK381" s="102"/>
      <c r="CL381" s="102"/>
      <c r="CM381" s="102"/>
      <c r="CN381" s="102"/>
      <c r="CO381" s="102"/>
      <c r="CP381" s="103"/>
      <c r="CQ381" s="103"/>
      <c r="CR381" s="103"/>
      <c r="CS381" s="103"/>
      <c r="CT381" s="103"/>
      <c r="CU381" s="103"/>
      <c r="CV381" s="103"/>
      <c r="CW381" s="103"/>
      <c r="CX381" s="103"/>
      <c r="CY381" s="103"/>
      <c r="CZ381" s="103"/>
      <c r="DA381" s="103"/>
      <c r="DB381" s="103"/>
      <c r="DC381" s="103"/>
      <c r="DD381" s="103"/>
      <c r="DE381" s="103"/>
      <c r="DF381" s="103"/>
      <c r="DG381" s="103"/>
      <c r="DH381" s="103"/>
      <c r="DI381" s="103"/>
      <c r="DJ381" s="103"/>
      <c r="DK381" s="103"/>
      <c r="DL381" s="27"/>
      <c r="DM381" s="27"/>
      <c r="DN381" s="27"/>
      <c r="DO381" s="27"/>
      <c r="DP381" s="27"/>
      <c r="DQ381" s="27"/>
      <c r="DR381" s="27"/>
      <c r="DS381" s="27"/>
      <c r="DT381" s="27"/>
      <c r="DU381" s="27"/>
      <c r="DV381" s="27"/>
      <c r="DW381" s="27"/>
      <c r="DX381" s="27"/>
      <c r="DY381" s="27"/>
      <c r="DZ381" s="27"/>
      <c r="EA381" s="27"/>
      <c r="EB381" s="27"/>
      <c r="EC381" s="27"/>
      <c r="ED381" s="27"/>
      <c r="EE381" s="27"/>
      <c r="EF381" s="27"/>
      <c r="EG381" s="27"/>
      <c r="EH381" s="27"/>
      <c r="EI381" s="27"/>
    </row>
    <row r="382" spans="1:139">
      <c r="A382" s="83"/>
      <c r="B382" s="66"/>
      <c r="C382" s="79"/>
      <c r="D382" s="67"/>
      <c r="E382" s="123"/>
      <c r="F382" s="84"/>
      <c r="G382" s="85"/>
      <c r="H382" s="86"/>
      <c r="I382" s="124"/>
      <c r="J382" s="88"/>
      <c r="K382" s="89"/>
      <c r="L382" s="89"/>
      <c r="M382" s="90"/>
      <c r="N382" s="91"/>
      <c r="O382" s="92">
        <f t="shared" si="139"/>
        <v>0</v>
      </c>
      <c r="P382" s="93">
        <f t="shared" si="140"/>
        <v>0</v>
      </c>
      <c r="Q382" s="94"/>
      <c r="R382" s="3" t="str">
        <f t="shared" si="141"/>
        <v/>
      </c>
      <c r="S382" s="3" t="str">
        <f t="shared" si="142"/>
        <v/>
      </c>
      <c r="T382" s="3" t="str">
        <f t="shared" si="143"/>
        <v/>
      </c>
      <c r="U382" s="4" t="str">
        <f t="shared" si="144"/>
        <v/>
      </c>
      <c r="V382" s="5" t="str">
        <f t="shared" si="145"/>
        <v/>
      </c>
      <c r="W382" s="76" t="str">
        <f t="shared" si="153"/>
        <v/>
      </c>
      <c r="X382" s="76" t="str">
        <f t="shared" si="154"/>
        <v/>
      </c>
      <c r="Y382" s="5" t="str">
        <f t="shared" si="146"/>
        <v/>
      </c>
      <c r="Z382" s="5" t="str">
        <f t="shared" si="147"/>
        <v/>
      </c>
      <c r="AA382" s="5" t="str">
        <f t="shared" si="148"/>
        <v/>
      </c>
      <c r="AB382" s="6" t="str">
        <f t="shared" si="149"/>
        <v/>
      </c>
      <c r="AC382" s="29" t="str">
        <f t="shared" si="150"/>
        <v/>
      </c>
      <c r="AD382" s="29" t="str">
        <f t="shared" si="151"/>
        <v/>
      </c>
      <c r="AE382" s="29" t="str">
        <f t="shared" si="152"/>
        <v/>
      </c>
      <c r="AF382" s="29" t="str">
        <f t="shared" si="155"/>
        <v/>
      </c>
      <c r="AG382" s="100"/>
      <c r="AH382" s="101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3"/>
      <c r="AT382" s="103"/>
      <c r="AU382" s="103"/>
      <c r="AV382" s="103"/>
      <c r="AW382" s="103"/>
      <c r="AX382" s="103"/>
      <c r="AY382" s="103"/>
      <c r="AZ382" s="103"/>
      <c r="BA382" s="103"/>
      <c r="BB382" s="103"/>
      <c r="BC382" s="103"/>
      <c r="BD382" s="103"/>
      <c r="BE382" s="103"/>
      <c r="BF382" s="103"/>
      <c r="BG382" s="103"/>
      <c r="BH382" s="103"/>
      <c r="BI382" s="103"/>
      <c r="BJ382" s="103"/>
      <c r="BK382" s="103"/>
      <c r="BL382" s="103"/>
      <c r="BM382" s="103"/>
      <c r="BN382" s="103"/>
      <c r="BO382" s="95"/>
      <c r="BP382" s="95"/>
      <c r="BQ382" s="95"/>
      <c r="BR382" s="95"/>
      <c r="BS382" s="95"/>
      <c r="BT382" s="97"/>
      <c r="BU382" s="97"/>
      <c r="BV382" s="96"/>
      <c r="BW382" s="96"/>
      <c r="BX382" s="96"/>
      <c r="BY382" s="98"/>
      <c r="BZ382" s="99"/>
      <c r="CA382" s="99"/>
      <c r="CB382" s="99"/>
      <c r="CC382" s="99"/>
      <c r="CD382" s="100"/>
      <c r="CE382" s="101"/>
      <c r="CF382" s="102"/>
      <c r="CG382" s="102"/>
      <c r="CH382" s="102"/>
      <c r="CI382" s="102"/>
      <c r="CJ382" s="102"/>
      <c r="CK382" s="102"/>
      <c r="CL382" s="102"/>
      <c r="CM382" s="102"/>
      <c r="CN382" s="102"/>
      <c r="CO382" s="102"/>
      <c r="CP382" s="103"/>
      <c r="CQ382" s="103"/>
      <c r="CR382" s="103"/>
      <c r="CS382" s="103"/>
      <c r="CT382" s="103"/>
      <c r="CU382" s="103"/>
      <c r="CV382" s="103"/>
      <c r="CW382" s="103"/>
      <c r="CX382" s="103"/>
      <c r="CY382" s="103"/>
      <c r="CZ382" s="103"/>
      <c r="DA382" s="103"/>
      <c r="DB382" s="103"/>
      <c r="DC382" s="103"/>
      <c r="DD382" s="103"/>
      <c r="DE382" s="103"/>
      <c r="DF382" s="103"/>
      <c r="DG382" s="103"/>
      <c r="DH382" s="103"/>
      <c r="DI382" s="103"/>
      <c r="DJ382" s="103"/>
      <c r="DK382" s="103"/>
      <c r="DL382" s="27"/>
      <c r="DM382" s="27"/>
      <c r="DN382" s="27"/>
      <c r="DO382" s="27"/>
      <c r="DP382" s="27"/>
      <c r="DQ382" s="27"/>
      <c r="DR382" s="27"/>
      <c r="DS382" s="27"/>
      <c r="DT382" s="27"/>
      <c r="DU382" s="27"/>
      <c r="DV382" s="27"/>
      <c r="DW382" s="27"/>
      <c r="DX382" s="27"/>
      <c r="DY382" s="27"/>
      <c r="DZ382" s="27"/>
      <c r="EA382" s="27"/>
      <c r="EB382" s="27"/>
      <c r="EC382" s="27"/>
      <c r="ED382" s="27"/>
      <c r="EE382" s="27"/>
      <c r="EF382" s="27"/>
      <c r="EG382" s="27"/>
      <c r="EH382" s="27"/>
      <c r="EI382" s="27"/>
    </row>
    <row r="383" spans="1:139">
      <c r="A383" s="83"/>
      <c r="B383" s="66"/>
      <c r="C383" s="79"/>
      <c r="D383" s="67"/>
      <c r="E383" s="123"/>
      <c r="F383" s="84"/>
      <c r="G383" s="85"/>
      <c r="H383" s="86"/>
      <c r="I383" s="124"/>
      <c r="J383" s="88"/>
      <c r="K383" s="89"/>
      <c r="L383" s="89"/>
      <c r="M383" s="90"/>
      <c r="N383" s="91"/>
      <c r="O383" s="92">
        <f t="shared" si="139"/>
        <v>0</v>
      </c>
      <c r="P383" s="93">
        <f t="shared" si="140"/>
        <v>0</v>
      </c>
      <c r="Q383" s="94"/>
      <c r="R383" s="3" t="str">
        <f t="shared" si="141"/>
        <v/>
      </c>
      <c r="S383" s="3" t="str">
        <f t="shared" si="142"/>
        <v/>
      </c>
      <c r="T383" s="3" t="str">
        <f t="shared" si="143"/>
        <v/>
      </c>
      <c r="U383" s="4" t="str">
        <f t="shared" si="144"/>
        <v/>
      </c>
      <c r="V383" s="5" t="str">
        <f t="shared" si="145"/>
        <v/>
      </c>
      <c r="W383" s="76" t="str">
        <f t="shared" si="153"/>
        <v/>
      </c>
      <c r="X383" s="76" t="str">
        <f t="shared" si="154"/>
        <v/>
      </c>
      <c r="Y383" s="5" t="str">
        <f t="shared" si="146"/>
        <v/>
      </c>
      <c r="Z383" s="5" t="str">
        <f t="shared" si="147"/>
        <v/>
      </c>
      <c r="AA383" s="5" t="str">
        <f t="shared" si="148"/>
        <v/>
      </c>
      <c r="AB383" s="6" t="str">
        <f t="shared" si="149"/>
        <v/>
      </c>
      <c r="AC383" s="29" t="str">
        <f t="shared" si="150"/>
        <v/>
      </c>
      <c r="AD383" s="29" t="str">
        <f t="shared" si="151"/>
        <v/>
      </c>
      <c r="AE383" s="29" t="str">
        <f t="shared" si="152"/>
        <v/>
      </c>
      <c r="AF383" s="29" t="str">
        <f t="shared" si="155"/>
        <v/>
      </c>
      <c r="AG383" s="100"/>
      <c r="AH383" s="101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3"/>
      <c r="AT383" s="103"/>
      <c r="AU383" s="103"/>
      <c r="AV383" s="103"/>
      <c r="AW383" s="103"/>
      <c r="AX383" s="103"/>
      <c r="AY383" s="103"/>
      <c r="AZ383" s="103"/>
      <c r="BA383" s="103"/>
      <c r="BB383" s="103"/>
      <c r="BC383" s="103"/>
      <c r="BD383" s="103"/>
      <c r="BE383" s="103"/>
      <c r="BF383" s="103"/>
      <c r="BG383" s="103"/>
      <c r="BH383" s="103"/>
      <c r="BI383" s="103"/>
      <c r="BJ383" s="103"/>
      <c r="BK383" s="103"/>
      <c r="BL383" s="103"/>
      <c r="BM383" s="103"/>
      <c r="BN383" s="103"/>
      <c r="BO383" s="95"/>
      <c r="BP383" s="95"/>
      <c r="BQ383" s="95"/>
      <c r="BR383" s="95"/>
      <c r="BS383" s="95"/>
      <c r="BT383" s="97"/>
      <c r="BU383" s="97"/>
      <c r="BV383" s="96"/>
      <c r="BW383" s="96"/>
      <c r="BX383" s="96"/>
      <c r="BY383" s="98"/>
      <c r="BZ383" s="99"/>
      <c r="CA383" s="99"/>
      <c r="CB383" s="99"/>
      <c r="CC383" s="99"/>
      <c r="CD383" s="100"/>
      <c r="CE383" s="101"/>
      <c r="CF383" s="102"/>
      <c r="CG383" s="102"/>
      <c r="CH383" s="102"/>
      <c r="CI383" s="102"/>
      <c r="CJ383" s="102"/>
      <c r="CK383" s="102"/>
      <c r="CL383" s="102"/>
      <c r="CM383" s="102"/>
      <c r="CN383" s="102"/>
      <c r="CO383" s="102"/>
      <c r="CP383" s="103"/>
      <c r="CQ383" s="103"/>
      <c r="CR383" s="103"/>
      <c r="CS383" s="103"/>
      <c r="CT383" s="103"/>
      <c r="CU383" s="103"/>
      <c r="CV383" s="103"/>
      <c r="CW383" s="103"/>
      <c r="CX383" s="103"/>
      <c r="CY383" s="103"/>
      <c r="CZ383" s="103"/>
      <c r="DA383" s="103"/>
      <c r="DB383" s="103"/>
      <c r="DC383" s="103"/>
      <c r="DD383" s="103"/>
      <c r="DE383" s="103"/>
      <c r="DF383" s="103"/>
      <c r="DG383" s="103"/>
      <c r="DH383" s="103"/>
      <c r="DI383" s="103"/>
      <c r="DJ383" s="103"/>
      <c r="DK383" s="103"/>
      <c r="DL383" s="27"/>
      <c r="DM383" s="27"/>
      <c r="DN383" s="27"/>
      <c r="DO383" s="27"/>
      <c r="DP383" s="27"/>
      <c r="DQ383" s="27"/>
      <c r="DR383" s="27"/>
      <c r="DS383" s="27"/>
      <c r="DT383" s="27"/>
      <c r="DU383" s="27"/>
      <c r="DV383" s="27"/>
      <c r="DW383" s="27"/>
      <c r="DX383" s="27"/>
      <c r="DY383" s="27"/>
      <c r="DZ383" s="27"/>
      <c r="EA383" s="27"/>
      <c r="EB383" s="27"/>
      <c r="EC383" s="27"/>
      <c r="ED383" s="27"/>
      <c r="EE383" s="27"/>
      <c r="EF383" s="27"/>
      <c r="EG383" s="27"/>
      <c r="EH383" s="27"/>
      <c r="EI383" s="27"/>
    </row>
    <row r="384" spans="1:139">
      <c r="A384" s="83"/>
      <c r="B384" s="66"/>
      <c r="C384" s="79"/>
      <c r="D384" s="67"/>
      <c r="E384" s="123"/>
      <c r="F384" s="84"/>
      <c r="G384" s="85"/>
      <c r="H384" s="86"/>
      <c r="I384" s="124"/>
      <c r="J384" s="88"/>
      <c r="K384" s="89"/>
      <c r="L384" s="89"/>
      <c r="M384" s="90"/>
      <c r="N384" s="91"/>
      <c r="O384" s="92">
        <f t="shared" si="139"/>
        <v>0</v>
      </c>
      <c r="P384" s="93">
        <f t="shared" si="140"/>
        <v>0</v>
      </c>
      <c r="Q384" s="94"/>
      <c r="R384" s="3" t="str">
        <f t="shared" si="141"/>
        <v/>
      </c>
      <c r="S384" s="3" t="str">
        <f t="shared" si="142"/>
        <v/>
      </c>
      <c r="T384" s="3" t="str">
        <f t="shared" si="143"/>
        <v/>
      </c>
      <c r="U384" s="4" t="str">
        <f t="shared" si="144"/>
        <v/>
      </c>
      <c r="V384" s="5" t="str">
        <f t="shared" si="145"/>
        <v/>
      </c>
      <c r="W384" s="76" t="str">
        <f t="shared" si="153"/>
        <v/>
      </c>
      <c r="X384" s="76" t="str">
        <f t="shared" si="154"/>
        <v/>
      </c>
      <c r="Y384" s="5" t="str">
        <f t="shared" si="146"/>
        <v/>
      </c>
      <c r="Z384" s="5" t="str">
        <f t="shared" si="147"/>
        <v/>
      </c>
      <c r="AA384" s="5" t="str">
        <f t="shared" si="148"/>
        <v/>
      </c>
      <c r="AB384" s="6" t="str">
        <f t="shared" si="149"/>
        <v/>
      </c>
      <c r="AC384" s="29" t="str">
        <f t="shared" si="150"/>
        <v/>
      </c>
      <c r="AD384" s="29" t="str">
        <f t="shared" si="151"/>
        <v/>
      </c>
      <c r="AE384" s="29" t="str">
        <f t="shared" si="152"/>
        <v/>
      </c>
      <c r="AF384" s="29" t="str">
        <f t="shared" si="155"/>
        <v/>
      </c>
      <c r="AG384" s="100"/>
      <c r="AH384" s="101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3"/>
      <c r="AT384" s="103"/>
      <c r="AU384" s="103"/>
      <c r="AV384" s="103"/>
      <c r="AW384" s="103"/>
      <c r="AX384" s="103"/>
      <c r="AY384" s="103"/>
      <c r="AZ384" s="103"/>
      <c r="BA384" s="103"/>
      <c r="BB384" s="103"/>
      <c r="BC384" s="103"/>
      <c r="BD384" s="103"/>
      <c r="BE384" s="103"/>
      <c r="BF384" s="103"/>
      <c r="BG384" s="103"/>
      <c r="BH384" s="103"/>
      <c r="BI384" s="103"/>
      <c r="BJ384" s="103"/>
      <c r="BK384" s="103"/>
      <c r="BL384" s="103"/>
      <c r="BM384" s="103"/>
      <c r="BN384" s="103"/>
      <c r="BO384" s="95"/>
      <c r="BP384" s="95"/>
      <c r="BQ384" s="95"/>
      <c r="BR384" s="95"/>
      <c r="BS384" s="95"/>
      <c r="BT384" s="97"/>
      <c r="BU384" s="97"/>
      <c r="BV384" s="96"/>
      <c r="BW384" s="96"/>
      <c r="BX384" s="96"/>
      <c r="BY384" s="98"/>
      <c r="BZ384" s="99"/>
      <c r="CA384" s="99"/>
      <c r="CB384" s="99"/>
      <c r="CC384" s="99"/>
      <c r="CD384" s="100"/>
      <c r="CE384" s="101"/>
      <c r="CF384" s="102"/>
      <c r="CG384" s="102"/>
      <c r="CH384" s="102"/>
      <c r="CI384" s="102"/>
      <c r="CJ384" s="102"/>
      <c r="CK384" s="102"/>
      <c r="CL384" s="102"/>
      <c r="CM384" s="102"/>
      <c r="CN384" s="102"/>
      <c r="CO384" s="102"/>
      <c r="CP384" s="103"/>
      <c r="CQ384" s="103"/>
      <c r="CR384" s="103"/>
      <c r="CS384" s="103"/>
      <c r="CT384" s="103"/>
      <c r="CU384" s="103"/>
      <c r="CV384" s="103"/>
      <c r="CW384" s="103"/>
      <c r="CX384" s="103"/>
      <c r="CY384" s="103"/>
      <c r="CZ384" s="103"/>
      <c r="DA384" s="103"/>
      <c r="DB384" s="103"/>
      <c r="DC384" s="103"/>
      <c r="DD384" s="103"/>
      <c r="DE384" s="103"/>
      <c r="DF384" s="103"/>
      <c r="DG384" s="103"/>
      <c r="DH384" s="103"/>
      <c r="DI384" s="103"/>
      <c r="DJ384" s="103"/>
      <c r="DK384" s="103"/>
      <c r="DL384" s="27"/>
      <c r="DM384" s="27"/>
      <c r="DN384" s="27"/>
      <c r="DO384" s="27"/>
      <c r="DP384" s="27"/>
      <c r="DQ384" s="27"/>
      <c r="DR384" s="27"/>
      <c r="DS384" s="27"/>
      <c r="DT384" s="27"/>
      <c r="DU384" s="27"/>
      <c r="DV384" s="27"/>
      <c r="DW384" s="27"/>
      <c r="DX384" s="27"/>
      <c r="DY384" s="27"/>
      <c r="DZ384" s="27"/>
      <c r="EA384" s="27"/>
      <c r="EB384" s="27"/>
      <c r="EC384" s="27"/>
      <c r="ED384" s="27"/>
      <c r="EE384" s="27"/>
      <c r="EF384" s="27"/>
      <c r="EG384" s="27"/>
      <c r="EH384" s="27"/>
      <c r="EI384" s="27"/>
    </row>
    <row r="385" spans="1:139">
      <c r="A385" s="83"/>
      <c r="B385" s="66"/>
      <c r="C385" s="79"/>
      <c r="D385" s="67"/>
      <c r="E385" s="123"/>
      <c r="F385" s="84"/>
      <c r="G385" s="85"/>
      <c r="H385" s="86"/>
      <c r="I385" s="124"/>
      <c r="J385" s="88"/>
      <c r="K385" s="89"/>
      <c r="L385" s="89"/>
      <c r="M385" s="90"/>
      <c r="N385" s="91"/>
      <c r="O385" s="92">
        <f t="shared" si="139"/>
        <v>0</v>
      </c>
      <c r="P385" s="93">
        <f t="shared" si="140"/>
        <v>0</v>
      </c>
      <c r="Q385" s="94"/>
      <c r="R385" s="3" t="str">
        <f t="shared" si="141"/>
        <v/>
      </c>
      <c r="S385" s="3" t="str">
        <f t="shared" si="142"/>
        <v/>
      </c>
      <c r="T385" s="3" t="str">
        <f t="shared" si="143"/>
        <v/>
      </c>
      <c r="U385" s="4" t="str">
        <f t="shared" si="144"/>
        <v/>
      </c>
      <c r="V385" s="5" t="str">
        <f t="shared" si="145"/>
        <v/>
      </c>
      <c r="W385" s="76" t="str">
        <f t="shared" si="153"/>
        <v/>
      </c>
      <c r="X385" s="76" t="str">
        <f t="shared" si="154"/>
        <v/>
      </c>
      <c r="Y385" s="5" t="str">
        <f t="shared" si="146"/>
        <v/>
      </c>
      <c r="Z385" s="5" t="str">
        <f t="shared" si="147"/>
        <v/>
      </c>
      <c r="AA385" s="5" t="str">
        <f t="shared" si="148"/>
        <v/>
      </c>
      <c r="AB385" s="6" t="str">
        <f t="shared" si="149"/>
        <v/>
      </c>
      <c r="AC385" s="29" t="str">
        <f t="shared" si="150"/>
        <v/>
      </c>
      <c r="AD385" s="29" t="str">
        <f t="shared" si="151"/>
        <v/>
      </c>
      <c r="AE385" s="29" t="str">
        <f t="shared" si="152"/>
        <v/>
      </c>
      <c r="AF385" s="29" t="str">
        <f t="shared" si="155"/>
        <v/>
      </c>
      <c r="AG385" s="100"/>
      <c r="AH385" s="101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3"/>
      <c r="AT385" s="103"/>
      <c r="AU385" s="103"/>
      <c r="AV385" s="103"/>
      <c r="AW385" s="103"/>
      <c r="AX385" s="103"/>
      <c r="AY385" s="103"/>
      <c r="AZ385" s="103"/>
      <c r="BA385" s="103"/>
      <c r="BB385" s="103"/>
      <c r="BC385" s="103"/>
      <c r="BD385" s="103"/>
      <c r="BE385" s="103"/>
      <c r="BF385" s="103"/>
      <c r="BG385" s="103"/>
      <c r="BH385" s="103"/>
      <c r="BI385" s="103"/>
      <c r="BJ385" s="103"/>
      <c r="BK385" s="103"/>
      <c r="BL385" s="103"/>
      <c r="BM385" s="103"/>
      <c r="BN385" s="103"/>
      <c r="BO385" s="95"/>
      <c r="BP385" s="95"/>
      <c r="BQ385" s="95"/>
      <c r="BR385" s="95"/>
      <c r="BS385" s="95"/>
      <c r="BT385" s="97"/>
      <c r="BU385" s="97"/>
      <c r="BV385" s="96"/>
      <c r="BW385" s="96"/>
      <c r="BX385" s="96"/>
      <c r="BY385" s="98"/>
      <c r="BZ385" s="99"/>
      <c r="CA385" s="99"/>
      <c r="CB385" s="99"/>
      <c r="CC385" s="99"/>
      <c r="CD385" s="100"/>
      <c r="CE385" s="101"/>
      <c r="CF385" s="102"/>
      <c r="CG385" s="102"/>
      <c r="CH385" s="102"/>
      <c r="CI385" s="102"/>
      <c r="CJ385" s="102"/>
      <c r="CK385" s="102"/>
      <c r="CL385" s="102"/>
      <c r="CM385" s="102"/>
      <c r="CN385" s="102"/>
      <c r="CO385" s="102"/>
      <c r="CP385" s="103"/>
      <c r="CQ385" s="103"/>
      <c r="CR385" s="103"/>
      <c r="CS385" s="103"/>
      <c r="CT385" s="103"/>
      <c r="CU385" s="103"/>
      <c r="CV385" s="103"/>
      <c r="CW385" s="103"/>
      <c r="CX385" s="103"/>
      <c r="CY385" s="103"/>
      <c r="CZ385" s="103"/>
      <c r="DA385" s="103"/>
      <c r="DB385" s="103"/>
      <c r="DC385" s="103"/>
      <c r="DD385" s="103"/>
      <c r="DE385" s="103"/>
      <c r="DF385" s="103"/>
      <c r="DG385" s="103"/>
      <c r="DH385" s="103"/>
      <c r="DI385" s="103"/>
      <c r="DJ385" s="103"/>
      <c r="DK385" s="103"/>
      <c r="DL385" s="27"/>
      <c r="DM385" s="27"/>
      <c r="DN385" s="27"/>
      <c r="DO385" s="27"/>
      <c r="DP385" s="27"/>
      <c r="DQ385" s="27"/>
      <c r="DR385" s="27"/>
      <c r="DS385" s="27"/>
      <c r="DT385" s="27"/>
      <c r="DU385" s="27"/>
      <c r="DV385" s="27"/>
      <c r="DW385" s="27"/>
      <c r="DX385" s="27"/>
      <c r="DY385" s="27"/>
      <c r="DZ385" s="27"/>
      <c r="EA385" s="27"/>
      <c r="EB385" s="27"/>
      <c r="EC385" s="27"/>
      <c r="ED385" s="27"/>
      <c r="EE385" s="27"/>
      <c r="EF385" s="27"/>
      <c r="EG385" s="27"/>
      <c r="EH385" s="27"/>
      <c r="EI385" s="27"/>
    </row>
    <row r="386" spans="1:139">
      <c r="A386" s="83"/>
      <c r="B386" s="66"/>
      <c r="C386" s="79"/>
      <c r="D386" s="67"/>
      <c r="E386" s="123"/>
      <c r="F386" s="84"/>
      <c r="G386" s="85"/>
      <c r="H386" s="86"/>
      <c r="I386" s="124"/>
      <c r="J386" s="88"/>
      <c r="K386" s="89"/>
      <c r="L386" s="89"/>
      <c r="M386" s="90"/>
      <c r="N386" s="91"/>
      <c r="O386" s="92">
        <f t="shared" si="139"/>
        <v>0</v>
      </c>
      <c r="P386" s="93">
        <f t="shared" si="140"/>
        <v>0</v>
      </c>
      <c r="Q386" s="94"/>
      <c r="R386" s="3" t="str">
        <f t="shared" si="141"/>
        <v/>
      </c>
      <c r="S386" s="3" t="str">
        <f t="shared" si="142"/>
        <v/>
      </c>
      <c r="T386" s="3" t="str">
        <f t="shared" si="143"/>
        <v/>
      </c>
      <c r="U386" s="4" t="str">
        <f t="shared" si="144"/>
        <v/>
      </c>
      <c r="V386" s="5" t="str">
        <f t="shared" si="145"/>
        <v/>
      </c>
      <c r="W386" s="76" t="str">
        <f t="shared" si="153"/>
        <v/>
      </c>
      <c r="X386" s="76" t="str">
        <f t="shared" si="154"/>
        <v/>
      </c>
      <c r="Y386" s="5" t="str">
        <f t="shared" si="146"/>
        <v/>
      </c>
      <c r="Z386" s="5" t="str">
        <f t="shared" si="147"/>
        <v/>
      </c>
      <c r="AA386" s="5" t="str">
        <f t="shared" si="148"/>
        <v/>
      </c>
      <c r="AB386" s="6" t="str">
        <f t="shared" si="149"/>
        <v/>
      </c>
      <c r="AC386" s="29" t="str">
        <f t="shared" si="150"/>
        <v/>
      </c>
      <c r="AD386" s="29" t="str">
        <f t="shared" si="151"/>
        <v/>
      </c>
      <c r="AE386" s="29" t="str">
        <f t="shared" si="152"/>
        <v/>
      </c>
      <c r="AF386" s="29" t="str">
        <f t="shared" si="155"/>
        <v/>
      </c>
      <c r="AG386" s="100"/>
      <c r="AH386" s="101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3"/>
      <c r="AT386" s="103"/>
      <c r="AU386" s="103"/>
      <c r="AV386" s="103"/>
      <c r="AW386" s="103"/>
      <c r="AX386" s="103"/>
      <c r="AY386" s="103"/>
      <c r="AZ386" s="103"/>
      <c r="BA386" s="103"/>
      <c r="BB386" s="103"/>
      <c r="BC386" s="103"/>
      <c r="BD386" s="103"/>
      <c r="BE386" s="103"/>
      <c r="BF386" s="103"/>
      <c r="BG386" s="103"/>
      <c r="BH386" s="103"/>
      <c r="BI386" s="103"/>
      <c r="BJ386" s="103"/>
      <c r="BK386" s="103"/>
      <c r="BL386" s="103"/>
      <c r="BM386" s="103"/>
      <c r="BN386" s="103"/>
      <c r="BO386" s="95"/>
      <c r="BP386" s="95"/>
      <c r="BQ386" s="95"/>
      <c r="BR386" s="95"/>
      <c r="BS386" s="95"/>
      <c r="BT386" s="97"/>
      <c r="BU386" s="97"/>
      <c r="BV386" s="96"/>
      <c r="BW386" s="96"/>
      <c r="BX386" s="96"/>
      <c r="BY386" s="98"/>
      <c r="BZ386" s="99"/>
      <c r="CA386" s="99"/>
      <c r="CB386" s="99"/>
      <c r="CC386" s="99"/>
      <c r="CD386" s="100"/>
      <c r="CE386" s="101"/>
      <c r="CF386" s="102"/>
      <c r="CG386" s="102"/>
      <c r="CH386" s="102"/>
      <c r="CI386" s="102"/>
      <c r="CJ386" s="102"/>
      <c r="CK386" s="102"/>
      <c r="CL386" s="102"/>
      <c r="CM386" s="102"/>
      <c r="CN386" s="102"/>
      <c r="CO386" s="102"/>
      <c r="CP386" s="103"/>
      <c r="CQ386" s="103"/>
      <c r="CR386" s="103"/>
      <c r="CS386" s="103"/>
      <c r="CT386" s="103"/>
      <c r="CU386" s="103"/>
      <c r="CV386" s="103"/>
      <c r="CW386" s="103"/>
      <c r="CX386" s="103"/>
      <c r="CY386" s="103"/>
      <c r="CZ386" s="103"/>
      <c r="DA386" s="103"/>
      <c r="DB386" s="103"/>
      <c r="DC386" s="103"/>
      <c r="DD386" s="103"/>
      <c r="DE386" s="103"/>
      <c r="DF386" s="103"/>
      <c r="DG386" s="103"/>
      <c r="DH386" s="103"/>
      <c r="DI386" s="103"/>
      <c r="DJ386" s="103"/>
      <c r="DK386" s="103"/>
      <c r="DL386" s="27"/>
      <c r="DM386" s="27"/>
      <c r="DN386" s="27"/>
      <c r="DO386" s="27"/>
      <c r="DP386" s="27"/>
      <c r="DQ386" s="27"/>
      <c r="DR386" s="27"/>
      <c r="DS386" s="27"/>
      <c r="DT386" s="27"/>
      <c r="DU386" s="27"/>
      <c r="DV386" s="27"/>
      <c r="DW386" s="27"/>
      <c r="DX386" s="27"/>
      <c r="DY386" s="27"/>
      <c r="DZ386" s="27"/>
      <c r="EA386" s="27"/>
      <c r="EB386" s="27"/>
      <c r="EC386" s="27"/>
      <c r="ED386" s="27"/>
      <c r="EE386" s="27"/>
      <c r="EF386" s="27"/>
      <c r="EG386" s="27"/>
      <c r="EH386" s="27"/>
      <c r="EI386" s="27"/>
    </row>
    <row r="387" spans="1:139">
      <c r="A387" s="83"/>
      <c r="B387" s="66"/>
      <c r="C387" s="79"/>
      <c r="D387" s="67"/>
      <c r="E387" s="123"/>
      <c r="F387" s="84"/>
      <c r="G387" s="85"/>
      <c r="H387" s="86"/>
      <c r="I387" s="124"/>
      <c r="J387" s="88"/>
      <c r="K387" s="89"/>
      <c r="L387" s="89"/>
      <c r="M387" s="90"/>
      <c r="N387" s="91"/>
      <c r="O387" s="92">
        <f t="shared" si="139"/>
        <v>0</v>
      </c>
      <c r="P387" s="93">
        <f t="shared" si="140"/>
        <v>0</v>
      </c>
      <c r="Q387" s="94"/>
      <c r="R387" s="3" t="str">
        <f t="shared" si="141"/>
        <v/>
      </c>
      <c r="S387" s="3" t="str">
        <f t="shared" si="142"/>
        <v/>
      </c>
      <c r="T387" s="3" t="str">
        <f t="shared" si="143"/>
        <v/>
      </c>
      <c r="U387" s="4" t="str">
        <f t="shared" si="144"/>
        <v/>
      </c>
      <c r="V387" s="5" t="str">
        <f t="shared" si="145"/>
        <v/>
      </c>
      <c r="W387" s="76" t="str">
        <f t="shared" si="153"/>
        <v/>
      </c>
      <c r="X387" s="76" t="str">
        <f t="shared" si="154"/>
        <v/>
      </c>
      <c r="Y387" s="5" t="str">
        <f t="shared" si="146"/>
        <v/>
      </c>
      <c r="Z387" s="5" t="str">
        <f t="shared" si="147"/>
        <v/>
      </c>
      <c r="AA387" s="5" t="str">
        <f t="shared" si="148"/>
        <v/>
      </c>
      <c r="AB387" s="6" t="str">
        <f t="shared" si="149"/>
        <v/>
      </c>
      <c r="AC387" s="29" t="str">
        <f t="shared" si="150"/>
        <v/>
      </c>
      <c r="AD387" s="29" t="str">
        <f t="shared" si="151"/>
        <v/>
      </c>
      <c r="AE387" s="29" t="str">
        <f t="shared" si="152"/>
        <v/>
      </c>
      <c r="AF387" s="29" t="str">
        <f t="shared" si="155"/>
        <v/>
      </c>
      <c r="AG387" s="100"/>
      <c r="AH387" s="101"/>
      <c r="AI387" s="102"/>
      <c r="AJ387" s="102"/>
      <c r="AK387" s="102"/>
      <c r="AL387" s="102"/>
      <c r="AM387" s="102"/>
      <c r="AN387" s="102"/>
      <c r="AO387" s="102"/>
      <c r="AP387" s="102"/>
      <c r="AQ387" s="102"/>
      <c r="AR387" s="102"/>
      <c r="AS387" s="103"/>
      <c r="AT387" s="103"/>
      <c r="AU387" s="103"/>
      <c r="AV387" s="103"/>
      <c r="AW387" s="103"/>
      <c r="AX387" s="103"/>
      <c r="AY387" s="103"/>
      <c r="AZ387" s="103"/>
      <c r="BA387" s="103"/>
      <c r="BB387" s="103"/>
      <c r="BC387" s="103"/>
      <c r="BD387" s="103"/>
      <c r="BE387" s="103"/>
      <c r="BF387" s="103"/>
      <c r="BG387" s="103"/>
      <c r="BH387" s="103"/>
      <c r="BI387" s="103"/>
      <c r="BJ387" s="103"/>
      <c r="BK387" s="103"/>
      <c r="BL387" s="103"/>
      <c r="BM387" s="103"/>
      <c r="BN387" s="103"/>
      <c r="BO387" s="95"/>
      <c r="BP387" s="95"/>
      <c r="BQ387" s="95"/>
      <c r="BR387" s="95"/>
      <c r="BS387" s="95"/>
      <c r="BT387" s="97"/>
      <c r="BU387" s="97"/>
      <c r="BV387" s="96"/>
      <c r="BW387" s="96"/>
      <c r="BX387" s="96"/>
      <c r="BY387" s="98"/>
      <c r="BZ387" s="99"/>
      <c r="CA387" s="99"/>
      <c r="CB387" s="99"/>
      <c r="CC387" s="99"/>
      <c r="CD387" s="100"/>
      <c r="CE387" s="101"/>
      <c r="CF387" s="102"/>
      <c r="CG387" s="102"/>
      <c r="CH387" s="102"/>
      <c r="CI387" s="102"/>
      <c r="CJ387" s="102"/>
      <c r="CK387" s="102"/>
      <c r="CL387" s="102"/>
      <c r="CM387" s="102"/>
      <c r="CN387" s="102"/>
      <c r="CO387" s="102"/>
      <c r="CP387" s="103"/>
      <c r="CQ387" s="103"/>
      <c r="CR387" s="103"/>
      <c r="CS387" s="103"/>
      <c r="CT387" s="103"/>
      <c r="CU387" s="103"/>
      <c r="CV387" s="103"/>
      <c r="CW387" s="103"/>
      <c r="CX387" s="103"/>
      <c r="CY387" s="103"/>
      <c r="CZ387" s="103"/>
      <c r="DA387" s="103"/>
      <c r="DB387" s="103"/>
      <c r="DC387" s="103"/>
      <c r="DD387" s="103"/>
      <c r="DE387" s="103"/>
      <c r="DF387" s="103"/>
      <c r="DG387" s="103"/>
      <c r="DH387" s="103"/>
      <c r="DI387" s="103"/>
      <c r="DJ387" s="103"/>
      <c r="DK387" s="103"/>
      <c r="DL387" s="27"/>
      <c r="DM387" s="27"/>
      <c r="DN387" s="27"/>
      <c r="DO387" s="27"/>
      <c r="DP387" s="27"/>
      <c r="DQ387" s="27"/>
      <c r="DR387" s="27"/>
      <c r="DS387" s="27"/>
      <c r="DT387" s="27"/>
      <c r="DU387" s="27"/>
      <c r="DV387" s="27"/>
      <c r="DW387" s="27"/>
      <c r="DX387" s="27"/>
      <c r="DY387" s="27"/>
      <c r="DZ387" s="27"/>
      <c r="EA387" s="27"/>
      <c r="EB387" s="27"/>
      <c r="EC387" s="27"/>
      <c r="ED387" s="27"/>
      <c r="EE387" s="27"/>
      <c r="EF387" s="27"/>
      <c r="EG387" s="27"/>
      <c r="EH387" s="27"/>
      <c r="EI387" s="27"/>
    </row>
    <row r="388" spans="1:139">
      <c r="A388" s="83"/>
      <c r="B388" s="66"/>
      <c r="C388" s="79"/>
      <c r="D388" s="67"/>
      <c r="E388" s="123"/>
      <c r="F388" s="84"/>
      <c r="G388" s="85"/>
      <c r="H388" s="86"/>
      <c r="I388" s="124"/>
      <c r="J388" s="88"/>
      <c r="K388" s="89"/>
      <c r="L388" s="89"/>
      <c r="M388" s="90"/>
      <c r="N388" s="91"/>
      <c r="O388" s="92">
        <f t="shared" si="139"/>
        <v>0</v>
      </c>
      <c r="P388" s="93">
        <f t="shared" si="140"/>
        <v>0</v>
      </c>
      <c r="Q388" s="94"/>
      <c r="R388" s="3" t="str">
        <f t="shared" si="141"/>
        <v/>
      </c>
      <c r="S388" s="3" t="str">
        <f t="shared" si="142"/>
        <v/>
      </c>
      <c r="T388" s="3" t="str">
        <f t="shared" si="143"/>
        <v/>
      </c>
      <c r="U388" s="4" t="str">
        <f t="shared" si="144"/>
        <v/>
      </c>
      <c r="V388" s="5" t="str">
        <f t="shared" si="145"/>
        <v/>
      </c>
      <c r="W388" s="76" t="str">
        <f t="shared" si="153"/>
        <v/>
      </c>
      <c r="X388" s="76" t="str">
        <f t="shared" si="154"/>
        <v/>
      </c>
      <c r="Y388" s="5" t="str">
        <f t="shared" si="146"/>
        <v/>
      </c>
      <c r="Z388" s="5" t="str">
        <f t="shared" si="147"/>
        <v/>
      </c>
      <c r="AA388" s="5" t="str">
        <f t="shared" si="148"/>
        <v/>
      </c>
      <c r="AB388" s="6" t="str">
        <f t="shared" si="149"/>
        <v/>
      </c>
      <c r="AC388" s="29" t="str">
        <f t="shared" si="150"/>
        <v/>
      </c>
      <c r="AD388" s="29" t="str">
        <f t="shared" si="151"/>
        <v/>
      </c>
      <c r="AE388" s="29" t="str">
        <f t="shared" si="152"/>
        <v/>
      </c>
      <c r="AF388" s="29" t="str">
        <f t="shared" si="155"/>
        <v/>
      </c>
      <c r="AG388" s="100"/>
      <c r="AH388" s="101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3"/>
      <c r="AT388" s="103"/>
      <c r="AU388" s="103"/>
      <c r="AV388" s="103"/>
      <c r="AW388" s="103"/>
      <c r="AX388" s="103"/>
      <c r="AY388" s="103"/>
      <c r="AZ388" s="103"/>
      <c r="BA388" s="103"/>
      <c r="BB388" s="103"/>
      <c r="BC388" s="103"/>
      <c r="BD388" s="103"/>
      <c r="BE388" s="103"/>
      <c r="BF388" s="103"/>
      <c r="BG388" s="103"/>
      <c r="BH388" s="103"/>
      <c r="BI388" s="103"/>
      <c r="BJ388" s="103"/>
      <c r="BK388" s="103"/>
      <c r="BL388" s="103"/>
      <c r="BM388" s="103"/>
      <c r="BN388" s="103"/>
      <c r="BO388" s="95"/>
      <c r="BP388" s="95"/>
      <c r="BQ388" s="95"/>
      <c r="BR388" s="95"/>
      <c r="BS388" s="95"/>
      <c r="BT388" s="97"/>
      <c r="BU388" s="97"/>
      <c r="BV388" s="96"/>
      <c r="BW388" s="96"/>
      <c r="BX388" s="96"/>
      <c r="BY388" s="98"/>
      <c r="BZ388" s="99"/>
      <c r="CA388" s="99"/>
      <c r="CB388" s="99"/>
      <c r="CC388" s="99"/>
      <c r="CD388" s="100"/>
      <c r="CE388" s="101"/>
      <c r="CF388" s="102"/>
      <c r="CG388" s="102"/>
      <c r="CH388" s="102"/>
      <c r="CI388" s="102"/>
      <c r="CJ388" s="102"/>
      <c r="CK388" s="102"/>
      <c r="CL388" s="102"/>
      <c r="CM388" s="102"/>
      <c r="CN388" s="102"/>
      <c r="CO388" s="102"/>
      <c r="CP388" s="103"/>
      <c r="CQ388" s="103"/>
      <c r="CR388" s="103"/>
      <c r="CS388" s="103"/>
      <c r="CT388" s="103"/>
      <c r="CU388" s="103"/>
      <c r="CV388" s="103"/>
      <c r="CW388" s="103"/>
      <c r="CX388" s="103"/>
      <c r="CY388" s="103"/>
      <c r="CZ388" s="103"/>
      <c r="DA388" s="103"/>
      <c r="DB388" s="103"/>
      <c r="DC388" s="103"/>
      <c r="DD388" s="103"/>
      <c r="DE388" s="103"/>
      <c r="DF388" s="103"/>
      <c r="DG388" s="103"/>
      <c r="DH388" s="103"/>
      <c r="DI388" s="103"/>
      <c r="DJ388" s="103"/>
      <c r="DK388" s="103"/>
      <c r="DL388" s="27"/>
      <c r="DM388" s="27"/>
      <c r="DN388" s="27"/>
      <c r="DO388" s="27"/>
      <c r="DP388" s="27"/>
      <c r="DQ388" s="27"/>
      <c r="DR388" s="27"/>
      <c r="DS388" s="27"/>
      <c r="DT388" s="27"/>
      <c r="DU388" s="27"/>
      <c r="DV388" s="27"/>
      <c r="DW388" s="27"/>
      <c r="DX388" s="27"/>
      <c r="DY388" s="27"/>
      <c r="DZ388" s="27"/>
      <c r="EA388" s="27"/>
      <c r="EB388" s="27"/>
      <c r="EC388" s="27"/>
      <c r="ED388" s="27"/>
      <c r="EE388" s="27"/>
      <c r="EF388" s="27"/>
      <c r="EG388" s="27"/>
      <c r="EH388" s="27"/>
      <c r="EI388" s="27"/>
    </row>
    <row r="389" spans="1:139">
      <c r="A389" s="83"/>
      <c r="B389" s="66"/>
      <c r="C389" s="79"/>
      <c r="D389" s="67"/>
      <c r="E389" s="123"/>
      <c r="F389" s="84"/>
      <c r="G389" s="85"/>
      <c r="H389" s="86"/>
      <c r="I389" s="124"/>
      <c r="J389" s="88"/>
      <c r="K389" s="89"/>
      <c r="L389" s="89"/>
      <c r="M389" s="90"/>
      <c r="N389" s="91"/>
      <c r="O389" s="92">
        <f t="shared" si="139"/>
        <v>0</v>
      </c>
      <c r="P389" s="93">
        <f t="shared" si="140"/>
        <v>0</v>
      </c>
      <c r="Q389" s="94"/>
      <c r="R389" s="3" t="str">
        <f t="shared" si="141"/>
        <v/>
      </c>
      <c r="S389" s="3" t="str">
        <f t="shared" si="142"/>
        <v/>
      </c>
      <c r="T389" s="3" t="str">
        <f t="shared" si="143"/>
        <v/>
      </c>
      <c r="U389" s="4" t="str">
        <f t="shared" si="144"/>
        <v/>
      </c>
      <c r="V389" s="5" t="str">
        <f t="shared" si="145"/>
        <v/>
      </c>
      <c r="W389" s="76" t="str">
        <f t="shared" si="153"/>
        <v/>
      </c>
      <c r="X389" s="76" t="str">
        <f t="shared" si="154"/>
        <v/>
      </c>
      <c r="Y389" s="5" t="str">
        <f t="shared" si="146"/>
        <v/>
      </c>
      <c r="Z389" s="5" t="str">
        <f t="shared" si="147"/>
        <v/>
      </c>
      <c r="AA389" s="5" t="str">
        <f t="shared" si="148"/>
        <v/>
      </c>
      <c r="AB389" s="6" t="str">
        <f t="shared" si="149"/>
        <v/>
      </c>
      <c r="AC389" s="29" t="str">
        <f t="shared" si="150"/>
        <v/>
      </c>
      <c r="AD389" s="29" t="str">
        <f t="shared" si="151"/>
        <v/>
      </c>
      <c r="AE389" s="29" t="str">
        <f t="shared" si="152"/>
        <v/>
      </c>
      <c r="AF389" s="29" t="str">
        <f t="shared" si="155"/>
        <v/>
      </c>
      <c r="AG389" s="100"/>
      <c r="AH389" s="101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3"/>
      <c r="AT389" s="103"/>
      <c r="AU389" s="103"/>
      <c r="AV389" s="103"/>
      <c r="AW389" s="103"/>
      <c r="AX389" s="103"/>
      <c r="AY389" s="103"/>
      <c r="AZ389" s="103"/>
      <c r="BA389" s="103"/>
      <c r="BB389" s="103"/>
      <c r="BC389" s="103"/>
      <c r="BD389" s="103"/>
      <c r="BE389" s="103"/>
      <c r="BF389" s="103"/>
      <c r="BG389" s="103"/>
      <c r="BH389" s="103"/>
      <c r="BI389" s="103"/>
      <c r="BJ389" s="103"/>
      <c r="BK389" s="103"/>
      <c r="BL389" s="103"/>
      <c r="BM389" s="103"/>
      <c r="BN389" s="103"/>
      <c r="BO389" s="95"/>
      <c r="BP389" s="95"/>
      <c r="BQ389" s="95"/>
      <c r="BR389" s="95"/>
      <c r="BS389" s="95"/>
      <c r="BT389" s="97"/>
      <c r="BU389" s="97"/>
      <c r="BV389" s="96"/>
      <c r="BW389" s="96"/>
      <c r="BX389" s="96"/>
      <c r="BY389" s="98"/>
      <c r="BZ389" s="99"/>
      <c r="CA389" s="99"/>
      <c r="CB389" s="99"/>
      <c r="CC389" s="99"/>
      <c r="CD389" s="100"/>
      <c r="CE389" s="101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3"/>
      <c r="CQ389" s="103"/>
      <c r="CR389" s="103"/>
      <c r="CS389" s="103"/>
      <c r="CT389" s="103"/>
      <c r="CU389" s="103"/>
      <c r="CV389" s="103"/>
      <c r="CW389" s="103"/>
      <c r="CX389" s="103"/>
      <c r="CY389" s="103"/>
      <c r="CZ389" s="103"/>
      <c r="DA389" s="103"/>
      <c r="DB389" s="103"/>
      <c r="DC389" s="103"/>
      <c r="DD389" s="103"/>
      <c r="DE389" s="103"/>
      <c r="DF389" s="103"/>
      <c r="DG389" s="103"/>
      <c r="DH389" s="103"/>
      <c r="DI389" s="103"/>
      <c r="DJ389" s="103"/>
      <c r="DK389" s="103"/>
      <c r="DL389" s="27"/>
      <c r="DM389" s="27"/>
      <c r="DN389" s="27"/>
      <c r="DO389" s="27"/>
      <c r="DP389" s="27"/>
      <c r="DQ389" s="27"/>
      <c r="DR389" s="27"/>
      <c r="DS389" s="27"/>
      <c r="DT389" s="27"/>
      <c r="DU389" s="27"/>
      <c r="DV389" s="27"/>
      <c r="DW389" s="27"/>
      <c r="DX389" s="27"/>
      <c r="DY389" s="27"/>
      <c r="DZ389" s="27"/>
      <c r="EA389" s="27"/>
      <c r="EB389" s="27"/>
      <c r="EC389" s="27"/>
      <c r="ED389" s="27"/>
      <c r="EE389" s="27"/>
      <c r="EF389" s="27"/>
      <c r="EG389" s="27"/>
      <c r="EH389" s="27"/>
      <c r="EI389" s="27"/>
    </row>
    <row r="390" spans="1:139">
      <c r="A390" s="83"/>
      <c r="B390" s="66"/>
      <c r="C390" s="79"/>
      <c r="D390" s="67"/>
      <c r="E390" s="123"/>
      <c r="F390" s="84"/>
      <c r="G390" s="85"/>
      <c r="H390" s="86"/>
      <c r="I390" s="124"/>
      <c r="J390" s="88"/>
      <c r="K390" s="89"/>
      <c r="L390" s="89"/>
      <c r="M390" s="90"/>
      <c r="N390" s="91"/>
      <c r="O390" s="92">
        <f t="shared" si="139"/>
        <v>0</v>
      </c>
      <c r="P390" s="93">
        <f t="shared" si="140"/>
        <v>0</v>
      </c>
      <c r="Q390" s="94"/>
      <c r="R390" s="3" t="str">
        <f t="shared" si="141"/>
        <v/>
      </c>
      <c r="S390" s="3" t="str">
        <f t="shared" si="142"/>
        <v/>
      </c>
      <c r="T390" s="3" t="str">
        <f t="shared" si="143"/>
        <v/>
      </c>
      <c r="U390" s="4" t="str">
        <f t="shared" si="144"/>
        <v/>
      </c>
      <c r="V390" s="5" t="str">
        <f t="shared" si="145"/>
        <v/>
      </c>
      <c r="W390" s="76" t="str">
        <f t="shared" si="153"/>
        <v/>
      </c>
      <c r="X390" s="76" t="str">
        <f t="shared" si="154"/>
        <v/>
      </c>
      <c r="Y390" s="5" t="str">
        <f t="shared" si="146"/>
        <v/>
      </c>
      <c r="Z390" s="5" t="str">
        <f t="shared" si="147"/>
        <v/>
      </c>
      <c r="AA390" s="5" t="str">
        <f t="shared" si="148"/>
        <v/>
      </c>
      <c r="AB390" s="6" t="str">
        <f t="shared" si="149"/>
        <v/>
      </c>
      <c r="AC390" s="29" t="str">
        <f t="shared" si="150"/>
        <v/>
      </c>
      <c r="AD390" s="29" t="str">
        <f t="shared" si="151"/>
        <v/>
      </c>
      <c r="AE390" s="29" t="str">
        <f t="shared" si="152"/>
        <v/>
      </c>
      <c r="AF390" s="29" t="str">
        <f t="shared" si="155"/>
        <v/>
      </c>
      <c r="AG390" s="100"/>
      <c r="AH390" s="101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3"/>
      <c r="AT390" s="103"/>
      <c r="AU390" s="103"/>
      <c r="AV390" s="103"/>
      <c r="AW390" s="103"/>
      <c r="AX390" s="103"/>
      <c r="AY390" s="103"/>
      <c r="AZ390" s="103"/>
      <c r="BA390" s="103"/>
      <c r="BB390" s="103"/>
      <c r="BC390" s="103"/>
      <c r="BD390" s="103"/>
      <c r="BE390" s="103"/>
      <c r="BF390" s="103"/>
      <c r="BG390" s="103"/>
      <c r="BH390" s="103"/>
      <c r="BI390" s="103"/>
      <c r="BJ390" s="103"/>
      <c r="BK390" s="103"/>
      <c r="BL390" s="103"/>
      <c r="BM390" s="103"/>
      <c r="BN390" s="103"/>
      <c r="BO390" s="95"/>
      <c r="BP390" s="95"/>
      <c r="BQ390" s="95"/>
      <c r="BR390" s="95"/>
      <c r="BS390" s="95"/>
      <c r="BT390" s="97"/>
      <c r="BU390" s="97"/>
      <c r="BV390" s="96"/>
      <c r="BW390" s="96"/>
      <c r="BX390" s="96"/>
      <c r="BY390" s="98"/>
      <c r="BZ390" s="99"/>
      <c r="CA390" s="99"/>
      <c r="CB390" s="99"/>
      <c r="CC390" s="99"/>
      <c r="CD390" s="100"/>
      <c r="CE390" s="101"/>
      <c r="CF390" s="102"/>
      <c r="CG390" s="102"/>
      <c r="CH390" s="102"/>
      <c r="CI390" s="102"/>
      <c r="CJ390" s="102"/>
      <c r="CK390" s="102"/>
      <c r="CL390" s="102"/>
      <c r="CM390" s="102"/>
      <c r="CN390" s="102"/>
      <c r="CO390" s="102"/>
      <c r="CP390" s="103"/>
      <c r="CQ390" s="103"/>
      <c r="CR390" s="103"/>
      <c r="CS390" s="103"/>
      <c r="CT390" s="103"/>
      <c r="CU390" s="103"/>
      <c r="CV390" s="103"/>
      <c r="CW390" s="103"/>
      <c r="CX390" s="103"/>
      <c r="CY390" s="103"/>
      <c r="CZ390" s="103"/>
      <c r="DA390" s="103"/>
      <c r="DB390" s="103"/>
      <c r="DC390" s="103"/>
      <c r="DD390" s="103"/>
      <c r="DE390" s="103"/>
      <c r="DF390" s="103"/>
      <c r="DG390" s="103"/>
      <c r="DH390" s="103"/>
      <c r="DI390" s="103"/>
      <c r="DJ390" s="103"/>
      <c r="DK390" s="103"/>
      <c r="DL390" s="27"/>
      <c r="DM390" s="27"/>
      <c r="DN390" s="27"/>
      <c r="DO390" s="27"/>
      <c r="DP390" s="27"/>
      <c r="DQ390" s="27"/>
      <c r="DR390" s="27"/>
      <c r="DS390" s="27"/>
      <c r="DT390" s="27"/>
      <c r="DU390" s="27"/>
      <c r="DV390" s="27"/>
      <c r="DW390" s="27"/>
      <c r="DX390" s="27"/>
      <c r="DY390" s="27"/>
      <c r="DZ390" s="27"/>
      <c r="EA390" s="27"/>
      <c r="EB390" s="27"/>
      <c r="EC390" s="27"/>
      <c r="ED390" s="27"/>
      <c r="EE390" s="27"/>
      <c r="EF390" s="27"/>
      <c r="EG390" s="27"/>
      <c r="EH390" s="27"/>
      <c r="EI390" s="27"/>
    </row>
    <row r="391" spans="1:139">
      <c r="A391" s="83"/>
      <c r="B391" s="66"/>
      <c r="C391" s="79"/>
      <c r="D391" s="67"/>
      <c r="E391" s="123"/>
      <c r="F391" s="84"/>
      <c r="G391" s="85"/>
      <c r="H391" s="86"/>
      <c r="I391" s="124"/>
      <c r="J391" s="88"/>
      <c r="K391" s="89"/>
      <c r="L391" s="89"/>
      <c r="M391" s="90"/>
      <c r="N391" s="91"/>
      <c r="O391" s="92">
        <f t="shared" si="139"/>
        <v>0</v>
      </c>
      <c r="P391" s="93">
        <f t="shared" si="140"/>
        <v>0</v>
      </c>
      <c r="Q391" s="94"/>
      <c r="R391" s="3" t="str">
        <f t="shared" si="141"/>
        <v/>
      </c>
      <c r="S391" s="3" t="str">
        <f t="shared" si="142"/>
        <v/>
      </c>
      <c r="T391" s="3" t="str">
        <f t="shared" si="143"/>
        <v/>
      </c>
      <c r="U391" s="4" t="str">
        <f t="shared" si="144"/>
        <v/>
      </c>
      <c r="V391" s="5" t="str">
        <f t="shared" si="145"/>
        <v/>
      </c>
      <c r="W391" s="76" t="str">
        <f t="shared" si="153"/>
        <v/>
      </c>
      <c r="X391" s="76" t="str">
        <f t="shared" si="154"/>
        <v/>
      </c>
      <c r="Y391" s="5" t="str">
        <f t="shared" si="146"/>
        <v/>
      </c>
      <c r="Z391" s="5" t="str">
        <f t="shared" si="147"/>
        <v/>
      </c>
      <c r="AA391" s="5" t="str">
        <f t="shared" si="148"/>
        <v/>
      </c>
      <c r="AB391" s="6" t="str">
        <f t="shared" si="149"/>
        <v/>
      </c>
      <c r="AC391" s="29" t="str">
        <f t="shared" si="150"/>
        <v/>
      </c>
      <c r="AD391" s="29" t="str">
        <f t="shared" si="151"/>
        <v/>
      </c>
      <c r="AE391" s="29" t="str">
        <f t="shared" si="152"/>
        <v/>
      </c>
      <c r="AF391" s="29" t="str">
        <f t="shared" si="155"/>
        <v/>
      </c>
      <c r="AG391" s="100"/>
      <c r="AH391" s="101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3"/>
      <c r="AT391" s="103"/>
      <c r="AU391" s="103"/>
      <c r="AV391" s="103"/>
      <c r="AW391" s="103"/>
      <c r="AX391" s="103"/>
      <c r="AY391" s="103"/>
      <c r="AZ391" s="103"/>
      <c r="BA391" s="103"/>
      <c r="BB391" s="103"/>
      <c r="BC391" s="103"/>
      <c r="BD391" s="103"/>
      <c r="BE391" s="103"/>
      <c r="BF391" s="103"/>
      <c r="BG391" s="103"/>
      <c r="BH391" s="103"/>
      <c r="BI391" s="103"/>
      <c r="BJ391" s="103"/>
      <c r="BK391" s="103"/>
      <c r="BL391" s="103"/>
      <c r="BM391" s="103"/>
      <c r="BN391" s="103"/>
      <c r="BO391" s="95"/>
      <c r="BP391" s="95"/>
      <c r="BQ391" s="95"/>
      <c r="BR391" s="95"/>
      <c r="BS391" s="95"/>
      <c r="BT391" s="97"/>
      <c r="BU391" s="97"/>
      <c r="BV391" s="96"/>
      <c r="BW391" s="96"/>
      <c r="BX391" s="96"/>
      <c r="BY391" s="98"/>
      <c r="BZ391" s="99"/>
      <c r="CA391" s="99"/>
      <c r="CB391" s="99"/>
      <c r="CC391" s="99"/>
      <c r="CD391" s="100"/>
      <c r="CE391" s="101"/>
      <c r="CF391" s="102"/>
      <c r="CG391" s="102"/>
      <c r="CH391" s="102"/>
      <c r="CI391" s="102"/>
      <c r="CJ391" s="102"/>
      <c r="CK391" s="102"/>
      <c r="CL391" s="102"/>
      <c r="CM391" s="102"/>
      <c r="CN391" s="102"/>
      <c r="CO391" s="102"/>
      <c r="CP391" s="103"/>
      <c r="CQ391" s="103"/>
      <c r="CR391" s="103"/>
      <c r="CS391" s="103"/>
      <c r="CT391" s="103"/>
      <c r="CU391" s="103"/>
      <c r="CV391" s="103"/>
      <c r="CW391" s="103"/>
      <c r="CX391" s="103"/>
      <c r="CY391" s="103"/>
      <c r="CZ391" s="103"/>
      <c r="DA391" s="103"/>
      <c r="DB391" s="103"/>
      <c r="DC391" s="103"/>
      <c r="DD391" s="103"/>
      <c r="DE391" s="103"/>
      <c r="DF391" s="103"/>
      <c r="DG391" s="103"/>
      <c r="DH391" s="103"/>
      <c r="DI391" s="103"/>
      <c r="DJ391" s="103"/>
      <c r="DK391" s="103"/>
      <c r="DL391" s="27"/>
      <c r="DM391" s="27"/>
      <c r="DN391" s="27"/>
      <c r="DO391" s="27"/>
      <c r="DP391" s="27"/>
      <c r="DQ391" s="27"/>
      <c r="DR391" s="27"/>
      <c r="DS391" s="27"/>
      <c r="DT391" s="27"/>
      <c r="DU391" s="27"/>
      <c r="DV391" s="27"/>
      <c r="DW391" s="27"/>
      <c r="DX391" s="27"/>
      <c r="DY391" s="27"/>
      <c r="DZ391" s="27"/>
      <c r="EA391" s="27"/>
      <c r="EB391" s="27"/>
      <c r="EC391" s="27"/>
      <c r="ED391" s="27"/>
      <c r="EE391" s="27"/>
      <c r="EF391" s="27"/>
      <c r="EG391" s="27"/>
      <c r="EH391" s="27"/>
      <c r="EI391" s="27"/>
    </row>
    <row r="392" spans="1:139">
      <c r="A392" s="83"/>
      <c r="B392" s="66"/>
      <c r="C392" s="79"/>
      <c r="D392" s="67"/>
      <c r="E392" s="123"/>
      <c r="F392" s="84"/>
      <c r="G392" s="85"/>
      <c r="H392" s="86"/>
      <c r="I392" s="124"/>
      <c r="J392" s="88"/>
      <c r="K392" s="89"/>
      <c r="L392" s="89"/>
      <c r="M392" s="90"/>
      <c r="N392" s="91"/>
      <c r="O392" s="92">
        <f t="shared" si="139"/>
        <v>0</v>
      </c>
      <c r="P392" s="93">
        <f t="shared" si="140"/>
        <v>0</v>
      </c>
      <c r="Q392" s="94"/>
      <c r="R392" s="3" t="str">
        <f t="shared" si="141"/>
        <v/>
      </c>
      <c r="S392" s="3" t="str">
        <f t="shared" si="142"/>
        <v/>
      </c>
      <c r="T392" s="3" t="str">
        <f t="shared" si="143"/>
        <v/>
      </c>
      <c r="U392" s="4" t="str">
        <f t="shared" si="144"/>
        <v/>
      </c>
      <c r="V392" s="5" t="str">
        <f t="shared" si="145"/>
        <v/>
      </c>
      <c r="W392" s="76" t="str">
        <f t="shared" si="153"/>
        <v/>
      </c>
      <c r="X392" s="76" t="str">
        <f t="shared" si="154"/>
        <v/>
      </c>
      <c r="Y392" s="5" t="str">
        <f t="shared" si="146"/>
        <v/>
      </c>
      <c r="Z392" s="5" t="str">
        <f t="shared" si="147"/>
        <v/>
      </c>
      <c r="AA392" s="5" t="str">
        <f t="shared" si="148"/>
        <v/>
      </c>
      <c r="AB392" s="6" t="str">
        <f t="shared" si="149"/>
        <v/>
      </c>
      <c r="AC392" s="29" t="str">
        <f t="shared" si="150"/>
        <v/>
      </c>
      <c r="AD392" s="29" t="str">
        <f t="shared" si="151"/>
        <v/>
      </c>
      <c r="AE392" s="29" t="str">
        <f t="shared" si="152"/>
        <v/>
      </c>
      <c r="AF392" s="29" t="str">
        <f t="shared" si="155"/>
        <v/>
      </c>
      <c r="AG392" s="100"/>
      <c r="AH392" s="101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3"/>
      <c r="AT392" s="103"/>
      <c r="AU392" s="103"/>
      <c r="AV392" s="103"/>
      <c r="AW392" s="103"/>
      <c r="AX392" s="103"/>
      <c r="AY392" s="103"/>
      <c r="AZ392" s="103"/>
      <c r="BA392" s="103"/>
      <c r="BB392" s="103"/>
      <c r="BC392" s="103"/>
      <c r="BD392" s="103"/>
      <c r="BE392" s="103"/>
      <c r="BF392" s="103"/>
      <c r="BG392" s="103"/>
      <c r="BH392" s="103"/>
      <c r="BI392" s="103"/>
      <c r="BJ392" s="103"/>
      <c r="BK392" s="103"/>
      <c r="BL392" s="103"/>
      <c r="BM392" s="103"/>
      <c r="BN392" s="103"/>
      <c r="BO392" s="95"/>
      <c r="BP392" s="95"/>
      <c r="BQ392" s="95"/>
      <c r="BR392" s="95"/>
      <c r="BS392" s="95"/>
      <c r="BT392" s="97"/>
      <c r="BU392" s="97"/>
      <c r="BV392" s="96"/>
      <c r="BW392" s="96"/>
      <c r="BX392" s="96"/>
      <c r="BY392" s="98"/>
      <c r="BZ392" s="99"/>
      <c r="CA392" s="99"/>
      <c r="CB392" s="99"/>
      <c r="CC392" s="99"/>
      <c r="CD392" s="100"/>
      <c r="CE392" s="101"/>
      <c r="CF392" s="102"/>
      <c r="CG392" s="102"/>
      <c r="CH392" s="102"/>
      <c r="CI392" s="102"/>
      <c r="CJ392" s="102"/>
      <c r="CK392" s="102"/>
      <c r="CL392" s="102"/>
      <c r="CM392" s="102"/>
      <c r="CN392" s="102"/>
      <c r="CO392" s="102"/>
      <c r="CP392" s="103"/>
      <c r="CQ392" s="103"/>
      <c r="CR392" s="103"/>
      <c r="CS392" s="103"/>
      <c r="CT392" s="103"/>
      <c r="CU392" s="103"/>
      <c r="CV392" s="103"/>
      <c r="CW392" s="103"/>
      <c r="CX392" s="103"/>
      <c r="CY392" s="103"/>
      <c r="CZ392" s="103"/>
      <c r="DA392" s="103"/>
      <c r="DB392" s="103"/>
      <c r="DC392" s="103"/>
      <c r="DD392" s="103"/>
      <c r="DE392" s="103"/>
      <c r="DF392" s="103"/>
      <c r="DG392" s="103"/>
      <c r="DH392" s="103"/>
      <c r="DI392" s="103"/>
      <c r="DJ392" s="103"/>
      <c r="DK392" s="103"/>
      <c r="DL392" s="27"/>
      <c r="DM392" s="27"/>
      <c r="DN392" s="27"/>
      <c r="DO392" s="27"/>
      <c r="DP392" s="27"/>
      <c r="DQ392" s="27"/>
      <c r="DR392" s="27"/>
      <c r="DS392" s="27"/>
      <c r="DT392" s="27"/>
      <c r="DU392" s="27"/>
      <c r="DV392" s="27"/>
      <c r="DW392" s="27"/>
      <c r="DX392" s="27"/>
      <c r="DY392" s="27"/>
      <c r="DZ392" s="27"/>
      <c r="EA392" s="27"/>
      <c r="EB392" s="27"/>
      <c r="EC392" s="27"/>
      <c r="ED392" s="27"/>
      <c r="EE392" s="27"/>
      <c r="EF392" s="27"/>
      <c r="EG392" s="27"/>
      <c r="EH392" s="27"/>
      <c r="EI392" s="27"/>
    </row>
    <row r="393" spans="1:139">
      <c r="A393" s="83"/>
      <c r="B393" s="66"/>
      <c r="C393" s="79"/>
      <c r="D393" s="67"/>
      <c r="E393" s="123"/>
      <c r="F393" s="84"/>
      <c r="G393" s="85"/>
      <c r="H393" s="86"/>
      <c r="I393" s="124"/>
      <c r="J393" s="88"/>
      <c r="K393" s="89"/>
      <c r="L393" s="89"/>
      <c r="M393" s="90"/>
      <c r="N393" s="91"/>
      <c r="O393" s="92">
        <f t="shared" ref="O393:O416" si="156">J393+K393</f>
        <v>0</v>
      </c>
      <c r="P393" s="93">
        <f t="shared" ref="P393:P416" si="157">J393+L393</f>
        <v>0</v>
      </c>
      <c r="Q393" s="94"/>
      <c r="R393" s="3" t="str">
        <f t="shared" ref="R393:R416" si="158">IF(OR($AN393="",ISNUMBER($AN393)=FALSE),"",MAX(AN393:EI393))</f>
        <v/>
      </c>
      <c r="S393" s="3" t="str">
        <f t="shared" ref="S393:S416" si="159">IF(OR($AN393="",ISNUMBER($AN393)=FALSE),"",MIN(AN393:EI393))</f>
        <v/>
      </c>
      <c r="T393" s="3" t="str">
        <f t="shared" ref="T393:T416" si="160">IF(OR($AN393="",ISNUMBER($AN393)=FALSE),"",AVERAGE(AN393:EI393))</f>
        <v/>
      </c>
      <c r="U393" s="4" t="str">
        <f t="shared" ref="U393:U416" si="161">IF(OR($AN393="",ISNUMBER($AN393)=FALSE),"",STDEV(AN393:EI393))</f>
        <v/>
      </c>
      <c r="V393" s="5" t="str">
        <f t="shared" ref="V393:V416" si="162">IF(OR($AN393="",ISNUMBER($AN393)=FALSE),"",IF(AND(J393=0,L393=0),Y393,IF(AND(J393="",K393=""),Z393,(K393+ABS(L393))/(6*U393))))</f>
        <v/>
      </c>
      <c r="W393" s="76" t="str">
        <f t="shared" si="153"/>
        <v/>
      </c>
      <c r="X393" s="76" t="str">
        <f t="shared" si="154"/>
        <v/>
      </c>
      <c r="Y393" s="5" t="str">
        <f t="shared" ref="Y393:Y416" si="163">IF(OR($AN393="",ISNUMBER($AN393)=FALSE),"",IF(K393="","",(O393-T393)/(3*U393)))</f>
        <v/>
      </c>
      <c r="Z393" s="5" t="str">
        <f t="shared" ref="Z393:Z416" si="164">IF(OR($AN393="",ISNUMBER($AN393)=FALSE),"",IF(L393="","",(T393-P393)/(3*U393)))</f>
        <v/>
      </c>
      <c r="AA393" s="5" t="str">
        <f t="shared" ref="AA393:AA416" si="165">IF(OR($AN393="",ISNUMBER($AN393)=FALSE),"",IF(AND(J393=0,L393=0),((K393)-(T393))/(3*U393),MIN(Y393:Z393)))</f>
        <v/>
      </c>
      <c r="AB393" s="6" t="str">
        <f t="shared" ref="AB393:AB416" si="166">IF(OR($AN393="",ISNUMBER($AN393)=FALSE),"",IF(AND(J393=0,L393=0),NORMSDIST(3*AA393),NORMSDIST(3*AA393)+NORMSDIST(6*V393-3*AA393)-1))</f>
        <v/>
      </c>
      <c r="AC393" s="29" t="str">
        <f t="shared" ref="AC393:AC416" si="167">IF($T393="","",IF(I393="Tolerance",IF(($H393*3*U393+T393)-J393&lt;K393,"",($H393*3*U393+T393)-J393),IF(OR(I393="GD&amp;T",I393="MAX"),IF(($H393*3*U393+T393)&lt;K393,"",($H393*3*U393+T393)),"")))</f>
        <v/>
      </c>
      <c r="AD393" s="29" t="str">
        <f t="shared" ref="AD393:AD416" si="168">IF(T393="","",IF(I393="Tolerance",IF(-(($H393*3*U393)-T393)-J393&gt;L393,"",-(($H393*3*U393)-T393)-J393),IF(I393="MIN",IF(-(($H393*3*U393)-T393)&gt;L393,"",-(($H393*3*U393)-T393)),"")))</f>
        <v/>
      </c>
      <c r="AE393" s="29" t="str">
        <f t="shared" ref="AE393:AE416" si="169">IF(OR(J393="",T393=""),"",(O393+P393)/2-T393)</f>
        <v/>
      </c>
      <c r="AF393" s="29" t="str">
        <f t="shared" si="155"/>
        <v/>
      </c>
      <c r="AG393" s="100"/>
      <c r="AH393" s="101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3"/>
      <c r="AT393" s="103"/>
      <c r="AU393" s="103"/>
      <c r="AV393" s="103"/>
      <c r="AW393" s="103"/>
      <c r="AX393" s="103"/>
      <c r="AY393" s="103"/>
      <c r="AZ393" s="103"/>
      <c r="BA393" s="103"/>
      <c r="BB393" s="103"/>
      <c r="BC393" s="103"/>
      <c r="BD393" s="103"/>
      <c r="BE393" s="103"/>
      <c r="BF393" s="103"/>
      <c r="BG393" s="103"/>
      <c r="BH393" s="103"/>
      <c r="BI393" s="103"/>
      <c r="BJ393" s="103"/>
      <c r="BK393" s="103"/>
      <c r="BL393" s="103"/>
      <c r="BM393" s="103"/>
      <c r="BN393" s="103"/>
      <c r="BO393" s="95"/>
      <c r="BP393" s="95"/>
      <c r="BQ393" s="95"/>
      <c r="BR393" s="95"/>
      <c r="BS393" s="95"/>
      <c r="BT393" s="97"/>
      <c r="BU393" s="97"/>
      <c r="BV393" s="96"/>
      <c r="BW393" s="96"/>
      <c r="BX393" s="96"/>
      <c r="BY393" s="98"/>
      <c r="BZ393" s="99"/>
      <c r="CA393" s="99"/>
      <c r="CB393" s="99"/>
      <c r="CC393" s="99"/>
      <c r="CD393" s="100"/>
      <c r="CE393" s="101"/>
      <c r="CF393" s="102"/>
      <c r="CG393" s="102"/>
      <c r="CH393" s="102"/>
      <c r="CI393" s="102"/>
      <c r="CJ393" s="102"/>
      <c r="CK393" s="102"/>
      <c r="CL393" s="102"/>
      <c r="CM393" s="102"/>
      <c r="CN393" s="102"/>
      <c r="CO393" s="102"/>
      <c r="CP393" s="103"/>
      <c r="CQ393" s="103"/>
      <c r="CR393" s="103"/>
      <c r="CS393" s="103"/>
      <c r="CT393" s="103"/>
      <c r="CU393" s="103"/>
      <c r="CV393" s="103"/>
      <c r="CW393" s="103"/>
      <c r="CX393" s="103"/>
      <c r="CY393" s="103"/>
      <c r="CZ393" s="103"/>
      <c r="DA393" s="103"/>
      <c r="DB393" s="103"/>
      <c r="DC393" s="103"/>
      <c r="DD393" s="103"/>
      <c r="DE393" s="103"/>
      <c r="DF393" s="103"/>
      <c r="DG393" s="103"/>
      <c r="DH393" s="103"/>
      <c r="DI393" s="103"/>
      <c r="DJ393" s="103"/>
      <c r="DK393" s="103"/>
      <c r="DL393" s="27"/>
      <c r="DM393" s="27"/>
      <c r="DN393" s="27"/>
      <c r="DO393" s="27"/>
      <c r="DP393" s="27"/>
      <c r="DQ393" s="27"/>
      <c r="DR393" s="27"/>
      <c r="DS393" s="27"/>
      <c r="DT393" s="27"/>
      <c r="DU393" s="27"/>
      <c r="DV393" s="27"/>
      <c r="DW393" s="27"/>
      <c r="DX393" s="27"/>
      <c r="DY393" s="27"/>
      <c r="DZ393" s="27"/>
      <c r="EA393" s="27"/>
      <c r="EB393" s="27"/>
      <c r="EC393" s="27"/>
      <c r="ED393" s="27"/>
      <c r="EE393" s="27"/>
      <c r="EF393" s="27"/>
      <c r="EG393" s="27"/>
      <c r="EH393" s="27"/>
      <c r="EI393" s="27"/>
    </row>
    <row r="394" spans="1:139">
      <c r="A394" s="83"/>
      <c r="B394" s="66"/>
      <c r="C394" s="79"/>
      <c r="D394" s="67"/>
      <c r="E394" s="123"/>
      <c r="F394" s="84"/>
      <c r="G394" s="85"/>
      <c r="H394" s="86"/>
      <c r="I394" s="124"/>
      <c r="J394" s="88"/>
      <c r="K394" s="89"/>
      <c r="L394" s="89"/>
      <c r="M394" s="90"/>
      <c r="N394" s="91"/>
      <c r="O394" s="92">
        <f t="shared" si="156"/>
        <v>0</v>
      </c>
      <c r="P394" s="93">
        <f t="shared" si="157"/>
        <v>0</v>
      </c>
      <c r="Q394" s="94"/>
      <c r="R394" s="3" t="str">
        <f t="shared" si="158"/>
        <v/>
      </c>
      <c r="S394" s="3" t="str">
        <f t="shared" si="159"/>
        <v/>
      </c>
      <c r="T394" s="3" t="str">
        <f t="shared" si="160"/>
        <v/>
      </c>
      <c r="U394" s="4" t="str">
        <f t="shared" si="161"/>
        <v/>
      </c>
      <c r="V394" s="5" t="str">
        <f t="shared" si="162"/>
        <v/>
      </c>
      <c r="W394" s="76" t="str">
        <f t="shared" si="153"/>
        <v/>
      </c>
      <c r="X394" s="76" t="str">
        <f t="shared" si="154"/>
        <v/>
      </c>
      <c r="Y394" s="5" t="str">
        <f t="shared" si="163"/>
        <v/>
      </c>
      <c r="Z394" s="5" t="str">
        <f t="shared" si="164"/>
        <v/>
      </c>
      <c r="AA394" s="5" t="str">
        <f t="shared" si="165"/>
        <v/>
      </c>
      <c r="AB394" s="6" t="str">
        <f t="shared" si="166"/>
        <v/>
      </c>
      <c r="AC394" s="29" t="str">
        <f t="shared" si="167"/>
        <v/>
      </c>
      <c r="AD394" s="29" t="str">
        <f t="shared" si="168"/>
        <v/>
      </c>
      <c r="AE394" s="29" t="str">
        <f t="shared" si="169"/>
        <v/>
      </c>
      <c r="AF394" s="29" t="str">
        <f t="shared" si="155"/>
        <v/>
      </c>
      <c r="AG394" s="100"/>
      <c r="AH394" s="101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3"/>
      <c r="AT394" s="103"/>
      <c r="AU394" s="103"/>
      <c r="AV394" s="103"/>
      <c r="AW394" s="103"/>
      <c r="AX394" s="103"/>
      <c r="AY394" s="103"/>
      <c r="AZ394" s="103"/>
      <c r="BA394" s="103"/>
      <c r="BB394" s="103"/>
      <c r="BC394" s="103"/>
      <c r="BD394" s="103"/>
      <c r="BE394" s="103"/>
      <c r="BF394" s="103"/>
      <c r="BG394" s="103"/>
      <c r="BH394" s="103"/>
      <c r="BI394" s="103"/>
      <c r="BJ394" s="103"/>
      <c r="BK394" s="103"/>
      <c r="BL394" s="103"/>
      <c r="BM394" s="103"/>
      <c r="BN394" s="103"/>
      <c r="BO394" s="95"/>
      <c r="BP394" s="95"/>
      <c r="BQ394" s="95"/>
      <c r="BR394" s="95"/>
      <c r="BS394" s="95"/>
      <c r="BT394" s="97"/>
      <c r="BU394" s="97"/>
      <c r="BV394" s="96"/>
      <c r="BW394" s="96"/>
      <c r="BX394" s="96"/>
      <c r="BY394" s="98"/>
      <c r="BZ394" s="99"/>
      <c r="CA394" s="99"/>
      <c r="CB394" s="99"/>
      <c r="CC394" s="99"/>
      <c r="CD394" s="100"/>
      <c r="CE394" s="101"/>
      <c r="CF394" s="102"/>
      <c r="CG394" s="102"/>
      <c r="CH394" s="102"/>
      <c r="CI394" s="102"/>
      <c r="CJ394" s="102"/>
      <c r="CK394" s="102"/>
      <c r="CL394" s="102"/>
      <c r="CM394" s="102"/>
      <c r="CN394" s="102"/>
      <c r="CO394" s="102"/>
      <c r="CP394" s="103"/>
      <c r="CQ394" s="103"/>
      <c r="CR394" s="103"/>
      <c r="CS394" s="103"/>
      <c r="CT394" s="103"/>
      <c r="CU394" s="103"/>
      <c r="CV394" s="103"/>
      <c r="CW394" s="103"/>
      <c r="CX394" s="103"/>
      <c r="CY394" s="103"/>
      <c r="CZ394" s="103"/>
      <c r="DA394" s="103"/>
      <c r="DB394" s="103"/>
      <c r="DC394" s="103"/>
      <c r="DD394" s="103"/>
      <c r="DE394" s="103"/>
      <c r="DF394" s="103"/>
      <c r="DG394" s="103"/>
      <c r="DH394" s="103"/>
      <c r="DI394" s="103"/>
      <c r="DJ394" s="103"/>
      <c r="DK394" s="103"/>
      <c r="DL394" s="27"/>
      <c r="DM394" s="27"/>
      <c r="DN394" s="27"/>
      <c r="DO394" s="27"/>
      <c r="DP394" s="27"/>
      <c r="DQ394" s="27"/>
      <c r="DR394" s="27"/>
      <c r="DS394" s="27"/>
      <c r="DT394" s="27"/>
      <c r="DU394" s="27"/>
      <c r="DV394" s="27"/>
      <c r="DW394" s="27"/>
      <c r="DX394" s="27"/>
      <c r="DY394" s="27"/>
      <c r="DZ394" s="27"/>
      <c r="EA394" s="27"/>
      <c r="EB394" s="27"/>
      <c r="EC394" s="27"/>
      <c r="ED394" s="27"/>
      <c r="EE394" s="27"/>
      <c r="EF394" s="27"/>
      <c r="EG394" s="27"/>
      <c r="EH394" s="27"/>
      <c r="EI394" s="27"/>
    </row>
    <row r="395" spans="1:139">
      <c r="A395" s="83"/>
      <c r="B395" s="66"/>
      <c r="C395" s="79"/>
      <c r="D395" s="67"/>
      <c r="E395" s="123"/>
      <c r="F395" s="84"/>
      <c r="G395" s="85"/>
      <c r="H395" s="86"/>
      <c r="I395" s="124"/>
      <c r="J395" s="88"/>
      <c r="K395" s="89"/>
      <c r="L395" s="89"/>
      <c r="M395" s="90"/>
      <c r="N395" s="91"/>
      <c r="O395" s="92">
        <f t="shared" si="156"/>
        <v>0</v>
      </c>
      <c r="P395" s="93">
        <f t="shared" si="157"/>
        <v>0</v>
      </c>
      <c r="Q395" s="94"/>
      <c r="R395" s="3" t="str">
        <f t="shared" si="158"/>
        <v/>
      </c>
      <c r="S395" s="3" t="str">
        <f t="shared" si="159"/>
        <v/>
      </c>
      <c r="T395" s="3" t="str">
        <f t="shared" si="160"/>
        <v/>
      </c>
      <c r="U395" s="4" t="str">
        <f t="shared" si="161"/>
        <v/>
      </c>
      <c r="V395" s="5" t="str">
        <f t="shared" si="162"/>
        <v/>
      </c>
      <c r="W395" s="76" t="str">
        <f t="shared" si="153"/>
        <v/>
      </c>
      <c r="X395" s="76" t="str">
        <f t="shared" si="154"/>
        <v/>
      </c>
      <c r="Y395" s="5" t="str">
        <f t="shared" si="163"/>
        <v/>
      </c>
      <c r="Z395" s="5" t="str">
        <f t="shared" si="164"/>
        <v/>
      </c>
      <c r="AA395" s="5" t="str">
        <f t="shared" si="165"/>
        <v/>
      </c>
      <c r="AB395" s="6" t="str">
        <f t="shared" si="166"/>
        <v/>
      </c>
      <c r="AC395" s="29" t="str">
        <f t="shared" si="167"/>
        <v/>
      </c>
      <c r="AD395" s="29" t="str">
        <f t="shared" si="168"/>
        <v/>
      </c>
      <c r="AE395" s="29" t="str">
        <f t="shared" si="169"/>
        <v/>
      </c>
      <c r="AF395" s="29" t="str">
        <f t="shared" si="155"/>
        <v/>
      </c>
      <c r="AG395" s="100"/>
      <c r="AH395" s="101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3"/>
      <c r="AT395" s="103"/>
      <c r="AU395" s="103"/>
      <c r="AV395" s="103"/>
      <c r="AW395" s="103"/>
      <c r="AX395" s="103"/>
      <c r="AY395" s="103"/>
      <c r="AZ395" s="103"/>
      <c r="BA395" s="103"/>
      <c r="BB395" s="103"/>
      <c r="BC395" s="103"/>
      <c r="BD395" s="103"/>
      <c r="BE395" s="103"/>
      <c r="BF395" s="103"/>
      <c r="BG395" s="103"/>
      <c r="BH395" s="103"/>
      <c r="BI395" s="103"/>
      <c r="BJ395" s="103"/>
      <c r="BK395" s="103"/>
      <c r="BL395" s="103"/>
      <c r="BM395" s="103"/>
      <c r="BN395" s="103"/>
      <c r="BO395" s="95"/>
      <c r="BP395" s="95"/>
      <c r="BQ395" s="95"/>
      <c r="BR395" s="95"/>
      <c r="BS395" s="95"/>
      <c r="BT395" s="97"/>
      <c r="BU395" s="97"/>
      <c r="BV395" s="96"/>
      <c r="BW395" s="96"/>
      <c r="BX395" s="96"/>
      <c r="BY395" s="98"/>
      <c r="BZ395" s="99"/>
      <c r="CA395" s="99"/>
      <c r="CB395" s="99"/>
      <c r="CC395" s="99"/>
      <c r="CD395" s="100"/>
      <c r="CE395" s="101"/>
      <c r="CF395" s="102"/>
      <c r="CG395" s="102"/>
      <c r="CH395" s="102"/>
      <c r="CI395" s="102"/>
      <c r="CJ395" s="102"/>
      <c r="CK395" s="102"/>
      <c r="CL395" s="102"/>
      <c r="CM395" s="102"/>
      <c r="CN395" s="102"/>
      <c r="CO395" s="102"/>
      <c r="CP395" s="103"/>
      <c r="CQ395" s="103"/>
      <c r="CR395" s="103"/>
      <c r="CS395" s="103"/>
      <c r="CT395" s="103"/>
      <c r="CU395" s="103"/>
      <c r="CV395" s="103"/>
      <c r="CW395" s="103"/>
      <c r="CX395" s="103"/>
      <c r="CY395" s="103"/>
      <c r="CZ395" s="103"/>
      <c r="DA395" s="103"/>
      <c r="DB395" s="103"/>
      <c r="DC395" s="103"/>
      <c r="DD395" s="103"/>
      <c r="DE395" s="103"/>
      <c r="DF395" s="103"/>
      <c r="DG395" s="103"/>
      <c r="DH395" s="103"/>
      <c r="DI395" s="103"/>
      <c r="DJ395" s="103"/>
      <c r="DK395" s="103"/>
      <c r="DL395" s="27"/>
      <c r="DM395" s="27"/>
      <c r="DN395" s="27"/>
      <c r="DO395" s="27"/>
      <c r="DP395" s="27"/>
      <c r="DQ395" s="27"/>
      <c r="DR395" s="27"/>
      <c r="DS395" s="27"/>
      <c r="DT395" s="27"/>
      <c r="DU395" s="27"/>
      <c r="DV395" s="27"/>
      <c r="DW395" s="27"/>
      <c r="DX395" s="27"/>
      <c r="DY395" s="27"/>
      <c r="DZ395" s="27"/>
      <c r="EA395" s="27"/>
      <c r="EB395" s="27"/>
      <c r="EC395" s="27"/>
      <c r="ED395" s="27"/>
      <c r="EE395" s="27"/>
      <c r="EF395" s="27"/>
      <c r="EG395" s="27"/>
      <c r="EH395" s="27"/>
      <c r="EI395" s="27"/>
    </row>
    <row r="396" spans="1:139">
      <c r="A396" s="83"/>
      <c r="B396" s="66"/>
      <c r="C396" s="79"/>
      <c r="D396" s="67"/>
      <c r="E396" s="123"/>
      <c r="F396" s="84"/>
      <c r="G396" s="85"/>
      <c r="H396" s="86"/>
      <c r="I396" s="124"/>
      <c r="J396" s="88"/>
      <c r="K396" s="89"/>
      <c r="L396" s="89"/>
      <c r="M396" s="90"/>
      <c r="N396" s="91"/>
      <c r="O396" s="92">
        <f t="shared" si="156"/>
        <v>0</v>
      </c>
      <c r="P396" s="93">
        <f t="shared" si="157"/>
        <v>0</v>
      </c>
      <c r="Q396" s="94"/>
      <c r="R396" s="3" t="str">
        <f t="shared" si="158"/>
        <v/>
      </c>
      <c r="S396" s="3" t="str">
        <f t="shared" si="159"/>
        <v/>
      </c>
      <c r="T396" s="3" t="str">
        <f t="shared" si="160"/>
        <v/>
      </c>
      <c r="U396" s="4" t="str">
        <f t="shared" si="161"/>
        <v/>
      </c>
      <c r="V396" s="5" t="str">
        <f t="shared" si="162"/>
        <v/>
      </c>
      <c r="W396" s="76" t="str">
        <f t="shared" si="153"/>
        <v/>
      </c>
      <c r="X396" s="76" t="str">
        <f t="shared" si="154"/>
        <v/>
      </c>
      <c r="Y396" s="5" t="str">
        <f t="shared" si="163"/>
        <v/>
      </c>
      <c r="Z396" s="5" t="str">
        <f t="shared" si="164"/>
        <v/>
      </c>
      <c r="AA396" s="5" t="str">
        <f t="shared" si="165"/>
        <v/>
      </c>
      <c r="AB396" s="6" t="str">
        <f t="shared" si="166"/>
        <v/>
      </c>
      <c r="AC396" s="29" t="str">
        <f t="shared" si="167"/>
        <v/>
      </c>
      <c r="AD396" s="29" t="str">
        <f t="shared" si="168"/>
        <v/>
      </c>
      <c r="AE396" s="29" t="str">
        <f t="shared" si="169"/>
        <v/>
      </c>
      <c r="AF396" s="29" t="str">
        <f t="shared" si="155"/>
        <v/>
      </c>
      <c r="AG396" s="100"/>
      <c r="AH396" s="101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3"/>
      <c r="AT396" s="103"/>
      <c r="AU396" s="103"/>
      <c r="AV396" s="103"/>
      <c r="AW396" s="103"/>
      <c r="AX396" s="103"/>
      <c r="AY396" s="103"/>
      <c r="AZ396" s="103"/>
      <c r="BA396" s="103"/>
      <c r="BB396" s="103"/>
      <c r="BC396" s="103"/>
      <c r="BD396" s="103"/>
      <c r="BE396" s="103"/>
      <c r="BF396" s="103"/>
      <c r="BG396" s="103"/>
      <c r="BH396" s="103"/>
      <c r="BI396" s="103"/>
      <c r="BJ396" s="103"/>
      <c r="BK396" s="103"/>
      <c r="BL396" s="103"/>
      <c r="BM396" s="103"/>
      <c r="BN396" s="103"/>
      <c r="BO396" s="95"/>
      <c r="BP396" s="95"/>
      <c r="BQ396" s="95"/>
      <c r="BR396" s="95"/>
      <c r="BS396" s="95"/>
      <c r="BT396" s="97"/>
      <c r="BU396" s="97"/>
      <c r="BV396" s="96"/>
      <c r="BW396" s="96"/>
      <c r="BX396" s="96"/>
      <c r="BY396" s="98"/>
      <c r="BZ396" s="99"/>
      <c r="CA396" s="99"/>
      <c r="CB396" s="99"/>
      <c r="CC396" s="99"/>
      <c r="CD396" s="100"/>
      <c r="CE396" s="101"/>
      <c r="CF396" s="102"/>
      <c r="CG396" s="102"/>
      <c r="CH396" s="102"/>
      <c r="CI396" s="102"/>
      <c r="CJ396" s="102"/>
      <c r="CK396" s="102"/>
      <c r="CL396" s="102"/>
      <c r="CM396" s="102"/>
      <c r="CN396" s="102"/>
      <c r="CO396" s="102"/>
      <c r="CP396" s="103"/>
      <c r="CQ396" s="103"/>
      <c r="CR396" s="103"/>
      <c r="CS396" s="103"/>
      <c r="CT396" s="103"/>
      <c r="CU396" s="103"/>
      <c r="CV396" s="103"/>
      <c r="CW396" s="103"/>
      <c r="CX396" s="103"/>
      <c r="CY396" s="103"/>
      <c r="CZ396" s="103"/>
      <c r="DA396" s="103"/>
      <c r="DB396" s="103"/>
      <c r="DC396" s="103"/>
      <c r="DD396" s="103"/>
      <c r="DE396" s="103"/>
      <c r="DF396" s="103"/>
      <c r="DG396" s="103"/>
      <c r="DH396" s="103"/>
      <c r="DI396" s="103"/>
      <c r="DJ396" s="103"/>
      <c r="DK396" s="103"/>
      <c r="DL396" s="27"/>
      <c r="DM396" s="27"/>
      <c r="DN396" s="27"/>
      <c r="DO396" s="27"/>
      <c r="DP396" s="27"/>
      <c r="DQ396" s="27"/>
      <c r="DR396" s="27"/>
      <c r="DS396" s="27"/>
      <c r="DT396" s="27"/>
      <c r="DU396" s="27"/>
      <c r="DV396" s="27"/>
      <c r="DW396" s="27"/>
      <c r="DX396" s="27"/>
      <c r="DY396" s="27"/>
      <c r="DZ396" s="27"/>
      <c r="EA396" s="27"/>
      <c r="EB396" s="27"/>
      <c r="EC396" s="27"/>
      <c r="ED396" s="27"/>
      <c r="EE396" s="27"/>
      <c r="EF396" s="27"/>
      <c r="EG396" s="27"/>
      <c r="EH396" s="27"/>
      <c r="EI396" s="27"/>
    </row>
    <row r="397" spans="1:139">
      <c r="A397" s="83"/>
      <c r="B397" s="66"/>
      <c r="C397" s="79"/>
      <c r="D397" s="67"/>
      <c r="E397" s="123"/>
      <c r="F397" s="84"/>
      <c r="G397" s="85"/>
      <c r="H397" s="86"/>
      <c r="I397" s="124"/>
      <c r="J397" s="88"/>
      <c r="K397" s="89"/>
      <c r="L397" s="89"/>
      <c r="M397" s="90"/>
      <c r="N397" s="91"/>
      <c r="O397" s="92">
        <f t="shared" si="156"/>
        <v>0</v>
      </c>
      <c r="P397" s="93">
        <f t="shared" si="157"/>
        <v>0</v>
      </c>
      <c r="Q397" s="94"/>
      <c r="R397" s="3" t="str">
        <f t="shared" si="158"/>
        <v/>
      </c>
      <c r="S397" s="3" t="str">
        <f t="shared" si="159"/>
        <v/>
      </c>
      <c r="T397" s="3" t="str">
        <f t="shared" si="160"/>
        <v/>
      </c>
      <c r="U397" s="4" t="str">
        <f t="shared" si="161"/>
        <v/>
      </c>
      <c r="V397" s="5" t="str">
        <f t="shared" si="162"/>
        <v/>
      </c>
      <c r="W397" s="76" t="str">
        <f t="shared" si="153"/>
        <v/>
      </c>
      <c r="X397" s="76" t="str">
        <f t="shared" si="154"/>
        <v/>
      </c>
      <c r="Y397" s="5" t="str">
        <f t="shared" si="163"/>
        <v/>
      </c>
      <c r="Z397" s="5" t="str">
        <f t="shared" si="164"/>
        <v/>
      </c>
      <c r="AA397" s="5" t="str">
        <f t="shared" si="165"/>
        <v/>
      </c>
      <c r="AB397" s="6" t="str">
        <f t="shared" si="166"/>
        <v/>
      </c>
      <c r="AC397" s="29" t="str">
        <f t="shared" si="167"/>
        <v/>
      </c>
      <c r="AD397" s="29" t="str">
        <f t="shared" si="168"/>
        <v/>
      </c>
      <c r="AE397" s="29" t="str">
        <f t="shared" si="169"/>
        <v/>
      </c>
      <c r="AF397" s="29" t="str">
        <f t="shared" si="155"/>
        <v/>
      </c>
      <c r="AG397" s="100"/>
      <c r="AH397" s="101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3"/>
      <c r="AT397" s="103"/>
      <c r="AU397" s="103"/>
      <c r="AV397" s="103"/>
      <c r="AW397" s="103"/>
      <c r="AX397" s="103"/>
      <c r="AY397" s="103"/>
      <c r="AZ397" s="103"/>
      <c r="BA397" s="103"/>
      <c r="BB397" s="103"/>
      <c r="BC397" s="103"/>
      <c r="BD397" s="103"/>
      <c r="BE397" s="103"/>
      <c r="BF397" s="103"/>
      <c r="BG397" s="103"/>
      <c r="BH397" s="103"/>
      <c r="BI397" s="103"/>
      <c r="BJ397" s="103"/>
      <c r="BK397" s="103"/>
      <c r="BL397" s="103"/>
      <c r="BM397" s="103"/>
      <c r="BN397" s="103"/>
      <c r="BO397" s="95"/>
      <c r="BP397" s="95"/>
      <c r="BQ397" s="95"/>
      <c r="BR397" s="95"/>
      <c r="BS397" s="95"/>
      <c r="BT397" s="97"/>
      <c r="BU397" s="97"/>
      <c r="BV397" s="96"/>
      <c r="BW397" s="96"/>
      <c r="BX397" s="96"/>
      <c r="BY397" s="98"/>
      <c r="BZ397" s="99"/>
      <c r="CA397" s="99"/>
      <c r="CB397" s="99"/>
      <c r="CC397" s="99"/>
      <c r="CD397" s="100"/>
      <c r="CE397" s="101"/>
      <c r="CF397" s="102"/>
      <c r="CG397" s="102"/>
      <c r="CH397" s="102"/>
      <c r="CI397" s="102"/>
      <c r="CJ397" s="102"/>
      <c r="CK397" s="102"/>
      <c r="CL397" s="102"/>
      <c r="CM397" s="102"/>
      <c r="CN397" s="102"/>
      <c r="CO397" s="102"/>
      <c r="CP397" s="103"/>
      <c r="CQ397" s="103"/>
      <c r="CR397" s="103"/>
      <c r="CS397" s="103"/>
      <c r="CT397" s="103"/>
      <c r="CU397" s="103"/>
      <c r="CV397" s="103"/>
      <c r="CW397" s="103"/>
      <c r="CX397" s="103"/>
      <c r="CY397" s="103"/>
      <c r="CZ397" s="103"/>
      <c r="DA397" s="103"/>
      <c r="DB397" s="103"/>
      <c r="DC397" s="103"/>
      <c r="DD397" s="103"/>
      <c r="DE397" s="103"/>
      <c r="DF397" s="103"/>
      <c r="DG397" s="103"/>
      <c r="DH397" s="103"/>
      <c r="DI397" s="103"/>
      <c r="DJ397" s="103"/>
      <c r="DK397" s="103"/>
      <c r="DL397" s="27"/>
      <c r="DM397" s="27"/>
      <c r="DN397" s="27"/>
      <c r="DO397" s="27"/>
      <c r="DP397" s="27"/>
      <c r="DQ397" s="27"/>
      <c r="DR397" s="27"/>
      <c r="DS397" s="27"/>
      <c r="DT397" s="27"/>
      <c r="DU397" s="27"/>
      <c r="DV397" s="27"/>
      <c r="DW397" s="27"/>
      <c r="DX397" s="27"/>
      <c r="DY397" s="27"/>
      <c r="DZ397" s="27"/>
      <c r="EA397" s="27"/>
      <c r="EB397" s="27"/>
      <c r="EC397" s="27"/>
      <c r="ED397" s="27"/>
      <c r="EE397" s="27"/>
      <c r="EF397" s="27"/>
      <c r="EG397" s="27"/>
      <c r="EH397" s="27"/>
      <c r="EI397" s="27"/>
    </row>
    <row r="398" spans="1:139">
      <c r="A398" s="83"/>
      <c r="B398" s="66"/>
      <c r="C398" s="79"/>
      <c r="D398" s="67"/>
      <c r="E398" s="123"/>
      <c r="F398" s="84"/>
      <c r="G398" s="85"/>
      <c r="H398" s="86"/>
      <c r="I398" s="124"/>
      <c r="J398" s="88"/>
      <c r="K398" s="89"/>
      <c r="L398" s="89"/>
      <c r="M398" s="90"/>
      <c r="N398" s="91"/>
      <c r="O398" s="92">
        <f t="shared" si="156"/>
        <v>0</v>
      </c>
      <c r="P398" s="93">
        <f t="shared" si="157"/>
        <v>0</v>
      </c>
      <c r="Q398" s="94"/>
      <c r="R398" s="3" t="str">
        <f t="shared" si="158"/>
        <v/>
      </c>
      <c r="S398" s="3" t="str">
        <f t="shared" si="159"/>
        <v/>
      </c>
      <c r="T398" s="3" t="str">
        <f t="shared" si="160"/>
        <v/>
      </c>
      <c r="U398" s="4" t="str">
        <f t="shared" si="161"/>
        <v/>
      </c>
      <c r="V398" s="5" t="str">
        <f t="shared" si="162"/>
        <v/>
      </c>
      <c r="W398" s="76" t="str">
        <f t="shared" si="153"/>
        <v/>
      </c>
      <c r="X398" s="76" t="str">
        <f t="shared" si="154"/>
        <v/>
      </c>
      <c r="Y398" s="5" t="str">
        <f t="shared" si="163"/>
        <v/>
      </c>
      <c r="Z398" s="5" t="str">
        <f t="shared" si="164"/>
        <v/>
      </c>
      <c r="AA398" s="5" t="str">
        <f t="shared" si="165"/>
        <v/>
      </c>
      <c r="AB398" s="6" t="str">
        <f t="shared" si="166"/>
        <v/>
      </c>
      <c r="AC398" s="29" t="str">
        <f t="shared" si="167"/>
        <v/>
      </c>
      <c r="AD398" s="29" t="str">
        <f t="shared" si="168"/>
        <v/>
      </c>
      <c r="AE398" s="29" t="str">
        <f t="shared" si="169"/>
        <v/>
      </c>
      <c r="AF398" s="29" t="str">
        <f t="shared" si="155"/>
        <v/>
      </c>
      <c r="AG398" s="100"/>
      <c r="AH398" s="101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3"/>
      <c r="AT398" s="103"/>
      <c r="AU398" s="103"/>
      <c r="AV398" s="103"/>
      <c r="AW398" s="103"/>
      <c r="AX398" s="103"/>
      <c r="AY398" s="103"/>
      <c r="AZ398" s="103"/>
      <c r="BA398" s="103"/>
      <c r="BB398" s="103"/>
      <c r="BC398" s="103"/>
      <c r="BD398" s="103"/>
      <c r="BE398" s="103"/>
      <c r="BF398" s="103"/>
      <c r="BG398" s="103"/>
      <c r="BH398" s="103"/>
      <c r="BI398" s="103"/>
      <c r="BJ398" s="103"/>
      <c r="BK398" s="103"/>
      <c r="BL398" s="103"/>
      <c r="BM398" s="103"/>
      <c r="BN398" s="103"/>
      <c r="BO398" s="95"/>
      <c r="BP398" s="95"/>
      <c r="BQ398" s="95"/>
      <c r="BR398" s="95"/>
      <c r="BS398" s="95"/>
      <c r="BT398" s="97"/>
      <c r="BU398" s="97"/>
      <c r="BV398" s="96"/>
      <c r="BW398" s="96"/>
      <c r="BX398" s="96"/>
      <c r="BY398" s="98"/>
      <c r="BZ398" s="99"/>
      <c r="CA398" s="99"/>
      <c r="CB398" s="99"/>
      <c r="CC398" s="99"/>
      <c r="CD398" s="100"/>
      <c r="CE398" s="101"/>
      <c r="CF398" s="102"/>
      <c r="CG398" s="102"/>
      <c r="CH398" s="102"/>
      <c r="CI398" s="102"/>
      <c r="CJ398" s="102"/>
      <c r="CK398" s="102"/>
      <c r="CL398" s="102"/>
      <c r="CM398" s="102"/>
      <c r="CN398" s="102"/>
      <c r="CO398" s="102"/>
      <c r="CP398" s="103"/>
      <c r="CQ398" s="103"/>
      <c r="CR398" s="103"/>
      <c r="CS398" s="103"/>
      <c r="CT398" s="103"/>
      <c r="CU398" s="103"/>
      <c r="CV398" s="103"/>
      <c r="CW398" s="103"/>
      <c r="CX398" s="103"/>
      <c r="CY398" s="103"/>
      <c r="CZ398" s="103"/>
      <c r="DA398" s="103"/>
      <c r="DB398" s="103"/>
      <c r="DC398" s="103"/>
      <c r="DD398" s="103"/>
      <c r="DE398" s="103"/>
      <c r="DF398" s="103"/>
      <c r="DG398" s="103"/>
      <c r="DH398" s="103"/>
      <c r="DI398" s="103"/>
      <c r="DJ398" s="103"/>
      <c r="DK398" s="103"/>
      <c r="DL398" s="27"/>
      <c r="DM398" s="27"/>
      <c r="DN398" s="27"/>
      <c r="DO398" s="27"/>
      <c r="DP398" s="27"/>
      <c r="DQ398" s="27"/>
      <c r="DR398" s="27"/>
      <c r="DS398" s="27"/>
      <c r="DT398" s="27"/>
      <c r="DU398" s="27"/>
      <c r="DV398" s="27"/>
      <c r="DW398" s="27"/>
      <c r="DX398" s="27"/>
      <c r="DY398" s="27"/>
      <c r="DZ398" s="27"/>
      <c r="EA398" s="27"/>
      <c r="EB398" s="27"/>
      <c r="EC398" s="27"/>
      <c r="ED398" s="27"/>
      <c r="EE398" s="27"/>
      <c r="EF398" s="27"/>
      <c r="EG398" s="27"/>
      <c r="EH398" s="27"/>
      <c r="EI398" s="27"/>
    </row>
    <row r="399" spans="1:139">
      <c r="A399" s="83"/>
      <c r="B399" s="66"/>
      <c r="C399" s="79"/>
      <c r="D399" s="67"/>
      <c r="E399" s="123"/>
      <c r="F399" s="84"/>
      <c r="G399" s="85"/>
      <c r="H399" s="86"/>
      <c r="I399" s="124"/>
      <c r="J399" s="88"/>
      <c r="K399" s="89"/>
      <c r="L399" s="89"/>
      <c r="M399" s="90"/>
      <c r="N399" s="91"/>
      <c r="O399" s="92">
        <f t="shared" si="156"/>
        <v>0</v>
      </c>
      <c r="P399" s="93">
        <f t="shared" si="157"/>
        <v>0</v>
      </c>
      <c r="Q399" s="94"/>
      <c r="R399" s="3" t="str">
        <f t="shared" si="158"/>
        <v/>
      </c>
      <c r="S399" s="3" t="str">
        <f t="shared" si="159"/>
        <v/>
      </c>
      <c r="T399" s="3" t="str">
        <f t="shared" si="160"/>
        <v/>
      </c>
      <c r="U399" s="4" t="str">
        <f t="shared" si="161"/>
        <v/>
      </c>
      <c r="V399" s="5" t="str">
        <f t="shared" si="162"/>
        <v/>
      </c>
      <c r="W399" s="76" t="str">
        <f t="shared" si="153"/>
        <v/>
      </c>
      <c r="X399" s="76" t="str">
        <f t="shared" si="154"/>
        <v/>
      </c>
      <c r="Y399" s="5" t="str">
        <f t="shared" si="163"/>
        <v/>
      </c>
      <c r="Z399" s="5" t="str">
        <f t="shared" si="164"/>
        <v/>
      </c>
      <c r="AA399" s="5" t="str">
        <f t="shared" si="165"/>
        <v/>
      </c>
      <c r="AB399" s="6" t="str">
        <f t="shared" si="166"/>
        <v/>
      </c>
      <c r="AC399" s="29" t="str">
        <f t="shared" si="167"/>
        <v/>
      </c>
      <c r="AD399" s="29" t="str">
        <f t="shared" si="168"/>
        <v/>
      </c>
      <c r="AE399" s="29" t="str">
        <f t="shared" si="169"/>
        <v/>
      </c>
      <c r="AF399" s="29" t="str">
        <f t="shared" si="155"/>
        <v/>
      </c>
      <c r="AG399" s="100"/>
      <c r="AH399" s="101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3"/>
      <c r="AT399" s="103"/>
      <c r="AU399" s="103"/>
      <c r="AV399" s="103"/>
      <c r="AW399" s="103"/>
      <c r="AX399" s="103"/>
      <c r="AY399" s="103"/>
      <c r="AZ399" s="103"/>
      <c r="BA399" s="103"/>
      <c r="BB399" s="103"/>
      <c r="BC399" s="103"/>
      <c r="BD399" s="103"/>
      <c r="BE399" s="103"/>
      <c r="BF399" s="103"/>
      <c r="BG399" s="103"/>
      <c r="BH399" s="103"/>
      <c r="BI399" s="103"/>
      <c r="BJ399" s="103"/>
      <c r="BK399" s="103"/>
      <c r="BL399" s="103"/>
      <c r="BM399" s="103"/>
      <c r="BN399" s="103"/>
      <c r="BO399" s="95"/>
      <c r="BP399" s="95"/>
      <c r="BQ399" s="95"/>
      <c r="BR399" s="95"/>
      <c r="BS399" s="95"/>
      <c r="BT399" s="97"/>
      <c r="BU399" s="97"/>
      <c r="BV399" s="96"/>
      <c r="BW399" s="96"/>
      <c r="BX399" s="96"/>
      <c r="BY399" s="98"/>
      <c r="BZ399" s="99"/>
      <c r="CA399" s="99"/>
      <c r="CB399" s="99"/>
      <c r="CC399" s="99"/>
      <c r="CD399" s="100"/>
      <c r="CE399" s="101"/>
      <c r="CF399" s="102"/>
      <c r="CG399" s="102"/>
      <c r="CH399" s="102"/>
      <c r="CI399" s="102"/>
      <c r="CJ399" s="102"/>
      <c r="CK399" s="102"/>
      <c r="CL399" s="102"/>
      <c r="CM399" s="102"/>
      <c r="CN399" s="102"/>
      <c r="CO399" s="102"/>
      <c r="CP399" s="103"/>
      <c r="CQ399" s="103"/>
      <c r="CR399" s="103"/>
      <c r="CS399" s="103"/>
      <c r="CT399" s="103"/>
      <c r="CU399" s="103"/>
      <c r="CV399" s="103"/>
      <c r="CW399" s="103"/>
      <c r="CX399" s="103"/>
      <c r="CY399" s="103"/>
      <c r="CZ399" s="103"/>
      <c r="DA399" s="103"/>
      <c r="DB399" s="103"/>
      <c r="DC399" s="103"/>
      <c r="DD399" s="103"/>
      <c r="DE399" s="103"/>
      <c r="DF399" s="103"/>
      <c r="DG399" s="103"/>
      <c r="DH399" s="103"/>
      <c r="DI399" s="103"/>
      <c r="DJ399" s="103"/>
      <c r="DK399" s="103"/>
      <c r="DL399" s="27"/>
      <c r="DM399" s="27"/>
      <c r="DN399" s="27"/>
      <c r="DO399" s="27"/>
      <c r="DP399" s="27"/>
      <c r="DQ399" s="27"/>
      <c r="DR399" s="27"/>
      <c r="DS399" s="27"/>
      <c r="DT399" s="27"/>
      <c r="DU399" s="27"/>
      <c r="DV399" s="27"/>
      <c r="DW399" s="27"/>
      <c r="DX399" s="27"/>
      <c r="DY399" s="27"/>
      <c r="DZ399" s="27"/>
      <c r="EA399" s="27"/>
      <c r="EB399" s="27"/>
      <c r="EC399" s="27"/>
      <c r="ED399" s="27"/>
      <c r="EE399" s="27"/>
      <c r="EF399" s="27"/>
      <c r="EG399" s="27"/>
      <c r="EH399" s="27"/>
      <c r="EI399" s="27"/>
    </row>
    <row r="400" spans="1:139">
      <c r="A400" s="83"/>
      <c r="B400" s="66"/>
      <c r="C400" s="79"/>
      <c r="D400" s="67"/>
      <c r="E400" s="123"/>
      <c r="F400" s="84"/>
      <c r="G400" s="85"/>
      <c r="H400" s="86"/>
      <c r="I400" s="124"/>
      <c r="J400" s="88"/>
      <c r="K400" s="89"/>
      <c r="L400" s="89"/>
      <c r="M400" s="90"/>
      <c r="N400" s="91"/>
      <c r="O400" s="92">
        <f t="shared" si="156"/>
        <v>0</v>
      </c>
      <c r="P400" s="93">
        <f t="shared" si="157"/>
        <v>0</v>
      </c>
      <c r="Q400" s="94"/>
      <c r="R400" s="3" t="str">
        <f t="shared" si="158"/>
        <v/>
      </c>
      <c r="S400" s="3" t="str">
        <f t="shared" si="159"/>
        <v/>
      </c>
      <c r="T400" s="3" t="str">
        <f t="shared" si="160"/>
        <v/>
      </c>
      <c r="U400" s="4" t="str">
        <f t="shared" si="161"/>
        <v/>
      </c>
      <c r="V400" s="5" t="str">
        <f t="shared" si="162"/>
        <v/>
      </c>
      <c r="W400" s="76" t="str">
        <f t="shared" si="153"/>
        <v/>
      </c>
      <c r="X400" s="76" t="str">
        <f t="shared" si="154"/>
        <v/>
      </c>
      <c r="Y400" s="5" t="str">
        <f t="shared" si="163"/>
        <v/>
      </c>
      <c r="Z400" s="5" t="str">
        <f t="shared" si="164"/>
        <v/>
      </c>
      <c r="AA400" s="5" t="str">
        <f t="shared" si="165"/>
        <v/>
      </c>
      <c r="AB400" s="6" t="str">
        <f t="shared" si="166"/>
        <v/>
      </c>
      <c r="AC400" s="29" t="str">
        <f t="shared" si="167"/>
        <v/>
      </c>
      <c r="AD400" s="29" t="str">
        <f t="shared" si="168"/>
        <v/>
      </c>
      <c r="AE400" s="29" t="str">
        <f t="shared" si="169"/>
        <v/>
      </c>
      <c r="AF400" s="29" t="str">
        <f t="shared" si="155"/>
        <v/>
      </c>
      <c r="AG400" s="100"/>
      <c r="AH400" s="101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3"/>
      <c r="AT400" s="103"/>
      <c r="AU400" s="103"/>
      <c r="AV400" s="103"/>
      <c r="AW400" s="103"/>
      <c r="AX400" s="103"/>
      <c r="AY400" s="103"/>
      <c r="AZ400" s="103"/>
      <c r="BA400" s="103"/>
      <c r="BB400" s="103"/>
      <c r="BC400" s="103"/>
      <c r="BD400" s="103"/>
      <c r="BE400" s="103"/>
      <c r="BF400" s="103"/>
      <c r="BG400" s="103"/>
      <c r="BH400" s="103"/>
      <c r="BI400" s="103"/>
      <c r="BJ400" s="103"/>
      <c r="BK400" s="103"/>
      <c r="BL400" s="103"/>
      <c r="BM400" s="103"/>
      <c r="BN400" s="103"/>
      <c r="BO400" s="95"/>
      <c r="BP400" s="95"/>
      <c r="BQ400" s="95"/>
      <c r="BR400" s="95"/>
      <c r="BS400" s="95"/>
      <c r="BT400" s="97"/>
      <c r="BU400" s="97"/>
      <c r="BV400" s="96"/>
      <c r="BW400" s="96"/>
      <c r="BX400" s="96"/>
      <c r="BY400" s="98"/>
      <c r="BZ400" s="99"/>
      <c r="CA400" s="99"/>
      <c r="CB400" s="99"/>
      <c r="CC400" s="99"/>
      <c r="CD400" s="100"/>
      <c r="CE400" s="101"/>
      <c r="CF400" s="102"/>
      <c r="CG400" s="102"/>
      <c r="CH400" s="102"/>
      <c r="CI400" s="102"/>
      <c r="CJ400" s="102"/>
      <c r="CK400" s="102"/>
      <c r="CL400" s="102"/>
      <c r="CM400" s="102"/>
      <c r="CN400" s="102"/>
      <c r="CO400" s="102"/>
      <c r="CP400" s="103"/>
      <c r="CQ400" s="103"/>
      <c r="CR400" s="103"/>
      <c r="CS400" s="103"/>
      <c r="CT400" s="103"/>
      <c r="CU400" s="103"/>
      <c r="CV400" s="103"/>
      <c r="CW400" s="103"/>
      <c r="CX400" s="103"/>
      <c r="CY400" s="103"/>
      <c r="CZ400" s="103"/>
      <c r="DA400" s="103"/>
      <c r="DB400" s="103"/>
      <c r="DC400" s="103"/>
      <c r="DD400" s="103"/>
      <c r="DE400" s="103"/>
      <c r="DF400" s="103"/>
      <c r="DG400" s="103"/>
      <c r="DH400" s="103"/>
      <c r="DI400" s="103"/>
      <c r="DJ400" s="103"/>
      <c r="DK400" s="103"/>
      <c r="DL400" s="27"/>
      <c r="DM400" s="27"/>
      <c r="DN400" s="27"/>
      <c r="DO400" s="27"/>
      <c r="DP400" s="27"/>
      <c r="DQ400" s="27"/>
      <c r="DR400" s="27"/>
      <c r="DS400" s="27"/>
      <c r="DT400" s="27"/>
      <c r="DU400" s="27"/>
      <c r="DV400" s="27"/>
      <c r="DW400" s="27"/>
      <c r="DX400" s="27"/>
      <c r="DY400" s="27"/>
      <c r="DZ400" s="27"/>
      <c r="EA400" s="27"/>
      <c r="EB400" s="27"/>
      <c r="EC400" s="27"/>
      <c r="ED400" s="27"/>
      <c r="EE400" s="27"/>
      <c r="EF400" s="27"/>
      <c r="EG400" s="27"/>
      <c r="EH400" s="27"/>
      <c r="EI400" s="27"/>
    </row>
    <row r="401" spans="1:139">
      <c r="A401" s="83"/>
      <c r="B401" s="66"/>
      <c r="C401" s="79"/>
      <c r="D401" s="67"/>
      <c r="E401" s="123"/>
      <c r="F401" s="84"/>
      <c r="G401" s="85"/>
      <c r="H401" s="86"/>
      <c r="I401" s="124"/>
      <c r="J401" s="88"/>
      <c r="K401" s="89"/>
      <c r="L401" s="89"/>
      <c r="M401" s="90"/>
      <c r="N401" s="91"/>
      <c r="O401" s="92">
        <f t="shared" si="156"/>
        <v>0</v>
      </c>
      <c r="P401" s="93">
        <f t="shared" si="157"/>
        <v>0</v>
      </c>
      <c r="Q401" s="94"/>
      <c r="R401" s="3" t="str">
        <f t="shared" si="158"/>
        <v/>
      </c>
      <c r="S401" s="3" t="str">
        <f t="shared" si="159"/>
        <v/>
      </c>
      <c r="T401" s="3" t="str">
        <f t="shared" si="160"/>
        <v/>
      </c>
      <c r="U401" s="4" t="str">
        <f t="shared" si="161"/>
        <v/>
      </c>
      <c r="V401" s="5" t="str">
        <f t="shared" si="162"/>
        <v/>
      </c>
      <c r="W401" s="76" t="str">
        <f t="shared" si="153"/>
        <v/>
      </c>
      <c r="X401" s="76" t="str">
        <f t="shared" si="154"/>
        <v/>
      </c>
      <c r="Y401" s="5" t="str">
        <f t="shared" si="163"/>
        <v/>
      </c>
      <c r="Z401" s="5" t="str">
        <f t="shared" si="164"/>
        <v/>
      </c>
      <c r="AA401" s="5" t="str">
        <f t="shared" si="165"/>
        <v/>
      </c>
      <c r="AB401" s="6" t="str">
        <f t="shared" si="166"/>
        <v/>
      </c>
      <c r="AC401" s="29" t="str">
        <f t="shared" si="167"/>
        <v/>
      </c>
      <c r="AD401" s="29" t="str">
        <f t="shared" si="168"/>
        <v/>
      </c>
      <c r="AE401" s="29" t="str">
        <f t="shared" si="169"/>
        <v/>
      </c>
      <c r="AF401" s="29" t="str">
        <f t="shared" si="155"/>
        <v/>
      </c>
      <c r="AG401" s="100"/>
      <c r="AH401" s="101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3"/>
      <c r="AT401" s="103"/>
      <c r="AU401" s="103"/>
      <c r="AV401" s="103"/>
      <c r="AW401" s="103"/>
      <c r="AX401" s="103"/>
      <c r="AY401" s="103"/>
      <c r="AZ401" s="103"/>
      <c r="BA401" s="103"/>
      <c r="BB401" s="103"/>
      <c r="BC401" s="103"/>
      <c r="BD401" s="103"/>
      <c r="BE401" s="103"/>
      <c r="BF401" s="103"/>
      <c r="BG401" s="103"/>
      <c r="BH401" s="103"/>
      <c r="BI401" s="103"/>
      <c r="BJ401" s="103"/>
      <c r="BK401" s="103"/>
      <c r="BL401" s="103"/>
      <c r="BM401" s="103"/>
      <c r="BN401" s="103"/>
      <c r="BO401" s="95"/>
      <c r="BP401" s="95"/>
      <c r="BQ401" s="95"/>
      <c r="BR401" s="95"/>
      <c r="BS401" s="95"/>
      <c r="BT401" s="97"/>
      <c r="BU401" s="97"/>
      <c r="BV401" s="96"/>
      <c r="BW401" s="96"/>
      <c r="BX401" s="96"/>
      <c r="BY401" s="98"/>
      <c r="BZ401" s="99"/>
      <c r="CA401" s="99"/>
      <c r="CB401" s="99"/>
      <c r="CC401" s="99"/>
      <c r="CD401" s="100"/>
      <c r="CE401" s="101"/>
      <c r="CF401" s="102"/>
      <c r="CG401" s="102"/>
      <c r="CH401" s="102"/>
      <c r="CI401" s="102"/>
      <c r="CJ401" s="102"/>
      <c r="CK401" s="102"/>
      <c r="CL401" s="102"/>
      <c r="CM401" s="102"/>
      <c r="CN401" s="102"/>
      <c r="CO401" s="102"/>
      <c r="CP401" s="103"/>
      <c r="CQ401" s="103"/>
      <c r="CR401" s="103"/>
      <c r="CS401" s="103"/>
      <c r="CT401" s="103"/>
      <c r="CU401" s="103"/>
      <c r="CV401" s="103"/>
      <c r="CW401" s="103"/>
      <c r="CX401" s="103"/>
      <c r="CY401" s="103"/>
      <c r="CZ401" s="103"/>
      <c r="DA401" s="103"/>
      <c r="DB401" s="103"/>
      <c r="DC401" s="103"/>
      <c r="DD401" s="103"/>
      <c r="DE401" s="103"/>
      <c r="DF401" s="103"/>
      <c r="DG401" s="103"/>
      <c r="DH401" s="103"/>
      <c r="DI401" s="103"/>
      <c r="DJ401" s="103"/>
      <c r="DK401" s="103"/>
      <c r="DL401" s="27"/>
      <c r="DM401" s="27"/>
      <c r="DN401" s="27"/>
      <c r="DO401" s="27"/>
      <c r="DP401" s="27"/>
      <c r="DQ401" s="27"/>
      <c r="DR401" s="27"/>
      <c r="DS401" s="27"/>
      <c r="DT401" s="27"/>
      <c r="DU401" s="27"/>
      <c r="DV401" s="27"/>
      <c r="DW401" s="27"/>
      <c r="DX401" s="27"/>
      <c r="DY401" s="27"/>
      <c r="DZ401" s="27"/>
      <c r="EA401" s="27"/>
      <c r="EB401" s="27"/>
      <c r="EC401" s="27"/>
      <c r="ED401" s="27"/>
      <c r="EE401" s="27"/>
      <c r="EF401" s="27"/>
      <c r="EG401" s="27"/>
      <c r="EH401" s="27"/>
      <c r="EI401" s="27"/>
    </row>
    <row r="402" spans="1:139">
      <c r="A402" s="83"/>
      <c r="B402" s="66"/>
      <c r="C402" s="79"/>
      <c r="D402" s="67"/>
      <c r="E402" s="123"/>
      <c r="F402" s="84"/>
      <c r="G402" s="85"/>
      <c r="H402" s="86"/>
      <c r="I402" s="124"/>
      <c r="J402" s="88"/>
      <c r="K402" s="89"/>
      <c r="L402" s="89"/>
      <c r="M402" s="90"/>
      <c r="N402" s="91"/>
      <c r="O402" s="92">
        <f t="shared" si="156"/>
        <v>0</v>
      </c>
      <c r="P402" s="93">
        <f t="shared" si="157"/>
        <v>0</v>
      </c>
      <c r="Q402" s="94"/>
      <c r="R402" s="3" t="str">
        <f t="shared" si="158"/>
        <v/>
      </c>
      <c r="S402" s="3" t="str">
        <f t="shared" si="159"/>
        <v/>
      </c>
      <c r="T402" s="3" t="str">
        <f t="shared" si="160"/>
        <v/>
      </c>
      <c r="U402" s="4" t="str">
        <f t="shared" si="161"/>
        <v/>
      </c>
      <c r="V402" s="5" t="str">
        <f t="shared" si="162"/>
        <v/>
      </c>
      <c r="W402" s="76" t="str">
        <f t="shared" si="153"/>
        <v/>
      </c>
      <c r="X402" s="76" t="str">
        <f t="shared" si="154"/>
        <v/>
      </c>
      <c r="Y402" s="5" t="str">
        <f t="shared" si="163"/>
        <v/>
      </c>
      <c r="Z402" s="5" t="str">
        <f t="shared" si="164"/>
        <v/>
      </c>
      <c r="AA402" s="5" t="str">
        <f t="shared" si="165"/>
        <v/>
      </c>
      <c r="AB402" s="6" t="str">
        <f t="shared" si="166"/>
        <v/>
      </c>
      <c r="AC402" s="29" t="str">
        <f t="shared" si="167"/>
        <v/>
      </c>
      <c r="AD402" s="29" t="str">
        <f t="shared" si="168"/>
        <v/>
      </c>
      <c r="AE402" s="29" t="str">
        <f t="shared" si="169"/>
        <v/>
      </c>
      <c r="AF402" s="29" t="str">
        <f t="shared" si="155"/>
        <v/>
      </c>
      <c r="AG402" s="100"/>
      <c r="AH402" s="101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3"/>
      <c r="AT402" s="103"/>
      <c r="AU402" s="103"/>
      <c r="AV402" s="103"/>
      <c r="AW402" s="103"/>
      <c r="AX402" s="103"/>
      <c r="AY402" s="103"/>
      <c r="AZ402" s="103"/>
      <c r="BA402" s="103"/>
      <c r="BB402" s="103"/>
      <c r="BC402" s="103"/>
      <c r="BD402" s="103"/>
      <c r="BE402" s="103"/>
      <c r="BF402" s="103"/>
      <c r="BG402" s="103"/>
      <c r="BH402" s="103"/>
      <c r="BI402" s="103"/>
      <c r="BJ402" s="103"/>
      <c r="BK402" s="103"/>
      <c r="BL402" s="103"/>
      <c r="BM402" s="103"/>
      <c r="BN402" s="103"/>
      <c r="BO402" s="95"/>
      <c r="BP402" s="95"/>
      <c r="BQ402" s="95"/>
      <c r="BR402" s="95"/>
      <c r="BS402" s="95"/>
      <c r="BT402" s="97"/>
      <c r="BU402" s="97"/>
      <c r="BV402" s="96"/>
      <c r="BW402" s="96"/>
      <c r="BX402" s="96"/>
      <c r="BY402" s="98"/>
      <c r="BZ402" s="99"/>
      <c r="CA402" s="99"/>
      <c r="CB402" s="99"/>
      <c r="CC402" s="99"/>
      <c r="CD402" s="100"/>
      <c r="CE402" s="101"/>
      <c r="CF402" s="102"/>
      <c r="CG402" s="102"/>
      <c r="CH402" s="102"/>
      <c r="CI402" s="102"/>
      <c r="CJ402" s="102"/>
      <c r="CK402" s="102"/>
      <c r="CL402" s="102"/>
      <c r="CM402" s="102"/>
      <c r="CN402" s="102"/>
      <c r="CO402" s="102"/>
      <c r="CP402" s="103"/>
      <c r="CQ402" s="103"/>
      <c r="CR402" s="103"/>
      <c r="CS402" s="103"/>
      <c r="CT402" s="103"/>
      <c r="CU402" s="103"/>
      <c r="CV402" s="103"/>
      <c r="CW402" s="103"/>
      <c r="CX402" s="103"/>
      <c r="CY402" s="103"/>
      <c r="CZ402" s="103"/>
      <c r="DA402" s="103"/>
      <c r="DB402" s="103"/>
      <c r="DC402" s="103"/>
      <c r="DD402" s="103"/>
      <c r="DE402" s="103"/>
      <c r="DF402" s="103"/>
      <c r="DG402" s="103"/>
      <c r="DH402" s="103"/>
      <c r="DI402" s="103"/>
      <c r="DJ402" s="103"/>
      <c r="DK402" s="103"/>
      <c r="DL402" s="27"/>
      <c r="DM402" s="27"/>
      <c r="DN402" s="27"/>
      <c r="DO402" s="27"/>
      <c r="DP402" s="27"/>
      <c r="DQ402" s="27"/>
      <c r="DR402" s="27"/>
      <c r="DS402" s="27"/>
      <c r="DT402" s="27"/>
      <c r="DU402" s="27"/>
      <c r="DV402" s="27"/>
      <c r="DW402" s="27"/>
      <c r="DX402" s="27"/>
      <c r="DY402" s="27"/>
      <c r="DZ402" s="27"/>
      <c r="EA402" s="27"/>
      <c r="EB402" s="27"/>
      <c r="EC402" s="27"/>
      <c r="ED402" s="27"/>
      <c r="EE402" s="27"/>
      <c r="EF402" s="27"/>
      <c r="EG402" s="27"/>
      <c r="EH402" s="27"/>
      <c r="EI402" s="27"/>
    </row>
    <row r="403" spans="1:139">
      <c r="A403" s="83"/>
      <c r="B403" s="66"/>
      <c r="C403" s="79"/>
      <c r="D403" s="67"/>
      <c r="E403" s="123"/>
      <c r="F403" s="84"/>
      <c r="G403" s="85"/>
      <c r="H403" s="86"/>
      <c r="I403" s="124"/>
      <c r="J403" s="88"/>
      <c r="K403" s="89"/>
      <c r="L403" s="89"/>
      <c r="M403" s="90"/>
      <c r="N403" s="91"/>
      <c r="O403" s="92">
        <f t="shared" si="156"/>
        <v>0</v>
      </c>
      <c r="P403" s="93">
        <f t="shared" si="157"/>
        <v>0</v>
      </c>
      <c r="Q403" s="94"/>
      <c r="R403" s="3" t="str">
        <f t="shared" si="158"/>
        <v/>
      </c>
      <c r="S403" s="3" t="str">
        <f t="shared" si="159"/>
        <v/>
      </c>
      <c r="T403" s="3" t="str">
        <f t="shared" si="160"/>
        <v/>
      </c>
      <c r="U403" s="4" t="str">
        <f t="shared" si="161"/>
        <v/>
      </c>
      <c r="V403" s="5" t="str">
        <f t="shared" si="162"/>
        <v/>
      </c>
      <c r="W403" s="76" t="str">
        <f t="shared" si="153"/>
        <v/>
      </c>
      <c r="X403" s="76" t="str">
        <f t="shared" si="154"/>
        <v/>
      </c>
      <c r="Y403" s="5" t="str">
        <f t="shared" si="163"/>
        <v/>
      </c>
      <c r="Z403" s="5" t="str">
        <f t="shared" si="164"/>
        <v/>
      </c>
      <c r="AA403" s="5" t="str">
        <f t="shared" si="165"/>
        <v/>
      </c>
      <c r="AB403" s="6" t="str">
        <f t="shared" si="166"/>
        <v/>
      </c>
      <c r="AC403" s="29" t="str">
        <f t="shared" si="167"/>
        <v/>
      </c>
      <c r="AD403" s="29" t="str">
        <f t="shared" si="168"/>
        <v/>
      </c>
      <c r="AE403" s="29" t="str">
        <f t="shared" si="169"/>
        <v/>
      </c>
      <c r="AF403" s="29" t="str">
        <f t="shared" si="155"/>
        <v/>
      </c>
      <c r="AG403" s="100"/>
      <c r="AH403" s="101"/>
      <c r="AI403" s="102"/>
      <c r="AJ403" s="102"/>
      <c r="AK403" s="102"/>
      <c r="AL403" s="102"/>
      <c r="AM403" s="102"/>
      <c r="AN403" s="102"/>
      <c r="AO403" s="102"/>
      <c r="AP403" s="102"/>
      <c r="AQ403" s="102"/>
      <c r="AR403" s="102"/>
      <c r="AS403" s="103"/>
      <c r="AT403" s="103"/>
      <c r="AU403" s="103"/>
      <c r="AV403" s="103"/>
      <c r="AW403" s="103"/>
      <c r="AX403" s="103"/>
      <c r="AY403" s="103"/>
      <c r="AZ403" s="103"/>
      <c r="BA403" s="103"/>
      <c r="BB403" s="103"/>
      <c r="BC403" s="103"/>
      <c r="BD403" s="103"/>
      <c r="BE403" s="103"/>
      <c r="BF403" s="103"/>
      <c r="BG403" s="103"/>
      <c r="BH403" s="103"/>
      <c r="BI403" s="103"/>
      <c r="BJ403" s="103"/>
      <c r="BK403" s="103"/>
      <c r="BL403" s="103"/>
      <c r="BM403" s="103"/>
      <c r="BN403" s="103"/>
      <c r="BO403" s="95"/>
      <c r="BP403" s="95"/>
      <c r="BQ403" s="95"/>
      <c r="BR403" s="95"/>
      <c r="BS403" s="95"/>
      <c r="BT403" s="97"/>
      <c r="BU403" s="97"/>
      <c r="BV403" s="96"/>
      <c r="BW403" s="96"/>
      <c r="BX403" s="96"/>
      <c r="BY403" s="98"/>
      <c r="BZ403" s="99"/>
      <c r="CA403" s="99"/>
      <c r="CB403" s="99"/>
      <c r="CC403" s="99"/>
      <c r="CD403" s="100"/>
      <c r="CE403" s="101"/>
      <c r="CF403" s="102"/>
      <c r="CG403" s="102"/>
      <c r="CH403" s="102"/>
      <c r="CI403" s="102"/>
      <c r="CJ403" s="102"/>
      <c r="CK403" s="102"/>
      <c r="CL403" s="102"/>
      <c r="CM403" s="102"/>
      <c r="CN403" s="102"/>
      <c r="CO403" s="102"/>
      <c r="CP403" s="103"/>
      <c r="CQ403" s="103"/>
      <c r="CR403" s="103"/>
      <c r="CS403" s="103"/>
      <c r="CT403" s="103"/>
      <c r="CU403" s="103"/>
      <c r="CV403" s="103"/>
      <c r="CW403" s="103"/>
      <c r="CX403" s="103"/>
      <c r="CY403" s="103"/>
      <c r="CZ403" s="103"/>
      <c r="DA403" s="103"/>
      <c r="DB403" s="103"/>
      <c r="DC403" s="103"/>
      <c r="DD403" s="103"/>
      <c r="DE403" s="103"/>
      <c r="DF403" s="103"/>
      <c r="DG403" s="103"/>
      <c r="DH403" s="103"/>
      <c r="DI403" s="103"/>
      <c r="DJ403" s="103"/>
      <c r="DK403" s="103"/>
      <c r="DL403" s="27"/>
      <c r="DM403" s="27"/>
      <c r="DN403" s="27"/>
      <c r="DO403" s="27"/>
      <c r="DP403" s="27"/>
      <c r="DQ403" s="27"/>
      <c r="DR403" s="27"/>
      <c r="DS403" s="27"/>
      <c r="DT403" s="27"/>
      <c r="DU403" s="27"/>
      <c r="DV403" s="27"/>
      <c r="DW403" s="27"/>
      <c r="DX403" s="27"/>
      <c r="DY403" s="27"/>
      <c r="DZ403" s="27"/>
      <c r="EA403" s="27"/>
      <c r="EB403" s="27"/>
      <c r="EC403" s="27"/>
      <c r="ED403" s="27"/>
      <c r="EE403" s="27"/>
      <c r="EF403" s="27"/>
      <c r="EG403" s="27"/>
      <c r="EH403" s="27"/>
      <c r="EI403" s="27"/>
    </row>
    <row r="404" spans="1:139">
      <c r="A404" s="83"/>
      <c r="B404" s="66"/>
      <c r="C404" s="79"/>
      <c r="D404" s="67"/>
      <c r="E404" s="123"/>
      <c r="F404" s="84"/>
      <c r="G404" s="85"/>
      <c r="H404" s="86"/>
      <c r="I404" s="124"/>
      <c r="J404" s="88"/>
      <c r="K404" s="89"/>
      <c r="L404" s="89"/>
      <c r="M404" s="90"/>
      <c r="N404" s="91"/>
      <c r="O404" s="92">
        <f t="shared" si="156"/>
        <v>0</v>
      </c>
      <c r="P404" s="93">
        <f t="shared" si="157"/>
        <v>0</v>
      </c>
      <c r="Q404" s="94"/>
      <c r="R404" s="3" t="str">
        <f t="shared" si="158"/>
        <v/>
      </c>
      <c r="S404" s="3" t="str">
        <f t="shared" si="159"/>
        <v/>
      </c>
      <c r="T404" s="3" t="str">
        <f t="shared" si="160"/>
        <v/>
      </c>
      <c r="U404" s="4" t="str">
        <f t="shared" si="161"/>
        <v/>
      </c>
      <c r="V404" s="5" t="str">
        <f t="shared" si="162"/>
        <v/>
      </c>
      <c r="W404" s="76" t="str">
        <f t="shared" si="153"/>
        <v/>
      </c>
      <c r="X404" s="76" t="str">
        <f t="shared" si="154"/>
        <v/>
      </c>
      <c r="Y404" s="5" t="str">
        <f t="shared" si="163"/>
        <v/>
      </c>
      <c r="Z404" s="5" t="str">
        <f t="shared" si="164"/>
        <v/>
      </c>
      <c r="AA404" s="5" t="str">
        <f t="shared" si="165"/>
        <v/>
      </c>
      <c r="AB404" s="6" t="str">
        <f t="shared" si="166"/>
        <v/>
      </c>
      <c r="AC404" s="29" t="str">
        <f t="shared" si="167"/>
        <v/>
      </c>
      <c r="AD404" s="29" t="str">
        <f t="shared" si="168"/>
        <v/>
      </c>
      <c r="AE404" s="29" t="str">
        <f t="shared" si="169"/>
        <v/>
      </c>
      <c r="AF404" s="29" t="str">
        <f t="shared" si="155"/>
        <v/>
      </c>
      <c r="AG404" s="100"/>
      <c r="AH404" s="101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3"/>
      <c r="AT404" s="103"/>
      <c r="AU404" s="103"/>
      <c r="AV404" s="103"/>
      <c r="AW404" s="103"/>
      <c r="AX404" s="103"/>
      <c r="AY404" s="103"/>
      <c r="AZ404" s="103"/>
      <c r="BA404" s="103"/>
      <c r="BB404" s="103"/>
      <c r="BC404" s="103"/>
      <c r="BD404" s="103"/>
      <c r="BE404" s="103"/>
      <c r="BF404" s="103"/>
      <c r="BG404" s="103"/>
      <c r="BH404" s="103"/>
      <c r="BI404" s="103"/>
      <c r="BJ404" s="103"/>
      <c r="BK404" s="103"/>
      <c r="BL404" s="103"/>
      <c r="BM404" s="103"/>
      <c r="BN404" s="103"/>
      <c r="BO404" s="95"/>
      <c r="BP404" s="95"/>
      <c r="BQ404" s="95"/>
      <c r="BR404" s="95"/>
      <c r="BS404" s="95"/>
      <c r="BT404" s="97"/>
      <c r="BU404" s="97"/>
      <c r="BV404" s="96"/>
      <c r="BW404" s="96"/>
      <c r="BX404" s="96"/>
      <c r="BY404" s="98"/>
      <c r="BZ404" s="99"/>
      <c r="CA404" s="99"/>
      <c r="CB404" s="99"/>
      <c r="CC404" s="99"/>
      <c r="CD404" s="100"/>
      <c r="CE404" s="101"/>
      <c r="CF404" s="102"/>
      <c r="CG404" s="102"/>
      <c r="CH404" s="102"/>
      <c r="CI404" s="102"/>
      <c r="CJ404" s="102"/>
      <c r="CK404" s="102"/>
      <c r="CL404" s="102"/>
      <c r="CM404" s="102"/>
      <c r="CN404" s="102"/>
      <c r="CO404" s="102"/>
      <c r="CP404" s="103"/>
      <c r="CQ404" s="103"/>
      <c r="CR404" s="103"/>
      <c r="CS404" s="103"/>
      <c r="CT404" s="103"/>
      <c r="CU404" s="103"/>
      <c r="CV404" s="103"/>
      <c r="CW404" s="103"/>
      <c r="CX404" s="103"/>
      <c r="CY404" s="103"/>
      <c r="CZ404" s="103"/>
      <c r="DA404" s="103"/>
      <c r="DB404" s="103"/>
      <c r="DC404" s="103"/>
      <c r="DD404" s="103"/>
      <c r="DE404" s="103"/>
      <c r="DF404" s="103"/>
      <c r="DG404" s="103"/>
      <c r="DH404" s="103"/>
      <c r="DI404" s="103"/>
      <c r="DJ404" s="103"/>
      <c r="DK404" s="103"/>
      <c r="DL404" s="27"/>
      <c r="DM404" s="27"/>
      <c r="DN404" s="27"/>
      <c r="DO404" s="27"/>
      <c r="DP404" s="27"/>
      <c r="DQ404" s="27"/>
      <c r="DR404" s="27"/>
      <c r="DS404" s="27"/>
      <c r="DT404" s="27"/>
      <c r="DU404" s="27"/>
      <c r="DV404" s="27"/>
      <c r="DW404" s="27"/>
      <c r="DX404" s="27"/>
      <c r="DY404" s="27"/>
      <c r="DZ404" s="27"/>
      <c r="EA404" s="27"/>
      <c r="EB404" s="27"/>
      <c r="EC404" s="27"/>
      <c r="ED404" s="27"/>
      <c r="EE404" s="27"/>
      <c r="EF404" s="27"/>
      <c r="EG404" s="27"/>
      <c r="EH404" s="27"/>
      <c r="EI404" s="27"/>
    </row>
    <row r="405" spans="1:139">
      <c r="A405" s="83"/>
      <c r="B405" s="66"/>
      <c r="C405" s="79"/>
      <c r="D405" s="67"/>
      <c r="E405" s="123"/>
      <c r="F405" s="84"/>
      <c r="G405" s="85"/>
      <c r="H405" s="86"/>
      <c r="I405" s="124"/>
      <c r="J405" s="88"/>
      <c r="K405" s="89"/>
      <c r="L405" s="89"/>
      <c r="M405" s="90"/>
      <c r="N405" s="91"/>
      <c r="O405" s="92">
        <f t="shared" si="156"/>
        <v>0</v>
      </c>
      <c r="P405" s="93">
        <f t="shared" si="157"/>
        <v>0</v>
      </c>
      <c r="Q405" s="94"/>
      <c r="R405" s="3" t="str">
        <f t="shared" si="158"/>
        <v/>
      </c>
      <c r="S405" s="3" t="str">
        <f t="shared" si="159"/>
        <v/>
      </c>
      <c r="T405" s="3" t="str">
        <f t="shared" si="160"/>
        <v/>
      </c>
      <c r="U405" s="4" t="str">
        <f t="shared" si="161"/>
        <v/>
      </c>
      <c r="V405" s="5" t="str">
        <f t="shared" si="162"/>
        <v/>
      </c>
      <c r="W405" s="76" t="str">
        <f t="shared" si="153"/>
        <v/>
      </c>
      <c r="X405" s="76" t="str">
        <f t="shared" si="154"/>
        <v/>
      </c>
      <c r="Y405" s="5" t="str">
        <f t="shared" si="163"/>
        <v/>
      </c>
      <c r="Z405" s="5" t="str">
        <f t="shared" si="164"/>
        <v/>
      </c>
      <c r="AA405" s="5" t="str">
        <f t="shared" si="165"/>
        <v/>
      </c>
      <c r="AB405" s="6" t="str">
        <f t="shared" si="166"/>
        <v/>
      </c>
      <c r="AC405" s="29" t="str">
        <f t="shared" si="167"/>
        <v/>
      </c>
      <c r="AD405" s="29" t="str">
        <f t="shared" si="168"/>
        <v/>
      </c>
      <c r="AE405" s="29" t="str">
        <f t="shared" si="169"/>
        <v/>
      </c>
      <c r="AF405" s="29" t="str">
        <f t="shared" si="155"/>
        <v/>
      </c>
      <c r="AG405" s="100"/>
      <c r="AH405" s="101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3"/>
      <c r="AT405" s="103"/>
      <c r="AU405" s="103"/>
      <c r="AV405" s="103"/>
      <c r="AW405" s="103"/>
      <c r="AX405" s="103"/>
      <c r="AY405" s="103"/>
      <c r="AZ405" s="103"/>
      <c r="BA405" s="103"/>
      <c r="BB405" s="103"/>
      <c r="BC405" s="103"/>
      <c r="BD405" s="103"/>
      <c r="BE405" s="103"/>
      <c r="BF405" s="103"/>
      <c r="BG405" s="103"/>
      <c r="BH405" s="103"/>
      <c r="BI405" s="103"/>
      <c r="BJ405" s="103"/>
      <c r="BK405" s="103"/>
      <c r="BL405" s="103"/>
      <c r="BM405" s="103"/>
      <c r="BN405" s="103"/>
      <c r="BO405" s="95"/>
      <c r="BP405" s="95"/>
      <c r="BQ405" s="95"/>
      <c r="BR405" s="95"/>
      <c r="BS405" s="95"/>
      <c r="BT405" s="97"/>
      <c r="BU405" s="97"/>
      <c r="BV405" s="96"/>
      <c r="BW405" s="96"/>
      <c r="BX405" s="96"/>
      <c r="BY405" s="98"/>
      <c r="BZ405" s="99"/>
      <c r="CA405" s="99"/>
      <c r="CB405" s="99"/>
      <c r="CC405" s="99"/>
      <c r="CD405" s="100"/>
      <c r="CE405" s="101"/>
      <c r="CF405" s="102"/>
      <c r="CG405" s="102"/>
      <c r="CH405" s="102"/>
      <c r="CI405" s="102"/>
      <c r="CJ405" s="102"/>
      <c r="CK405" s="102"/>
      <c r="CL405" s="102"/>
      <c r="CM405" s="102"/>
      <c r="CN405" s="102"/>
      <c r="CO405" s="102"/>
      <c r="CP405" s="103"/>
      <c r="CQ405" s="103"/>
      <c r="CR405" s="103"/>
      <c r="CS405" s="103"/>
      <c r="CT405" s="103"/>
      <c r="CU405" s="103"/>
      <c r="CV405" s="103"/>
      <c r="CW405" s="103"/>
      <c r="CX405" s="103"/>
      <c r="CY405" s="103"/>
      <c r="CZ405" s="103"/>
      <c r="DA405" s="103"/>
      <c r="DB405" s="103"/>
      <c r="DC405" s="103"/>
      <c r="DD405" s="103"/>
      <c r="DE405" s="103"/>
      <c r="DF405" s="103"/>
      <c r="DG405" s="103"/>
      <c r="DH405" s="103"/>
      <c r="DI405" s="103"/>
      <c r="DJ405" s="103"/>
      <c r="DK405" s="103"/>
      <c r="DL405" s="27"/>
      <c r="DM405" s="27"/>
      <c r="DN405" s="27"/>
      <c r="DO405" s="27"/>
      <c r="DP405" s="27"/>
      <c r="DQ405" s="27"/>
      <c r="DR405" s="27"/>
      <c r="DS405" s="27"/>
      <c r="DT405" s="27"/>
      <c r="DU405" s="27"/>
      <c r="DV405" s="27"/>
      <c r="DW405" s="27"/>
      <c r="DX405" s="27"/>
      <c r="DY405" s="27"/>
      <c r="DZ405" s="27"/>
      <c r="EA405" s="27"/>
      <c r="EB405" s="27"/>
      <c r="EC405" s="27"/>
      <c r="ED405" s="27"/>
      <c r="EE405" s="27"/>
      <c r="EF405" s="27"/>
      <c r="EG405" s="27"/>
      <c r="EH405" s="27"/>
      <c r="EI405" s="27"/>
    </row>
    <row r="406" spans="1:139">
      <c r="A406" s="83"/>
      <c r="B406" s="66"/>
      <c r="C406" s="79"/>
      <c r="D406" s="67"/>
      <c r="E406" s="123"/>
      <c r="F406" s="84"/>
      <c r="G406" s="85"/>
      <c r="H406" s="86"/>
      <c r="I406" s="124"/>
      <c r="J406" s="88"/>
      <c r="K406" s="89"/>
      <c r="L406" s="89"/>
      <c r="M406" s="90"/>
      <c r="N406" s="91"/>
      <c r="O406" s="92">
        <f t="shared" si="156"/>
        <v>0</v>
      </c>
      <c r="P406" s="93">
        <f t="shared" si="157"/>
        <v>0</v>
      </c>
      <c r="Q406" s="94"/>
      <c r="R406" s="3" t="str">
        <f t="shared" si="158"/>
        <v/>
      </c>
      <c r="S406" s="3" t="str">
        <f t="shared" si="159"/>
        <v/>
      </c>
      <c r="T406" s="3" t="str">
        <f t="shared" si="160"/>
        <v/>
      </c>
      <c r="U406" s="4" t="str">
        <f t="shared" si="161"/>
        <v/>
      </c>
      <c r="V406" s="5" t="str">
        <f t="shared" si="162"/>
        <v/>
      </c>
      <c r="W406" s="76" t="str">
        <f t="shared" si="153"/>
        <v/>
      </c>
      <c r="X406" s="76" t="str">
        <f t="shared" si="154"/>
        <v/>
      </c>
      <c r="Y406" s="5" t="str">
        <f t="shared" si="163"/>
        <v/>
      </c>
      <c r="Z406" s="5" t="str">
        <f t="shared" si="164"/>
        <v/>
      </c>
      <c r="AA406" s="5" t="str">
        <f t="shared" si="165"/>
        <v/>
      </c>
      <c r="AB406" s="6" t="str">
        <f t="shared" si="166"/>
        <v/>
      </c>
      <c r="AC406" s="29" t="str">
        <f t="shared" si="167"/>
        <v/>
      </c>
      <c r="AD406" s="29" t="str">
        <f t="shared" si="168"/>
        <v/>
      </c>
      <c r="AE406" s="29" t="str">
        <f t="shared" si="169"/>
        <v/>
      </c>
      <c r="AF406" s="29" t="str">
        <f t="shared" si="155"/>
        <v/>
      </c>
      <c r="AG406" s="100"/>
      <c r="AH406" s="101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3"/>
      <c r="AT406" s="103"/>
      <c r="AU406" s="103"/>
      <c r="AV406" s="103"/>
      <c r="AW406" s="103"/>
      <c r="AX406" s="103"/>
      <c r="AY406" s="103"/>
      <c r="AZ406" s="103"/>
      <c r="BA406" s="103"/>
      <c r="BB406" s="103"/>
      <c r="BC406" s="103"/>
      <c r="BD406" s="103"/>
      <c r="BE406" s="103"/>
      <c r="BF406" s="103"/>
      <c r="BG406" s="103"/>
      <c r="BH406" s="103"/>
      <c r="BI406" s="103"/>
      <c r="BJ406" s="103"/>
      <c r="BK406" s="103"/>
      <c r="BL406" s="103"/>
      <c r="BM406" s="103"/>
      <c r="BN406" s="103"/>
      <c r="BO406" s="95"/>
      <c r="BP406" s="95"/>
      <c r="BQ406" s="95"/>
      <c r="BR406" s="95"/>
      <c r="BS406" s="95"/>
      <c r="BT406" s="97"/>
      <c r="BU406" s="97"/>
      <c r="BV406" s="96"/>
      <c r="BW406" s="96"/>
      <c r="BX406" s="96"/>
      <c r="BY406" s="98"/>
      <c r="BZ406" s="99"/>
      <c r="CA406" s="99"/>
      <c r="CB406" s="99"/>
      <c r="CC406" s="99"/>
      <c r="CD406" s="100"/>
      <c r="CE406" s="101"/>
      <c r="CF406" s="102"/>
      <c r="CG406" s="102"/>
      <c r="CH406" s="102"/>
      <c r="CI406" s="102"/>
      <c r="CJ406" s="102"/>
      <c r="CK406" s="102"/>
      <c r="CL406" s="102"/>
      <c r="CM406" s="102"/>
      <c r="CN406" s="102"/>
      <c r="CO406" s="102"/>
      <c r="CP406" s="103"/>
      <c r="CQ406" s="103"/>
      <c r="CR406" s="103"/>
      <c r="CS406" s="103"/>
      <c r="CT406" s="103"/>
      <c r="CU406" s="103"/>
      <c r="CV406" s="103"/>
      <c r="CW406" s="103"/>
      <c r="CX406" s="103"/>
      <c r="CY406" s="103"/>
      <c r="CZ406" s="103"/>
      <c r="DA406" s="103"/>
      <c r="DB406" s="103"/>
      <c r="DC406" s="103"/>
      <c r="DD406" s="103"/>
      <c r="DE406" s="103"/>
      <c r="DF406" s="103"/>
      <c r="DG406" s="103"/>
      <c r="DH406" s="103"/>
      <c r="DI406" s="103"/>
      <c r="DJ406" s="103"/>
      <c r="DK406" s="103"/>
      <c r="DL406" s="27"/>
      <c r="DM406" s="27"/>
      <c r="DN406" s="27"/>
      <c r="DO406" s="27"/>
      <c r="DP406" s="27"/>
      <c r="DQ406" s="27"/>
      <c r="DR406" s="27"/>
      <c r="DS406" s="27"/>
      <c r="DT406" s="27"/>
      <c r="DU406" s="27"/>
      <c r="DV406" s="27"/>
      <c r="DW406" s="27"/>
      <c r="DX406" s="27"/>
      <c r="DY406" s="27"/>
      <c r="DZ406" s="27"/>
      <c r="EA406" s="27"/>
      <c r="EB406" s="27"/>
      <c r="EC406" s="27"/>
      <c r="ED406" s="27"/>
      <c r="EE406" s="27"/>
      <c r="EF406" s="27"/>
      <c r="EG406" s="27"/>
      <c r="EH406" s="27"/>
      <c r="EI406" s="27"/>
    </row>
    <row r="407" spans="1:139">
      <c r="A407" s="83"/>
      <c r="B407" s="66"/>
      <c r="C407" s="79"/>
      <c r="D407" s="67"/>
      <c r="E407" s="123"/>
      <c r="F407" s="84"/>
      <c r="G407" s="85"/>
      <c r="H407" s="86"/>
      <c r="I407" s="124"/>
      <c r="J407" s="88"/>
      <c r="K407" s="89"/>
      <c r="L407" s="89"/>
      <c r="M407" s="90"/>
      <c r="N407" s="91"/>
      <c r="O407" s="92">
        <f t="shared" si="156"/>
        <v>0</v>
      </c>
      <c r="P407" s="93">
        <f t="shared" si="157"/>
        <v>0</v>
      </c>
      <c r="Q407" s="94"/>
      <c r="R407" s="3" t="str">
        <f t="shared" si="158"/>
        <v/>
      </c>
      <c r="S407" s="3" t="str">
        <f t="shared" si="159"/>
        <v/>
      </c>
      <c r="T407" s="3" t="str">
        <f t="shared" si="160"/>
        <v/>
      </c>
      <c r="U407" s="4" t="str">
        <f t="shared" si="161"/>
        <v/>
      </c>
      <c r="V407" s="5" t="str">
        <f t="shared" si="162"/>
        <v/>
      </c>
      <c r="W407" s="76" t="str">
        <f t="shared" si="153"/>
        <v/>
      </c>
      <c r="X407" s="76" t="str">
        <f t="shared" si="154"/>
        <v/>
      </c>
      <c r="Y407" s="5" t="str">
        <f t="shared" si="163"/>
        <v/>
      </c>
      <c r="Z407" s="5" t="str">
        <f t="shared" si="164"/>
        <v/>
      </c>
      <c r="AA407" s="5" t="str">
        <f t="shared" si="165"/>
        <v/>
      </c>
      <c r="AB407" s="6" t="str">
        <f t="shared" si="166"/>
        <v/>
      </c>
      <c r="AC407" s="29" t="str">
        <f t="shared" si="167"/>
        <v/>
      </c>
      <c r="AD407" s="29" t="str">
        <f t="shared" si="168"/>
        <v/>
      </c>
      <c r="AE407" s="29" t="str">
        <f t="shared" si="169"/>
        <v/>
      </c>
      <c r="AF407" s="29" t="str">
        <f t="shared" si="155"/>
        <v/>
      </c>
      <c r="AG407" s="100"/>
      <c r="AH407" s="101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3"/>
      <c r="AT407" s="103"/>
      <c r="AU407" s="103"/>
      <c r="AV407" s="103"/>
      <c r="AW407" s="103"/>
      <c r="AX407" s="103"/>
      <c r="AY407" s="103"/>
      <c r="AZ407" s="103"/>
      <c r="BA407" s="103"/>
      <c r="BB407" s="103"/>
      <c r="BC407" s="103"/>
      <c r="BD407" s="103"/>
      <c r="BE407" s="103"/>
      <c r="BF407" s="103"/>
      <c r="BG407" s="103"/>
      <c r="BH407" s="103"/>
      <c r="BI407" s="103"/>
      <c r="BJ407" s="103"/>
      <c r="BK407" s="103"/>
      <c r="BL407" s="103"/>
      <c r="BM407" s="103"/>
      <c r="BN407" s="103"/>
      <c r="BO407" s="95"/>
      <c r="BP407" s="95"/>
      <c r="BQ407" s="95"/>
      <c r="BR407" s="95"/>
      <c r="BS407" s="95"/>
      <c r="BT407" s="97"/>
      <c r="BU407" s="97"/>
      <c r="BV407" s="96"/>
      <c r="BW407" s="96"/>
      <c r="BX407" s="96"/>
      <c r="BY407" s="98"/>
      <c r="BZ407" s="99"/>
      <c r="CA407" s="99"/>
      <c r="CB407" s="99"/>
      <c r="CC407" s="99"/>
      <c r="CD407" s="100"/>
      <c r="CE407" s="101"/>
      <c r="CF407" s="102"/>
      <c r="CG407" s="102"/>
      <c r="CH407" s="102"/>
      <c r="CI407" s="102"/>
      <c r="CJ407" s="102"/>
      <c r="CK407" s="102"/>
      <c r="CL407" s="102"/>
      <c r="CM407" s="102"/>
      <c r="CN407" s="102"/>
      <c r="CO407" s="102"/>
      <c r="CP407" s="103"/>
      <c r="CQ407" s="103"/>
      <c r="CR407" s="103"/>
      <c r="CS407" s="103"/>
      <c r="CT407" s="103"/>
      <c r="CU407" s="103"/>
      <c r="CV407" s="103"/>
      <c r="CW407" s="103"/>
      <c r="CX407" s="103"/>
      <c r="CY407" s="103"/>
      <c r="CZ407" s="103"/>
      <c r="DA407" s="103"/>
      <c r="DB407" s="103"/>
      <c r="DC407" s="103"/>
      <c r="DD407" s="103"/>
      <c r="DE407" s="103"/>
      <c r="DF407" s="103"/>
      <c r="DG407" s="103"/>
      <c r="DH407" s="103"/>
      <c r="DI407" s="103"/>
      <c r="DJ407" s="103"/>
      <c r="DK407" s="103"/>
      <c r="DL407" s="27"/>
      <c r="DM407" s="27"/>
      <c r="DN407" s="27"/>
      <c r="DO407" s="27"/>
      <c r="DP407" s="27"/>
      <c r="DQ407" s="27"/>
      <c r="DR407" s="27"/>
      <c r="DS407" s="27"/>
      <c r="DT407" s="27"/>
      <c r="DU407" s="27"/>
      <c r="DV407" s="27"/>
      <c r="DW407" s="27"/>
      <c r="DX407" s="27"/>
      <c r="DY407" s="27"/>
      <c r="DZ407" s="27"/>
      <c r="EA407" s="27"/>
      <c r="EB407" s="27"/>
      <c r="EC407" s="27"/>
      <c r="ED407" s="27"/>
      <c r="EE407" s="27"/>
      <c r="EF407" s="27"/>
      <c r="EG407" s="27"/>
      <c r="EH407" s="27"/>
      <c r="EI407" s="27"/>
    </row>
    <row r="408" spans="1:139">
      <c r="A408" s="83"/>
      <c r="B408" s="66"/>
      <c r="C408" s="79"/>
      <c r="D408" s="67"/>
      <c r="E408" s="123"/>
      <c r="F408" s="84"/>
      <c r="G408" s="85"/>
      <c r="H408" s="86"/>
      <c r="I408" s="124"/>
      <c r="J408" s="88"/>
      <c r="K408" s="89"/>
      <c r="L408" s="89"/>
      <c r="M408" s="90"/>
      <c r="N408" s="91"/>
      <c r="O408" s="92">
        <f t="shared" si="156"/>
        <v>0</v>
      </c>
      <c r="P408" s="93">
        <f t="shared" si="157"/>
        <v>0</v>
      </c>
      <c r="Q408" s="94"/>
      <c r="R408" s="3" t="str">
        <f t="shared" si="158"/>
        <v/>
      </c>
      <c r="S408" s="3" t="str">
        <f t="shared" si="159"/>
        <v/>
      </c>
      <c r="T408" s="3" t="str">
        <f t="shared" si="160"/>
        <v/>
      </c>
      <c r="U408" s="4" t="str">
        <f t="shared" si="161"/>
        <v/>
      </c>
      <c r="V408" s="5" t="str">
        <f t="shared" si="162"/>
        <v/>
      </c>
      <c r="W408" s="76" t="str">
        <f t="shared" si="153"/>
        <v/>
      </c>
      <c r="X408" s="76" t="str">
        <f t="shared" si="154"/>
        <v/>
      </c>
      <c r="Y408" s="5" t="str">
        <f t="shared" si="163"/>
        <v/>
      </c>
      <c r="Z408" s="5" t="str">
        <f t="shared" si="164"/>
        <v/>
      </c>
      <c r="AA408" s="5" t="str">
        <f t="shared" si="165"/>
        <v/>
      </c>
      <c r="AB408" s="6" t="str">
        <f t="shared" si="166"/>
        <v/>
      </c>
      <c r="AC408" s="29" t="str">
        <f t="shared" si="167"/>
        <v/>
      </c>
      <c r="AD408" s="29" t="str">
        <f t="shared" si="168"/>
        <v/>
      </c>
      <c r="AE408" s="29" t="str">
        <f t="shared" si="169"/>
        <v/>
      </c>
      <c r="AF408" s="29" t="str">
        <f t="shared" si="155"/>
        <v/>
      </c>
      <c r="AG408" s="100"/>
      <c r="AH408" s="101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3"/>
      <c r="AT408" s="103"/>
      <c r="AU408" s="103"/>
      <c r="AV408" s="103"/>
      <c r="AW408" s="103"/>
      <c r="AX408" s="103"/>
      <c r="AY408" s="103"/>
      <c r="AZ408" s="103"/>
      <c r="BA408" s="103"/>
      <c r="BB408" s="103"/>
      <c r="BC408" s="103"/>
      <c r="BD408" s="103"/>
      <c r="BE408" s="103"/>
      <c r="BF408" s="103"/>
      <c r="BG408" s="103"/>
      <c r="BH408" s="103"/>
      <c r="BI408" s="103"/>
      <c r="BJ408" s="103"/>
      <c r="BK408" s="103"/>
      <c r="BL408" s="103"/>
      <c r="BM408" s="103"/>
      <c r="BN408" s="103"/>
      <c r="BO408" s="95"/>
      <c r="BP408" s="95"/>
      <c r="BQ408" s="95"/>
      <c r="BR408" s="95"/>
      <c r="BS408" s="95"/>
      <c r="BT408" s="97"/>
      <c r="BU408" s="97"/>
      <c r="BV408" s="96"/>
      <c r="BW408" s="96"/>
      <c r="BX408" s="96"/>
      <c r="BY408" s="98"/>
      <c r="BZ408" s="99"/>
      <c r="CA408" s="99"/>
      <c r="CB408" s="99"/>
      <c r="CC408" s="99"/>
      <c r="CD408" s="100"/>
      <c r="CE408" s="101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3"/>
      <c r="CQ408" s="103"/>
      <c r="CR408" s="103"/>
      <c r="CS408" s="103"/>
      <c r="CT408" s="103"/>
      <c r="CU408" s="103"/>
      <c r="CV408" s="103"/>
      <c r="CW408" s="103"/>
      <c r="CX408" s="103"/>
      <c r="CY408" s="103"/>
      <c r="CZ408" s="103"/>
      <c r="DA408" s="103"/>
      <c r="DB408" s="103"/>
      <c r="DC408" s="103"/>
      <c r="DD408" s="103"/>
      <c r="DE408" s="103"/>
      <c r="DF408" s="103"/>
      <c r="DG408" s="103"/>
      <c r="DH408" s="103"/>
      <c r="DI408" s="103"/>
      <c r="DJ408" s="103"/>
      <c r="DK408" s="103"/>
      <c r="DL408" s="27"/>
      <c r="DM408" s="27"/>
      <c r="DN408" s="27"/>
      <c r="DO408" s="27"/>
      <c r="DP408" s="27"/>
      <c r="DQ408" s="27"/>
      <c r="DR408" s="27"/>
      <c r="DS408" s="27"/>
      <c r="DT408" s="27"/>
      <c r="DU408" s="27"/>
      <c r="DV408" s="27"/>
      <c r="DW408" s="27"/>
      <c r="DX408" s="27"/>
      <c r="DY408" s="27"/>
      <c r="DZ408" s="27"/>
      <c r="EA408" s="27"/>
      <c r="EB408" s="27"/>
      <c r="EC408" s="27"/>
      <c r="ED408" s="27"/>
      <c r="EE408" s="27"/>
      <c r="EF408" s="27"/>
      <c r="EG408" s="27"/>
      <c r="EH408" s="27"/>
      <c r="EI408" s="27"/>
    </row>
    <row r="409" spans="1:139">
      <c r="A409" s="83"/>
      <c r="B409" s="66"/>
      <c r="C409" s="79"/>
      <c r="D409" s="67"/>
      <c r="E409" s="123"/>
      <c r="F409" s="84"/>
      <c r="G409" s="85"/>
      <c r="H409" s="86"/>
      <c r="I409" s="124"/>
      <c r="J409" s="88"/>
      <c r="K409" s="89"/>
      <c r="L409" s="89"/>
      <c r="M409" s="90"/>
      <c r="N409" s="91"/>
      <c r="O409" s="92">
        <f t="shared" si="156"/>
        <v>0</v>
      </c>
      <c r="P409" s="93">
        <f t="shared" si="157"/>
        <v>0</v>
      </c>
      <c r="Q409" s="94"/>
      <c r="R409" s="3" t="str">
        <f t="shared" si="158"/>
        <v/>
      </c>
      <c r="S409" s="3" t="str">
        <f t="shared" si="159"/>
        <v/>
      </c>
      <c r="T409" s="3" t="str">
        <f t="shared" si="160"/>
        <v/>
      </c>
      <c r="U409" s="4" t="str">
        <f t="shared" si="161"/>
        <v/>
      </c>
      <c r="V409" s="5" t="str">
        <f t="shared" si="162"/>
        <v/>
      </c>
      <c r="W409" s="76" t="str">
        <f t="shared" si="153"/>
        <v/>
      </c>
      <c r="X409" s="76" t="str">
        <f t="shared" si="154"/>
        <v/>
      </c>
      <c r="Y409" s="5" t="str">
        <f t="shared" si="163"/>
        <v/>
      </c>
      <c r="Z409" s="5" t="str">
        <f t="shared" si="164"/>
        <v/>
      </c>
      <c r="AA409" s="5" t="str">
        <f t="shared" si="165"/>
        <v/>
      </c>
      <c r="AB409" s="6" t="str">
        <f t="shared" si="166"/>
        <v/>
      </c>
      <c r="AC409" s="29" t="str">
        <f t="shared" si="167"/>
        <v/>
      </c>
      <c r="AD409" s="29" t="str">
        <f t="shared" si="168"/>
        <v/>
      </c>
      <c r="AE409" s="29" t="str">
        <f t="shared" si="169"/>
        <v/>
      </c>
      <c r="AF409" s="29" t="str">
        <f t="shared" si="155"/>
        <v/>
      </c>
      <c r="AG409" s="100"/>
      <c r="AH409" s="101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3"/>
      <c r="AT409" s="103"/>
      <c r="AU409" s="103"/>
      <c r="AV409" s="103"/>
      <c r="AW409" s="103"/>
      <c r="AX409" s="103"/>
      <c r="AY409" s="103"/>
      <c r="AZ409" s="103"/>
      <c r="BA409" s="103"/>
      <c r="BB409" s="103"/>
      <c r="BC409" s="103"/>
      <c r="BD409" s="103"/>
      <c r="BE409" s="103"/>
      <c r="BF409" s="103"/>
      <c r="BG409" s="103"/>
      <c r="BH409" s="103"/>
      <c r="BI409" s="103"/>
      <c r="BJ409" s="103"/>
      <c r="BK409" s="103"/>
      <c r="BL409" s="103"/>
      <c r="BM409" s="103"/>
      <c r="BN409" s="103"/>
      <c r="BO409" s="95"/>
      <c r="BP409" s="95"/>
      <c r="BQ409" s="95"/>
      <c r="BR409" s="95"/>
      <c r="BS409" s="95"/>
      <c r="BT409" s="97"/>
      <c r="BU409" s="97"/>
      <c r="BV409" s="96"/>
      <c r="BW409" s="96"/>
      <c r="BX409" s="96"/>
      <c r="BY409" s="98"/>
      <c r="BZ409" s="99"/>
      <c r="CA409" s="99"/>
      <c r="CB409" s="99"/>
      <c r="CC409" s="99"/>
      <c r="CD409" s="100"/>
      <c r="CE409" s="101"/>
      <c r="CF409" s="102"/>
      <c r="CG409" s="102"/>
      <c r="CH409" s="102"/>
      <c r="CI409" s="102"/>
      <c r="CJ409" s="102"/>
      <c r="CK409" s="102"/>
      <c r="CL409" s="102"/>
      <c r="CM409" s="102"/>
      <c r="CN409" s="102"/>
      <c r="CO409" s="102"/>
      <c r="CP409" s="103"/>
      <c r="CQ409" s="103"/>
      <c r="CR409" s="103"/>
      <c r="CS409" s="103"/>
      <c r="CT409" s="103"/>
      <c r="CU409" s="103"/>
      <c r="CV409" s="103"/>
      <c r="CW409" s="103"/>
      <c r="CX409" s="103"/>
      <c r="CY409" s="103"/>
      <c r="CZ409" s="103"/>
      <c r="DA409" s="103"/>
      <c r="DB409" s="103"/>
      <c r="DC409" s="103"/>
      <c r="DD409" s="103"/>
      <c r="DE409" s="103"/>
      <c r="DF409" s="103"/>
      <c r="DG409" s="103"/>
      <c r="DH409" s="103"/>
      <c r="DI409" s="103"/>
      <c r="DJ409" s="103"/>
      <c r="DK409" s="103"/>
      <c r="DL409" s="27"/>
      <c r="DM409" s="27"/>
      <c r="DN409" s="27"/>
      <c r="DO409" s="27"/>
      <c r="DP409" s="27"/>
      <c r="DQ409" s="27"/>
      <c r="DR409" s="27"/>
      <c r="DS409" s="27"/>
      <c r="DT409" s="27"/>
      <c r="DU409" s="27"/>
      <c r="DV409" s="27"/>
      <c r="DW409" s="27"/>
      <c r="DX409" s="27"/>
      <c r="DY409" s="27"/>
      <c r="DZ409" s="27"/>
      <c r="EA409" s="27"/>
      <c r="EB409" s="27"/>
      <c r="EC409" s="27"/>
      <c r="ED409" s="27"/>
      <c r="EE409" s="27"/>
      <c r="EF409" s="27"/>
      <c r="EG409" s="27"/>
      <c r="EH409" s="27"/>
      <c r="EI409" s="27"/>
    </row>
    <row r="410" spans="1:139">
      <c r="A410" s="83"/>
      <c r="B410" s="66"/>
      <c r="C410" s="79"/>
      <c r="D410" s="67"/>
      <c r="E410" s="123"/>
      <c r="F410" s="84"/>
      <c r="G410" s="85"/>
      <c r="H410" s="86"/>
      <c r="I410" s="124"/>
      <c r="J410" s="88"/>
      <c r="K410" s="89"/>
      <c r="L410" s="89"/>
      <c r="M410" s="90"/>
      <c r="N410" s="91"/>
      <c r="O410" s="92">
        <f t="shared" si="156"/>
        <v>0</v>
      </c>
      <c r="P410" s="93">
        <f t="shared" si="157"/>
        <v>0</v>
      </c>
      <c r="Q410" s="94"/>
      <c r="R410" s="3" t="str">
        <f t="shared" si="158"/>
        <v/>
      </c>
      <c r="S410" s="3" t="str">
        <f t="shared" si="159"/>
        <v/>
      </c>
      <c r="T410" s="3" t="str">
        <f t="shared" si="160"/>
        <v/>
      </c>
      <c r="U410" s="4" t="str">
        <f t="shared" si="161"/>
        <v/>
      </c>
      <c r="V410" s="5" t="str">
        <f t="shared" si="162"/>
        <v/>
      </c>
      <c r="W410" s="76" t="str">
        <f t="shared" si="153"/>
        <v/>
      </c>
      <c r="X410" s="76" t="str">
        <f t="shared" si="154"/>
        <v/>
      </c>
      <c r="Y410" s="5" t="str">
        <f t="shared" si="163"/>
        <v/>
      </c>
      <c r="Z410" s="5" t="str">
        <f t="shared" si="164"/>
        <v/>
      </c>
      <c r="AA410" s="5" t="str">
        <f t="shared" si="165"/>
        <v/>
      </c>
      <c r="AB410" s="6" t="str">
        <f t="shared" si="166"/>
        <v/>
      </c>
      <c r="AC410" s="29" t="str">
        <f t="shared" si="167"/>
        <v/>
      </c>
      <c r="AD410" s="29" t="str">
        <f t="shared" si="168"/>
        <v/>
      </c>
      <c r="AE410" s="29" t="str">
        <f t="shared" si="169"/>
        <v/>
      </c>
      <c r="AF410" s="29" t="str">
        <f t="shared" si="155"/>
        <v/>
      </c>
      <c r="AG410" s="100"/>
      <c r="AH410" s="101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3"/>
      <c r="AT410" s="103"/>
      <c r="AU410" s="103"/>
      <c r="AV410" s="103"/>
      <c r="AW410" s="103"/>
      <c r="AX410" s="103"/>
      <c r="AY410" s="103"/>
      <c r="AZ410" s="103"/>
      <c r="BA410" s="103"/>
      <c r="BB410" s="103"/>
      <c r="BC410" s="103"/>
      <c r="BD410" s="103"/>
      <c r="BE410" s="103"/>
      <c r="BF410" s="103"/>
      <c r="BG410" s="103"/>
      <c r="BH410" s="103"/>
      <c r="BI410" s="103"/>
      <c r="BJ410" s="103"/>
      <c r="BK410" s="103"/>
      <c r="BL410" s="103"/>
      <c r="BM410" s="103"/>
      <c r="BN410" s="103"/>
      <c r="BO410" s="95"/>
      <c r="BP410" s="95"/>
      <c r="BQ410" s="95"/>
      <c r="BR410" s="95"/>
      <c r="BS410" s="95"/>
      <c r="BT410" s="97"/>
      <c r="BU410" s="97"/>
      <c r="BV410" s="96"/>
      <c r="BW410" s="96"/>
      <c r="BX410" s="96"/>
      <c r="BY410" s="98"/>
      <c r="BZ410" s="99"/>
      <c r="CA410" s="99"/>
      <c r="CB410" s="99"/>
      <c r="CC410" s="99"/>
      <c r="CD410" s="100"/>
      <c r="CE410" s="101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3"/>
      <c r="CQ410" s="103"/>
      <c r="CR410" s="103"/>
      <c r="CS410" s="103"/>
      <c r="CT410" s="103"/>
      <c r="CU410" s="103"/>
      <c r="CV410" s="103"/>
      <c r="CW410" s="103"/>
      <c r="CX410" s="103"/>
      <c r="CY410" s="103"/>
      <c r="CZ410" s="103"/>
      <c r="DA410" s="103"/>
      <c r="DB410" s="103"/>
      <c r="DC410" s="103"/>
      <c r="DD410" s="103"/>
      <c r="DE410" s="103"/>
      <c r="DF410" s="103"/>
      <c r="DG410" s="103"/>
      <c r="DH410" s="103"/>
      <c r="DI410" s="103"/>
      <c r="DJ410" s="103"/>
      <c r="DK410" s="103"/>
      <c r="DL410" s="27"/>
      <c r="DM410" s="27"/>
      <c r="DN410" s="27"/>
      <c r="DO410" s="27"/>
      <c r="DP410" s="27"/>
      <c r="DQ410" s="27"/>
      <c r="DR410" s="27"/>
      <c r="DS410" s="27"/>
      <c r="DT410" s="27"/>
      <c r="DU410" s="27"/>
      <c r="DV410" s="27"/>
      <c r="DW410" s="27"/>
      <c r="DX410" s="27"/>
      <c r="DY410" s="27"/>
      <c r="DZ410" s="27"/>
      <c r="EA410" s="27"/>
      <c r="EB410" s="27"/>
      <c r="EC410" s="27"/>
      <c r="ED410" s="27"/>
      <c r="EE410" s="27"/>
      <c r="EF410" s="27"/>
      <c r="EG410" s="27"/>
      <c r="EH410" s="27"/>
      <c r="EI410" s="27"/>
    </row>
    <row r="411" spans="1:139">
      <c r="A411" s="83"/>
      <c r="B411" s="66"/>
      <c r="C411" s="79"/>
      <c r="D411" s="67"/>
      <c r="E411" s="123"/>
      <c r="F411" s="84"/>
      <c r="G411" s="85"/>
      <c r="H411" s="86"/>
      <c r="I411" s="124"/>
      <c r="J411" s="88"/>
      <c r="K411" s="89"/>
      <c r="L411" s="89"/>
      <c r="M411" s="90"/>
      <c r="N411" s="91"/>
      <c r="O411" s="92">
        <f t="shared" si="156"/>
        <v>0</v>
      </c>
      <c r="P411" s="93">
        <f t="shared" si="157"/>
        <v>0</v>
      </c>
      <c r="Q411" s="94"/>
      <c r="R411" s="3" t="str">
        <f t="shared" si="158"/>
        <v/>
      </c>
      <c r="S411" s="3" t="str">
        <f t="shared" si="159"/>
        <v/>
      </c>
      <c r="T411" s="3" t="str">
        <f t="shared" si="160"/>
        <v/>
      </c>
      <c r="U411" s="4" t="str">
        <f t="shared" si="161"/>
        <v/>
      </c>
      <c r="V411" s="5" t="str">
        <f t="shared" si="162"/>
        <v/>
      </c>
      <c r="W411" s="76" t="str">
        <f t="shared" si="153"/>
        <v/>
      </c>
      <c r="X411" s="76" t="str">
        <f t="shared" si="154"/>
        <v/>
      </c>
      <c r="Y411" s="5" t="str">
        <f t="shared" si="163"/>
        <v/>
      </c>
      <c r="Z411" s="5" t="str">
        <f t="shared" si="164"/>
        <v/>
      </c>
      <c r="AA411" s="5" t="str">
        <f t="shared" si="165"/>
        <v/>
      </c>
      <c r="AB411" s="6" t="str">
        <f t="shared" si="166"/>
        <v/>
      </c>
      <c r="AC411" s="29" t="str">
        <f t="shared" si="167"/>
        <v/>
      </c>
      <c r="AD411" s="29" t="str">
        <f t="shared" si="168"/>
        <v/>
      </c>
      <c r="AE411" s="29" t="str">
        <f t="shared" si="169"/>
        <v/>
      </c>
      <c r="AF411" s="29" t="str">
        <f t="shared" si="155"/>
        <v/>
      </c>
      <c r="AG411" s="100"/>
      <c r="AH411" s="101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3"/>
      <c r="AT411" s="103"/>
      <c r="AU411" s="103"/>
      <c r="AV411" s="103"/>
      <c r="AW411" s="103"/>
      <c r="AX411" s="103"/>
      <c r="AY411" s="103"/>
      <c r="AZ411" s="103"/>
      <c r="BA411" s="103"/>
      <c r="BB411" s="103"/>
      <c r="BC411" s="103"/>
      <c r="BD411" s="103"/>
      <c r="BE411" s="103"/>
      <c r="BF411" s="103"/>
      <c r="BG411" s="103"/>
      <c r="BH411" s="103"/>
      <c r="BI411" s="103"/>
      <c r="BJ411" s="103"/>
      <c r="BK411" s="103"/>
      <c r="BL411" s="103"/>
      <c r="BM411" s="103"/>
      <c r="BN411" s="103"/>
      <c r="BO411" s="95"/>
      <c r="BP411" s="95"/>
      <c r="BQ411" s="95"/>
      <c r="BR411" s="95"/>
      <c r="BS411" s="95"/>
      <c r="BT411" s="97"/>
      <c r="BU411" s="97"/>
      <c r="BV411" s="96"/>
      <c r="BW411" s="96"/>
      <c r="BX411" s="96"/>
      <c r="BY411" s="98"/>
      <c r="BZ411" s="99"/>
      <c r="CA411" s="99"/>
      <c r="CB411" s="99"/>
      <c r="CC411" s="99"/>
      <c r="CD411" s="100"/>
      <c r="CE411" s="101"/>
      <c r="CF411" s="102"/>
      <c r="CG411" s="102"/>
      <c r="CH411" s="102"/>
      <c r="CI411" s="102"/>
      <c r="CJ411" s="102"/>
      <c r="CK411" s="102"/>
      <c r="CL411" s="102"/>
      <c r="CM411" s="102"/>
      <c r="CN411" s="102"/>
      <c r="CO411" s="102"/>
      <c r="CP411" s="103"/>
      <c r="CQ411" s="103"/>
      <c r="CR411" s="103"/>
      <c r="CS411" s="103"/>
      <c r="CT411" s="103"/>
      <c r="CU411" s="103"/>
      <c r="CV411" s="103"/>
      <c r="CW411" s="103"/>
      <c r="CX411" s="103"/>
      <c r="CY411" s="103"/>
      <c r="CZ411" s="103"/>
      <c r="DA411" s="103"/>
      <c r="DB411" s="103"/>
      <c r="DC411" s="103"/>
      <c r="DD411" s="103"/>
      <c r="DE411" s="103"/>
      <c r="DF411" s="103"/>
      <c r="DG411" s="103"/>
      <c r="DH411" s="103"/>
      <c r="DI411" s="103"/>
      <c r="DJ411" s="103"/>
      <c r="DK411" s="103"/>
      <c r="DL411" s="27"/>
      <c r="DM411" s="27"/>
      <c r="DN411" s="27"/>
      <c r="DO411" s="27"/>
      <c r="DP411" s="27"/>
      <c r="DQ411" s="27"/>
      <c r="DR411" s="27"/>
      <c r="DS411" s="27"/>
      <c r="DT411" s="27"/>
      <c r="DU411" s="27"/>
      <c r="DV411" s="27"/>
      <c r="DW411" s="27"/>
      <c r="DX411" s="27"/>
      <c r="DY411" s="27"/>
      <c r="DZ411" s="27"/>
      <c r="EA411" s="27"/>
      <c r="EB411" s="27"/>
      <c r="EC411" s="27"/>
      <c r="ED411" s="27"/>
      <c r="EE411" s="27"/>
      <c r="EF411" s="27"/>
      <c r="EG411" s="27"/>
      <c r="EH411" s="27"/>
      <c r="EI411" s="27"/>
    </row>
    <row r="412" spans="1:139">
      <c r="A412" s="83"/>
      <c r="B412" s="66"/>
      <c r="C412" s="79"/>
      <c r="D412" s="67"/>
      <c r="E412" s="123"/>
      <c r="F412" s="84"/>
      <c r="G412" s="85"/>
      <c r="H412" s="86"/>
      <c r="I412" s="124"/>
      <c r="J412" s="88"/>
      <c r="K412" s="89"/>
      <c r="L412" s="89"/>
      <c r="M412" s="90"/>
      <c r="N412" s="91"/>
      <c r="O412" s="92">
        <f t="shared" si="156"/>
        <v>0</v>
      </c>
      <c r="P412" s="93">
        <f t="shared" si="157"/>
        <v>0</v>
      </c>
      <c r="Q412" s="94"/>
      <c r="R412" s="3" t="str">
        <f t="shared" si="158"/>
        <v/>
      </c>
      <c r="S412" s="3" t="str">
        <f t="shared" si="159"/>
        <v/>
      </c>
      <c r="T412" s="3" t="str">
        <f t="shared" si="160"/>
        <v/>
      </c>
      <c r="U412" s="4" t="str">
        <f t="shared" si="161"/>
        <v/>
      </c>
      <c r="V412" s="5" t="str">
        <f t="shared" si="162"/>
        <v/>
      </c>
      <c r="W412" s="76" t="str">
        <f t="shared" si="153"/>
        <v/>
      </c>
      <c r="X412" s="76" t="str">
        <f t="shared" si="154"/>
        <v/>
      </c>
      <c r="Y412" s="5" t="str">
        <f t="shared" si="163"/>
        <v/>
      </c>
      <c r="Z412" s="5" t="str">
        <f t="shared" si="164"/>
        <v/>
      </c>
      <c r="AA412" s="5" t="str">
        <f t="shared" si="165"/>
        <v/>
      </c>
      <c r="AB412" s="6" t="str">
        <f t="shared" si="166"/>
        <v/>
      </c>
      <c r="AC412" s="29" t="str">
        <f t="shared" si="167"/>
        <v/>
      </c>
      <c r="AD412" s="29" t="str">
        <f t="shared" si="168"/>
        <v/>
      </c>
      <c r="AE412" s="29" t="str">
        <f t="shared" si="169"/>
        <v/>
      </c>
      <c r="AF412" s="29" t="str">
        <f t="shared" si="155"/>
        <v/>
      </c>
      <c r="AG412" s="100"/>
      <c r="AH412" s="101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3"/>
      <c r="AT412" s="103"/>
      <c r="AU412" s="103"/>
      <c r="AV412" s="103"/>
      <c r="AW412" s="103"/>
      <c r="AX412" s="103"/>
      <c r="AY412" s="103"/>
      <c r="AZ412" s="103"/>
      <c r="BA412" s="103"/>
      <c r="BB412" s="103"/>
      <c r="BC412" s="103"/>
      <c r="BD412" s="103"/>
      <c r="BE412" s="103"/>
      <c r="BF412" s="103"/>
      <c r="BG412" s="103"/>
      <c r="BH412" s="103"/>
      <c r="BI412" s="103"/>
      <c r="BJ412" s="103"/>
      <c r="BK412" s="103"/>
      <c r="BL412" s="103"/>
      <c r="BM412" s="103"/>
      <c r="BN412" s="103"/>
      <c r="BO412" s="95"/>
      <c r="BP412" s="95"/>
      <c r="BQ412" s="95"/>
      <c r="BR412" s="95"/>
      <c r="BS412" s="95"/>
      <c r="BT412" s="97"/>
      <c r="BU412" s="97"/>
      <c r="BV412" s="96"/>
      <c r="BW412" s="96"/>
      <c r="BX412" s="96"/>
      <c r="BY412" s="98"/>
      <c r="BZ412" s="99"/>
      <c r="CA412" s="99"/>
      <c r="CB412" s="99"/>
      <c r="CC412" s="99"/>
      <c r="CD412" s="100"/>
      <c r="CE412" s="101"/>
      <c r="CF412" s="102"/>
      <c r="CG412" s="102"/>
      <c r="CH412" s="102"/>
      <c r="CI412" s="102"/>
      <c r="CJ412" s="102"/>
      <c r="CK412" s="102"/>
      <c r="CL412" s="102"/>
      <c r="CM412" s="102"/>
      <c r="CN412" s="102"/>
      <c r="CO412" s="102"/>
      <c r="CP412" s="103"/>
      <c r="CQ412" s="103"/>
      <c r="CR412" s="103"/>
      <c r="CS412" s="103"/>
      <c r="CT412" s="103"/>
      <c r="CU412" s="103"/>
      <c r="CV412" s="103"/>
      <c r="CW412" s="103"/>
      <c r="CX412" s="103"/>
      <c r="CY412" s="103"/>
      <c r="CZ412" s="103"/>
      <c r="DA412" s="103"/>
      <c r="DB412" s="103"/>
      <c r="DC412" s="103"/>
      <c r="DD412" s="103"/>
      <c r="DE412" s="103"/>
      <c r="DF412" s="103"/>
      <c r="DG412" s="103"/>
      <c r="DH412" s="103"/>
      <c r="DI412" s="103"/>
      <c r="DJ412" s="103"/>
      <c r="DK412" s="103"/>
      <c r="DL412" s="27"/>
      <c r="DM412" s="27"/>
      <c r="DN412" s="27"/>
      <c r="DO412" s="27"/>
      <c r="DP412" s="27"/>
      <c r="DQ412" s="27"/>
      <c r="DR412" s="27"/>
      <c r="DS412" s="27"/>
      <c r="DT412" s="27"/>
      <c r="DU412" s="27"/>
      <c r="DV412" s="27"/>
      <c r="DW412" s="27"/>
      <c r="DX412" s="27"/>
      <c r="DY412" s="27"/>
      <c r="DZ412" s="27"/>
      <c r="EA412" s="27"/>
      <c r="EB412" s="27"/>
      <c r="EC412" s="27"/>
      <c r="ED412" s="27"/>
      <c r="EE412" s="27"/>
      <c r="EF412" s="27"/>
      <c r="EG412" s="27"/>
      <c r="EH412" s="27"/>
      <c r="EI412" s="27"/>
    </row>
    <row r="413" spans="1:139">
      <c r="A413" s="83"/>
      <c r="B413" s="66"/>
      <c r="C413" s="79"/>
      <c r="D413" s="67"/>
      <c r="E413" s="123"/>
      <c r="F413" s="84"/>
      <c r="G413" s="85"/>
      <c r="H413" s="86"/>
      <c r="I413" s="124"/>
      <c r="J413" s="88"/>
      <c r="K413" s="89"/>
      <c r="L413" s="89"/>
      <c r="M413" s="90"/>
      <c r="N413" s="91"/>
      <c r="O413" s="92">
        <f t="shared" si="156"/>
        <v>0</v>
      </c>
      <c r="P413" s="93">
        <f t="shared" si="157"/>
        <v>0</v>
      </c>
      <c r="Q413" s="94"/>
      <c r="R413" s="3" t="str">
        <f t="shared" si="158"/>
        <v/>
      </c>
      <c r="S413" s="3" t="str">
        <f t="shared" si="159"/>
        <v/>
      </c>
      <c r="T413" s="3" t="str">
        <f t="shared" si="160"/>
        <v/>
      </c>
      <c r="U413" s="4" t="str">
        <f t="shared" si="161"/>
        <v/>
      </c>
      <c r="V413" s="5" t="str">
        <f t="shared" si="162"/>
        <v/>
      </c>
      <c r="W413" s="76" t="str">
        <f t="shared" si="153"/>
        <v/>
      </c>
      <c r="X413" s="76" t="str">
        <f t="shared" si="154"/>
        <v/>
      </c>
      <c r="Y413" s="5" t="str">
        <f t="shared" si="163"/>
        <v/>
      </c>
      <c r="Z413" s="5" t="str">
        <f t="shared" si="164"/>
        <v/>
      </c>
      <c r="AA413" s="5" t="str">
        <f t="shared" si="165"/>
        <v/>
      </c>
      <c r="AB413" s="6" t="str">
        <f t="shared" si="166"/>
        <v/>
      </c>
      <c r="AC413" s="29" t="str">
        <f t="shared" si="167"/>
        <v/>
      </c>
      <c r="AD413" s="29" t="str">
        <f t="shared" si="168"/>
        <v/>
      </c>
      <c r="AE413" s="29" t="str">
        <f t="shared" si="169"/>
        <v/>
      </c>
      <c r="AF413" s="29" t="str">
        <f t="shared" si="155"/>
        <v/>
      </c>
      <c r="AG413" s="100"/>
      <c r="AH413" s="101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3"/>
      <c r="AT413" s="103"/>
      <c r="AU413" s="103"/>
      <c r="AV413" s="103"/>
      <c r="AW413" s="103"/>
      <c r="AX413" s="103"/>
      <c r="AY413" s="103"/>
      <c r="AZ413" s="103"/>
      <c r="BA413" s="103"/>
      <c r="BB413" s="103"/>
      <c r="BC413" s="103"/>
      <c r="BD413" s="103"/>
      <c r="BE413" s="103"/>
      <c r="BF413" s="103"/>
      <c r="BG413" s="103"/>
      <c r="BH413" s="103"/>
      <c r="BI413" s="103"/>
      <c r="BJ413" s="103"/>
      <c r="BK413" s="103"/>
      <c r="BL413" s="103"/>
      <c r="BM413" s="103"/>
      <c r="BN413" s="103"/>
      <c r="BO413" s="95"/>
      <c r="BP413" s="95"/>
      <c r="BQ413" s="95"/>
      <c r="BR413" s="95"/>
      <c r="BS413" s="95"/>
      <c r="BT413" s="97"/>
      <c r="BU413" s="97"/>
      <c r="BV413" s="96"/>
      <c r="BW413" s="96"/>
      <c r="BX413" s="96"/>
      <c r="BY413" s="98"/>
      <c r="BZ413" s="99"/>
      <c r="CA413" s="99"/>
      <c r="CB413" s="99"/>
      <c r="CC413" s="99"/>
      <c r="CD413" s="100"/>
      <c r="CE413" s="101"/>
      <c r="CF413" s="102"/>
      <c r="CG413" s="102"/>
      <c r="CH413" s="102"/>
      <c r="CI413" s="102"/>
      <c r="CJ413" s="102"/>
      <c r="CK413" s="102"/>
      <c r="CL413" s="102"/>
      <c r="CM413" s="102"/>
      <c r="CN413" s="102"/>
      <c r="CO413" s="102"/>
      <c r="CP413" s="103"/>
      <c r="CQ413" s="103"/>
      <c r="CR413" s="103"/>
      <c r="CS413" s="103"/>
      <c r="CT413" s="103"/>
      <c r="CU413" s="103"/>
      <c r="CV413" s="103"/>
      <c r="CW413" s="103"/>
      <c r="CX413" s="103"/>
      <c r="CY413" s="103"/>
      <c r="CZ413" s="103"/>
      <c r="DA413" s="103"/>
      <c r="DB413" s="103"/>
      <c r="DC413" s="103"/>
      <c r="DD413" s="103"/>
      <c r="DE413" s="103"/>
      <c r="DF413" s="103"/>
      <c r="DG413" s="103"/>
      <c r="DH413" s="103"/>
      <c r="DI413" s="103"/>
      <c r="DJ413" s="103"/>
      <c r="DK413" s="103"/>
      <c r="DL413" s="27"/>
      <c r="DM413" s="27"/>
      <c r="DN413" s="27"/>
      <c r="DO413" s="27"/>
      <c r="DP413" s="27"/>
      <c r="DQ413" s="27"/>
      <c r="DR413" s="27"/>
      <c r="DS413" s="27"/>
      <c r="DT413" s="27"/>
      <c r="DU413" s="27"/>
      <c r="DV413" s="27"/>
      <c r="DW413" s="27"/>
      <c r="DX413" s="27"/>
      <c r="DY413" s="27"/>
      <c r="DZ413" s="27"/>
      <c r="EA413" s="27"/>
      <c r="EB413" s="27"/>
      <c r="EC413" s="27"/>
      <c r="ED413" s="27"/>
      <c r="EE413" s="27"/>
      <c r="EF413" s="27"/>
      <c r="EG413" s="27"/>
      <c r="EH413" s="27"/>
      <c r="EI413" s="27"/>
    </row>
    <row r="414" spans="1:139">
      <c r="A414" s="83"/>
      <c r="B414" s="66"/>
      <c r="C414" s="79"/>
      <c r="D414" s="67"/>
      <c r="E414" s="123"/>
      <c r="F414" s="84"/>
      <c r="G414" s="85"/>
      <c r="H414" s="86"/>
      <c r="I414" s="124"/>
      <c r="J414" s="88"/>
      <c r="K414" s="89"/>
      <c r="L414" s="89"/>
      <c r="M414" s="90"/>
      <c r="N414" s="91"/>
      <c r="O414" s="92">
        <f t="shared" si="156"/>
        <v>0</v>
      </c>
      <c r="P414" s="93">
        <f t="shared" si="157"/>
        <v>0</v>
      </c>
      <c r="Q414" s="94"/>
      <c r="R414" s="3" t="str">
        <f t="shared" si="158"/>
        <v/>
      </c>
      <c r="S414" s="3" t="str">
        <f t="shared" si="159"/>
        <v/>
      </c>
      <c r="T414" s="3" t="str">
        <f t="shared" si="160"/>
        <v/>
      </c>
      <c r="U414" s="4" t="str">
        <f t="shared" si="161"/>
        <v/>
      </c>
      <c r="V414" s="5" t="str">
        <f t="shared" si="162"/>
        <v/>
      </c>
      <c r="W414" s="76" t="str">
        <f t="shared" si="153"/>
        <v/>
      </c>
      <c r="X414" s="76" t="str">
        <f t="shared" si="154"/>
        <v/>
      </c>
      <c r="Y414" s="5" t="str">
        <f t="shared" si="163"/>
        <v/>
      </c>
      <c r="Z414" s="5" t="str">
        <f t="shared" si="164"/>
        <v/>
      </c>
      <c r="AA414" s="5" t="str">
        <f t="shared" si="165"/>
        <v/>
      </c>
      <c r="AB414" s="6" t="str">
        <f t="shared" si="166"/>
        <v/>
      </c>
      <c r="AC414" s="29" t="str">
        <f t="shared" si="167"/>
        <v/>
      </c>
      <c r="AD414" s="29" t="str">
        <f t="shared" si="168"/>
        <v/>
      </c>
      <c r="AE414" s="29" t="str">
        <f t="shared" si="169"/>
        <v/>
      </c>
      <c r="AF414" s="29" t="str">
        <f t="shared" si="155"/>
        <v/>
      </c>
      <c r="AG414" s="100"/>
      <c r="AH414" s="101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3"/>
      <c r="AT414" s="103"/>
      <c r="AU414" s="103"/>
      <c r="AV414" s="103"/>
      <c r="AW414" s="103"/>
      <c r="AX414" s="103"/>
      <c r="AY414" s="103"/>
      <c r="AZ414" s="103"/>
      <c r="BA414" s="103"/>
      <c r="BB414" s="103"/>
      <c r="BC414" s="103"/>
      <c r="BD414" s="103"/>
      <c r="BE414" s="103"/>
      <c r="BF414" s="103"/>
      <c r="BG414" s="103"/>
      <c r="BH414" s="103"/>
      <c r="BI414" s="103"/>
      <c r="BJ414" s="103"/>
      <c r="BK414" s="103"/>
      <c r="BL414" s="103"/>
      <c r="BM414" s="103"/>
      <c r="BN414" s="103"/>
      <c r="BO414" s="95"/>
      <c r="BP414" s="95"/>
      <c r="BQ414" s="95"/>
      <c r="BR414" s="95"/>
      <c r="BS414" s="95"/>
      <c r="BT414" s="97"/>
      <c r="BU414" s="97"/>
      <c r="BV414" s="96"/>
      <c r="BW414" s="96"/>
      <c r="BX414" s="96"/>
      <c r="BY414" s="98"/>
      <c r="BZ414" s="99"/>
      <c r="CA414" s="99"/>
      <c r="CB414" s="99"/>
      <c r="CC414" s="99"/>
      <c r="CD414" s="100"/>
      <c r="CE414" s="101"/>
      <c r="CF414" s="102"/>
      <c r="CG414" s="102"/>
      <c r="CH414" s="102"/>
      <c r="CI414" s="102"/>
      <c r="CJ414" s="102"/>
      <c r="CK414" s="102"/>
      <c r="CL414" s="102"/>
      <c r="CM414" s="102"/>
      <c r="CN414" s="102"/>
      <c r="CO414" s="102"/>
      <c r="CP414" s="103"/>
      <c r="CQ414" s="103"/>
      <c r="CR414" s="103"/>
      <c r="CS414" s="103"/>
      <c r="CT414" s="103"/>
      <c r="CU414" s="103"/>
      <c r="CV414" s="103"/>
      <c r="CW414" s="103"/>
      <c r="CX414" s="103"/>
      <c r="CY414" s="103"/>
      <c r="CZ414" s="103"/>
      <c r="DA414" s="103"/>
      <c r="DB414" s="103"/>
      <c r="DC414" s="103"/>
      <c r="DD414" s="103"/>
      <c r="DE414" s="103"/>
      <c r="DF414" s="103"/>
      <c r="DG414" s="103"/>
      <c r="DH414" s="103"/>
      <c r="DI414" s="103"/>
      <c r="DJ414" s="103"/>
      <c r="DK414" s="103"/>
      <c r="DL414" s="27"/>
      <c r="DM414" s="27"/>
      <c r="DN414" s="27"/>
      <c r="DO414" s="27"/>
      <c r="DP414" s="27"/>
      <c r="DQ414" s="27"/>
      <c r="DR414" s="27"/>
      <c r="DS414" s="27"/>
      <c r="DT414" s="27"/>
      <c r="DU414" s="27"/>
      <c r="DV414" s="27"/>
      <c r="DW414" s="27"/>
      <c r="DX414" s="27"/>
      <c r="DY414" s="27"/>
      <c r="DZ414" s="27"/>
      <c r="EA414" s="27"/>
      <c r="EB414" s="27"/>
      <c r="EC414" s="27"/>
      <c r="ED414" s="27"/>
      <c r="EE414" s="27"/>
      <c r="EF414" s="27"/>
      <c r="EG414" s="27"/>
      <c r="EH414" s="27"/>
      <c r="EI414" s="27"/>
    </row>
    <row r="415" spans="1:139">
      <c r="A415" s="83"/>
      <c r="B415" s="66"/>
      <c r="C415" s="79"/>
      <c r="D415" s="67"/>
      <c r="E415" s="123"/>
      <c r="F415" s="84"/>
      <c r="G415" s="85"/>
      <c r="H415" s="86"/>
      <c r="I415" s="124"/>
      <c r="J415" s="88"/>
      <c r="K415" s="89"/>
      <c r="L415" s="89"/>
      <c r="M415" s="90"/>
      <c r="N415" s="91"/>
      <c r="O415" s="92">
        <f t="shared" si="156"/>
        <v>0</v>
      </c>
      <c r="P415" s="93">
        <f t="shared" si="157"/>
        <v>0</v>
      </c>
      <c r="Q415" s="94"/>
      <c r="R415" s="3" t="str">
        <f t="shared" si="158"/>
        <v/>
      </c>
      <c r="S415" s="3" t="str">
        <f t="shared" si="159"/>
        <v/>
      </c>
      <c r="T415" s="3" t="str">
        <f t="shared" si="160"/>
        <v/>
      </c>
      <c r="U415" s="4" t="str">
        <f t="shared" si="161"/>
        <v/>
      </c>
      <c r="V415" s="5" t="str">
        <f t="shared" si="162"/>
        <v/>
      </c>
      <c r="W415" s="76" t="str">
        <f t="shared" si="153"/>
        <v/>
      </c>
      <c r="X415" s="76" t="str">
        <f t="shared" si="154"/>
        <v/>
      </c>
      <c r="Y415" s="5" t="str">
        <f t="shared" si="163"/>
        <v/>
      </c>
      <c r="Z415" s="5" t="str">
        <f t="shared" si="164"/>
        <v/>
      </c>
      <c r="AA415" s="5" t="str">
        <f t="shared" si="165"/>
        <v/>
      </c>
      <c r="AB415" s="6" t="str">
        <f t="shared" si="166"/>
        <v/>
      </c>
      <c r="AC415" s="29" t="str">
        <f t="shared" si="167"/>
        <v/>
      </c>
      <c r="AD415" s="29" t="str">
        <f t="shared" si="168"/>
        <v/>
      </c>
      <c r="AE415" s="29" t="str">
        <f t="shared" si="169"/>
        <v/>
      </c>
      <c r="AF415" s="29" t="str">
        <f t="shared" si="155"/>
        <v/>
      </c>
      <c r="AG415" s="100"/>
      <c r="AH415" s="101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3"/>
      <c r="AT415" s="103"/>
      <c r="AU415" s="103"/>
      <c r="AV415" s="103"/>
      <c r="AW415" s="103"/>
      <c r="AX415" s="103"/>
      <c r="AY415" s="103"/>
      <c r="AZ415" s="103"/>
      <c r="BA415" s="103"/>
      <c r="BB415" s="103"/>
      <c r="BC415" s="103"/>
      <c r="BD415" s="103"/>
      <c r="BE415" s="103"/>
      <c r="BF415" s="103"/>
      <c r="BG415" s="103"/>
      <c r="BH415" s="103"/>
      <c r="BI415" s="103"/>
      <c r="BJ415" s="103"/>
      <c r="BK415" s="103"/>
      <c r="BL415" s="103"/>
      <c r="BM415" s="103"/>
      <c r="BN415" s="103"/>
      <c r="BO415" s="95"/>
      <c r="BP415" s="95"/>
      <c r="BQ415" s="95"/>
      <c r="BR415" s="95"/>
      <c r="BS415" s="95"/>
      <c r="BT415" s="97"/>
      <c r="BU415" s="97"/>
      <c r="BV415" s="96"/>
      <c r="BW415" s="96"/>
      <c r="BX415" s="96"/>
      <c r="BY415" s="98"/>
      <c r="BZ415" s="99"/>
      <c r="CA415" s="99"/>
      <c r="CB415" s="99"/>
      <c r="CC415" s="99"/>
      <c r="CD415" s="100"/>
      <c r="CE415" s="101"/>
      <c r="CF415" s="102"/>
      <c r="CG415" s="102"/>
      <c r="CH415" s="102"/>
      <c r="CI415" s="102"/>
      <c r="CJ415" s="102"/>
      <c r="CK415" s="102"/>
      <c r="CL415" s="102"/>
      <c r="CM415" s="102"/>
      <c r="CN415" s="102"/>
      <c r="CO415" s="102"/>
      <c r="CP415" s="103"/>
      <c r="CQ415" s="103"/>
      <c r="CR415" s="103"/>
      <c r="CS415" s="103"/>
      <c r="CT415" s="103"/>
      <c r="CU415" s="103"/>
      <c r="CV415" s="103"/>
      <c r="CW415" s="103"/>
      <c r="CX415" s="103"/>
      <c r="CY415" s="103"/>
      <c r="CZ415" s="103"/>
      <c r="DA415" s="103"/>
      <c r="DB415" s="103"/>
      <c r="DC415" s="103"/>
      <c r="DD415" s="103"/>
      <c r="DE415" s="103"/>
      <c r="DF415" s="103"/>
      <c r="DG415" s="103"/>
      <c r="DH415" s="103"/>
      <c r="DI415" s="103"/>
      <c r="DJ415" s="103"/>
      <c r="DK415" s="103"/>
      <c r="DL415" s="27"/>
      <c r="DM415" s="27"/>
      <c r="DN415" s="27"/>
      <c r="DO415" s="27"/>
      <c r="DP415" s="27"/>
      <c r="DQ415" s="27"/>
      <c r="DR415" s="27"/>
      <c r="DS415" s="27"/>
      <c r="DT415" s="27"/>
      <c r="DU415" s="27"/>
      <c r="DV415" s="27"/>
      <c r="DW415" s="27"/>
      <c r="DX415" s="27"/>
      <c r="DY415" s="27"/>
      <c r="DZ415" s="27"/>
      <c r="EA415" s="27"/>
      <c r="EB415" s="27"/>
      <c r="EC415" s="27"/>
      <c r="ED415" s="27"/>
      <c r="EE415" s="27"/>
      <c r="EF415" s="27"/>
      <c r="EG415" s="27"/>
      <c r="EH415" s="27"/>
      <c r="EI415" s="27"/>
    </row>
    <row r="416" spans="1:139">
      <c r="A416" s="83"/>
      <c r="B416" s="66"/>
      <c r="C416" s="79"/>
      <c r="D416" s="67"/>
      <c r="E416" s="123"/>
      <c r="F416" s="84"/>
      <c r="G416" s="85"/>
      <c r="H416" s="86"/>
      <c r="I416" s="124"/>
      <c r="J416" s="88"/>
      <c r="K416" s="89"/>
      <c r="L416" s="89"/>
      <c r="M416" s="90"/>
      <c r="N416" s="91"/>
      <c r="O416" s="92">
        <f t="shared" si="156"/>
        <v>0</v>
      </c>
      <c r="P416" s="93">
        <f t="shared" si="157"/>
        <v>0</v>
      </c>
      <c r="Q416" s="94"/>
      <c r="R416" s="3" t="str">
        <f t="shared" si="158"/>
        <v/>
      </c>
      <c r="S416" s="3" t="str">
        <f t="shared" si="159"/>
        <v/>
      </c>
      <c r="T416" s="3" t="str">
        <f t="shared" si="160"/>
        <v/>
      </c>
      <c r="U416" s="4" t="str">
        <f t="shared" si="161"/>
        <v/>
      </c>
      <c r="V416" s="5" t="str">
        <f t="shared" si="162"/>
        <v/>
      </c>
      <c r="W416" s="76" t="str">
        <f t="shared" si="153"/>
        <v/>
      </c>
      <c r="X416" s="76" t="str">
        <f t="shared" si="154"/>
        <v/>
      </c>
      <c r="Y416" s="5" t="str">
        <f t="shared" si="163"/>
        <v/>
      </c>
      <c r="Z416" s="5" t="str">
        <f t="shared" si="164"/>
        <v/>
      </c>
      <c r="AA416" s="5" t="str">
        <f t="shared" si="165"/>
        <v/>
      </c>
      <c r="AB416" s="6" t="str">
        <f t="shared" si="166"/>
        <v/>
      </c>
      <c r="AC416" s="29" t="str">
        <f t="shared" si="167"/>
        <v/>
      </c>
      <c r="AD416" s="29" t="str">
        <f t="shared" si="168"/>
        <v/>
      </c>
      <c r="AE416" s="29" t="str">
        <f t="shared" si="169"/>
        <v/>
      </c>
      <c r="AF416" s="29" t="str">
        <f t="shared" si="155"/>
        <v/>
      </c>
      <c r="AG416" s="100"/>
      <c r="AH416" s="101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3"/>
      <c r="AT416" s="103"/>
      <c r="AU416" s="103"/>
      <c r="AV416" s="103"/>
      <c r="AW416" s="103"/>
      <c r="AX416" s="103"/>
      <c r="AY416" s="103"/>
      <c r="AZ416" s="103"/>
      <c r="BA416" s="103"/>
      <c r="BB416" s="103"/>
      <c r="BC416" s="103"/>
      <c r="BD416" s="103"/>
      <c r="BE416" s="103"/>
      <c r="BF416" s="103"/>
      <c r="BG416" s="103"/>
      <c r="BH416" s="103"/>
      <c r="BI416" s="103"/>
      <c r="BJ416" s="103"/>
      <c r="BK416" s="103"/>
      <c r="BL416" s="103"/>
      <c r="BM416" s="103"/>
      <c r="BN416" s="103"/>
      <c r="BO416" s="95"/>
      <c r="BP416" s="95"/>
      <c r="BQ416" s="95"/>
      <c r="BR416" s="95"/>
      <c r="BS416" s="95"/>
      <c r="BT416" s="97"/>
      <c r="BU416" s="97"/>
      <c r="BV416" s="96"/>
      <c r="BW416" s="96"/>
      <c r="BX416" s="96"/>
      <c r="BY416" s="98"/>
      <c r="BZ416" s="99"/>
      <c r="CA416" s="99"/>
      <c r="CB416" s="99"/>
      <c r="CC416" s="99"/>
      <c r="CD416" s="100"/>
      <c r="CE416" s="101"/>
      <c r="CF416" s="102"/>
      <c r="CG416" s="102"/>
      <c r="CH416" s="102"/>
      <c r="CI416" s="102"/>
      <c r="CJ416" s="102"/>
      <c r="CK416" s="102"/>
      <c r="CL416" s="102"/>
      <c r="CM416" s="102"/>
      <c r="CN416" s="102"/>
      <c r="CO416" s="102"/>
      <c r="CP416" s="103"/>
      <c r="CQ416" s="103"/>
      <c r="CR416" s="103"/>
      <c r="CS416" s="103"/>
      <c r="CT416" s="103"/>
      <c r="CU416" s="103"/>
      <c r="CV416" s="103"/>
      <c r="CW416" s="103"/>
      <c r="CX416" s="103"/>
      <c r="CY416" s="103"/>
      <c r="CZ416" s="103"/>
      <c r="DA416" s="103"/>
      <c r="DB416" s="103"/>
      <c r="DC416" s="103"/>
      <c r="DD416" s="103"/>
      <c r="DE416" s="103"/>
      <c r="DF416" s="103"/>
      <c r="DG416" s="103"/>
      <c r="DH416" s="103"/>
      <c r="DI416" s="103"/>
      <c r="DJ416" s="103"/>
      <c r="DK416" s="103"/>
      <c r="DL416" s="27"/>
      <c r="DM416" s="27"/>
      <c r="DN416" s="27"/>
      <c r="DO416" s="27"/>
      <c r="DP416" s="27"/>
      <c r="DQ416" s="27"/>
      <c r="DR416" s="27"/>
      <c r="DS416" s="27"/>
      <c r="DT416" s="27"/>
      <c r="DU416" s="27"/>
      <c r="DV416" s="27"/>
      <c r="DW416" s="27"/>
      <c r="DX416" s="27"/>
      <c r="DY416" s="27"/>
      <c r="DZ416" s="27"/>
      <c r="EA416" s="27"/>
      <c r="EB416" s="27"/>
      <c r="EC416" s="27"/>
      <c r="ED416" s="27"/>
      <c r="EE416" s="27"/>
      <c r="EF416" s="27"/>
      <c r="EG416" s="27"/>
      <c r="EH416" s="27"/>
      <c r="EI416" s="27"/>
    </row>
  </sheetData>
  <autoFilter ref="A10:IA107" xr:uid="{27D64F09-910D-C740-B17E-3E34FB29F718}"/>
  <mergeCells count="17">
    <mergeCell ref="E5:F5"/>
    <mergeCell ref="I5:J5"/>
    <mergeCell ref="K5:P5"/>
    <mergeCell ref="R5:T5"/>
    <mergeCell ref="Y2:Z2"/>
    <mergeCell ref="E4:F4"/>
    <mergeCell ref="I4:J4"/>
    <mergeCell ref="K4:P4"/>
    <mergeCell ref="R4:T4"/>
    <mergeCell ref="E8:P8"/>
    <mergeCell ref="AJ8:AL8"/>
    <mergeCell ref="AN8:BS8"/>
    <mergeCell ref="AC9:AD9"/>
    <mergeCell ref="E6:F6"/>
    <mergeCell ref="I6:J6"/>
    <mergeCell ref="K6:P6"/>
    <mergeCell ref="R6:T6"/>
  </mergeCells>
  <phoneticPr fontId="32" type="noConversion"/>
  <conditionalFormatting sqref="EJ69:EN70 EJ65:EN67 EJ62:EN63 EJ56:EN60 EJ41:EN53 EJ38:EN39 EJ27:EN32 DL27:EI118 DL25:EN26 DL22:EN23 DL18:EN20 DL11:EN15">
    <cfRule type="containsBlanks" dxfId="1085" priority="4531">
      <formula>LEN(TRIM(DL11))=0</formula>
    </cfRule>
  </conditionalFormatting>
  <conditionalFormatting sqref="DL16:EN16">
    <cfRule type="containsBlanks" dxfId="1084" priority="4516">
      <formula>LEN(TRIM(DL16))=0</formula>
    </cfRule>
  </conditionalFormatting>
  <conditionalFormatting sqref="DL16:EN16">
    <cfRule type="expression" dxfId="1083" priority="4517">
      <formula>AND($P16&lt;&gt;"",DL16&lt;$P16)</formula>
    </cfRule>
    <cfRule type="expression" dxfId="1082" priority="4518">
      <formula>AND($O16&lt;&gt;"",DL16&gt;$O16)</formula>
    </cfRule>
    <cfRule type="notContainsBlanks" dxfId="1081" priority="4519">
      <formula>LEN(TRIM(DL16))&gt;0</formula>
    </cfRule>
  </conditionalFormatting>
  <conditionalFormatting sqref="EJ33:EN34">
    <cfRule type="containsBlanks" dxfId="1080" priority="4470">
      <formula>LEN(TRIM(EJ33))=0</formula>
    </cfRule>
  </conditionalFormatting>
  <conditionalFormatting sqref="EJ35:EN35">
    <cfRule type="containsBlanks" dxfId="1079" priority="4445">
      <formula>LEN(TRIM(EJ35))=0</formula>
    </cfRule>
  </conditionalFormatting>
  <conditionalFormatting sqref="EJ35:EN35">
    <cfRule type="expression" dxfId="1078" priority="4446">
      <formula>AND($P35&lt;&gt;"",EJ35&lt;$P35)</formula>
    </cfRule>
    <cfRule type="expression" dxfId="1077" priority="4447">
      <formula>AND($O35&lt;&gt;"",EJ35&gt;$O35)</formula>
    </cfRule>
    <cfRule type="notContainsBlanks" dxfId="1076" priority="4448">
      <formula>LEN(TRIM(EJ35))&gt;0</formula>
    </cfRule>
  </conditionalFormatting>
  <conditionalFormatting sqref="EJ36:EN36">
    <cfRule type="containsBlanks" dxfId="1075" priority="4441">
      <formula>LEN(TRIM(EJ36))=0</formula>
    </cfRule>
  </conditionalFormatting>
  <conditionalFormatting sqref="EJ36:EN36">
    <cfRule type="expression" dxfId="1074" priority="4442">
      <formula>AND($P36&lt;&gt;"",EJ36&lt;$P36)</formula>
    </cfRule>
    <cfRule type="expression" dxfId="1073" priority="4443">
      <formula>AND($O36&lt;&gt;"",EJ36&gt;$O36)</formula>
    </cfRule>
    <cfRule type="notContainsBlanks" dxfId="1072" priority="4444">
      <formula>LEN(TRIM(EJ36))&gt;0</formula>
    </cfRule>
  </conditionalFormatting>
  <conditionalFormatting sqref="EJ54:EN54">
    <cfRule type="containsBlanks" dxfId="1071" priority="4371">
      <formula>LEN(TRIM(EJ54))=0</formula>
    </cfRule>
  </conditionalFormatting>
  <conditionalFormatting sqref="EJ55:EN55">
    <cfRule type="containsBlanks" dxfId="1070" priority="4356">
      <formula>LEN(TRIM(EJ55))=0</formula>
    </cfRule>
  </conditionalFormatting>
  <conditionalFormatting sqref="EJ55:EN55">
    <cfRule type="expression" dxfId="1069" priority="4357">
      <formula>AND($P55&lt;&gt;"",EJ55&lt;$P55)</formula>
    </cfRule>
    <cfRule type="expression" dxfId="1068" priority="4358">
      <formula>AND($O55&lt;&gt;"",EJ55&gt;$O55)</formula>
    </cfRule>
    <cfRule type="notContainsBlanks" dxfId="1067" priority="4359">
      <formula>LEN(TRIM(EJ55))&gt;0</formula>
    </cfRule>
  </conditionalFormatting>
  <conditionalFormatting sqref="DL17:EN17">
    <cfRule type="containsBlanks" dxfId="1066" priority="4105">
      <formula>LEN(TRIM(DL17))=0</formula>
    </cfRule>
  </conditionalFormatting>
  <conditionalFormatting sqref="DL21:EN21">
    <cfRule type="containsBlanks" dxfId="1065" priority="4097">
      <formula>LEN(TRIM(DL21))=0</formula>
    </cfRule>
  </conditionalFormatting>
  <conditionalFormatting sqref="DL24:EN24">
    <cfRule type="containsBlanks" dxfId="1064" priority="4093">
      <formula>LEN(TRIM(DL24))=0</formula>
    </cfRule>
  </conditionalFormatting>
  <conditionalFormatting sqref="EJ37:EN37">
    <cfRule type="containsBlanks" dxfId="1063" priority="4073">
      <formula>LEN(TRIM(EJ37))=0</formula>
    </cfRule>
  </conditionalFormatting>
  <conditionalFormatting sqref="EJ40:EN40">
    <cfRule type="containsBlanks" dxfId="1062" priority="4069">
      <formula>LEN(TRIM(EJ40))=0</formula>
    </cfRule>
  </conditionalFormatting>
  <conditionalFormatting sqref="EJ61:EN61">
    <cfRule type="containsBlanks" dxfId="1061" priority="4033">
      <formula>LEN(TRIM(EJ61))=0</formula>
    </cfRule>
  </conditionalFormatting>
  <conditionalFormatting sqref="EJ64:EN64">
    <cfRule type="containsBlanks" dxfId="1060" priority="4029">
      <formula>LEN(TRIM(EJ64))=0</formula>
    </cfRule>
  </conditionalFormatting>
  <conditionalFormatting sqref="EJ68:EN68">
    <cfRule type="containsBlanks" dxfId="1059" priority="4021">
      <formula>LEN(TRIM(EJ68))=0</formula>
    </cfRule>
  </conditionalFormatting>
  <conditionalFormatting sqref="EJ71:EN71">
    <cfRule type="containsBlanks" dxfId="1058" priority="4017">
      <formula>LEN(TRIM(EJ71))=0</formula>
    </cfRule>
  </conditionalFormatting>
  <conditionalFormatting sqref="K104:K106 L98:L106 L73:L90 L56:L71 K11:L55 L108:L416">
    <cfRule type="expression" dxfId="1057" priority="4002">
      <formula>AND($H11="MIN",$J11&lt;&gt;"")</formula>
    </cfRule>
    <cfRule type="expression" dxfId="1056" priority="4003">
      <formula>AND($H11="MIN",$J11="")</formula>
    </cfRule>
    <cfRule type="containsBlanks" dxfId="1055" priority="4004">
      <formula>LEN(TRIM(K11))=0</formula>
    </cfRule>
  </conditionalFormatting>
  <conditionalFormatting sqref="L98:L106 L73:L90 L11:L71 L108:L416">
    <cfRule type="expression" dxfId="1054" priority="3999">
      <formula>AND(OR($H11="GD&amp;T",$H11="MAX"),$K11&lt;&gt;"")</formula>
    </cfRule>
    <cfRule type="expression" dxfId="1053" priority="4000">
      <formula>AND(OR($H11="GD&amp;T",$H11="MAX"),$K11="")</formula>
    </cfRule>
    <cfRule type="containsBlanks" dxfId="1052" priority="4001">
      <formula>LEN(TRIM(L11))=0</formula>
    </cfRule>
  </conditionalFormatting>
  <conditionalFormatting sqref="K56">
    <cfRule type="expression" dxfId="1051" priority="3939">
      <formula>AND($H56="MIN",$J56&lt;&gt;"")</formula>
    </cfRule>
    <cfRule type="expression" dxfId="1050" priority="3941">
      <formula>AND($H56="MIN",$J56="")</formula>
    </cfRule>
    <cfRule type="containsBlanks" dxfId="1049" priority="3943">
      <formula>LEN(TRIM(K56))=0</formula>
    </cfRule>
  </conditionalFormatting>
  <conditionalFormatting sqref="K57">
    <cfRule type="expression" dxfId="1048" priority="3847">
      <formula>AND($H57="MIN",$J57&lt;&gt;"")</formula>
    </cfRule>
    <cfRule type="expression" dxfId="1047" priority="3851">
      <formula>AND($H57="MIN",$J57="")</formula>
    </cfRule>
    <cfRule type="containsBlanks" dxfId="1046" priority="3855">
      <formula>LEN(TRIM(K57))=0</formula>
    </cfRule>
  </conditionalFormatting>
  <conditionalFormatting sqref="K58">
    <cfRule type="expression" dxfId="1045" priority="3846">
      <formula>AND($H58="MIN",$J58&lt;&gt;"")</formula>
    </cfRule>
    <cfRule type="expression" dxfId="1044" priority="3850">
      <formula>AND($H58="MIN",$J58="")</formula>
    </cfRule>
    <cfRule type="containsBlanks" dxfId="1043" priority="3854">
      <formula>LEN(TRIM(K58))=0</formula>
    </cfRule>
  </conditionalFormatting>
  <conditionalFormatting sqref="K59">
    <cfRule type="expression" dxfId="1042" priority="3739">
      <formula>AND($H59="MIN",$J59&lt;&gt;"")</formula>
    </cfRule>
    <cfRule type="expression" dxfId="1041" priority="3743">
      <formula>AND($H59="MIN",$J59="")</formula>
    </cfRule>
    <cfRule type="containsBlanks" dxfId="1040" priority="3747">
      <formula>LEN(TRIM(K59))=0</formula>
    </cfRule>
  </conditionalFormatting>
  <conditionalFormatting sqref="K60">
    <cfRule type="expression" dxfId="1039" priority="3738">
      <formula>AND($H60="MIN",$J60&lt;&gt;"")</formula>
    </cfRule>
    <cfRule type="expression" dxfId="1038" priority="3742">
      <formula>AND($H60="MIN",$J60="")</formula>
    </cfRule>
    <cfRule type="containsBlanks" dxfId="1037" priority="3746">
      <formula>LEN(TRIM(K60))=0</formula>
    </cfRule>
  </conditionalFormatting>
  <conditionalFormatting sqref="K61">
    <cfRule type="expression" dxfId="1036" priority="3582">
      <formula>AND($H61="MIN",$J61&lt;&gt;"")</formula>
    </cfRule>
    <cfRule type="expression" dxfId="1035" priority="3583">
      <formula>AND($H61="MIN",$J61="")</formula>
    </cfRule>
    <cfRule type="containsBlanks" dxfId="1034" priority="3584">
      <formula>LEN(TRIM(K61))=0</formula>
    </cfRule>
  </conditionalFormatting>
  <conditionalFormatting sqref="K62">
    <cfRule type="expression" dxfId="1033" priority="3636">
      <formula>AND($H62="MIN",$J62&lt;&gt;"")</formula>
    </cfRule>
    <cfRule type="expression" dxfId="1032" priority="3638">
      <formula>AND($H62="MIN",$J62="")</formula>
    </cfRule>
    <cfRule type="containsBlanks" dxfId="1031" priority="3640">
      <formula>LEN(TRIM(K62))=0</formula>
    </cfRule>
  </conditionalFormatting>
  <conditionalFormatting sqref="K63">
    <cfRule type="expression" dxfId="1030" priority="3520">
      <formula>AND($H63="MIN",$J63&lt;&gt;"")</formula>
    </cfRule>
    <cfRule type="expression" dxfId="1029" priority="3523">
      <formula>AND($H63="MIN",$J63="")</formula>
    </cfRule>
    <cfRule type="containsBlanks" dxfId="1028" priority="3526">
      <formula>LEN(TRIM(K63))=0</formula>
    </cfRule>
  </conditionalFormatting>
  <conditionalFormatting sqref="K64">
    <cfRule type="expression" dxfId="1027" priority="3519">
      <formula>AND($H64="MIN",$J64&lt;&gt;"")</formula>
    </cfRule>
    <cfRule type="expression" dxfId="1026" priority="3522">
      <formula>AND($H64="MIN",$J64="")</formula>
    </cfRule>
    <cfRule type="containsBlanks" dxfId="1025" priority="3525">
      <formula>LEN(TRIM(K64))=0</formula>
    </cfRule>
  </conditionalFormatting>
  <conditionalFormatting sqref="K65">
    <cfRule type="expression" dxfId="1024" priority="3414">
      <formula>AND($H65="MIN",$J65&lt;&gt;"")</formula>
    </cfRule>
    <cfRule type="expression" dxfId="1023" priority="3416">
      <formula>AND($H65="MIN",$J65="")</formula>
    </cfRule>
    <cfRule type="containsBlanks" dxfId="1022" priority="3418">
      <formula>LEN(TRIM(K65))=0</formula>
    </cfRule>
  </conditionalFormatting>
  <conditionalFormatting sqref="K66">
    <cfRule type="expression" dxfId="1021" priority="3331">
      <formula>AND($H66="MIN",$J66&lt;&gt;"")</formula>
    </cfRule>
    <cfRule type="expression" dxfId="1020" priority="3334">
      <formula>AND($H66="MIN",$J66="")</formula>
    </cfRule>
    <cfRule type="containsBlanks" dxfId="1019" priority="3337">
      <formula>LEN(TRIM(K66))=0</formula>
    </cfRule>
  </conditionalFormatting>
  <conditionalFormatting sqref="K67">
    <cfRule type="expression" dxfId="1018" priority="3330">
      <formula>AND($H67="MIN",$J67&lt;&gt;"")</formula>
    </cfRule>
    <cfRule type="expression" dxfId="1017" priority="3333">
      <formula>AND($H67="MIN",$J67="")</formula>
    </cfRule>
    <cfRule type="containsBlanks" dxfId="1016" priority="3336">
      <formula>LEN(TRIM(K67))=0</formula>
    </cfRule>
  </conditionalFormatting>
  <conditionalFormatting sqref="K68">
    <cfRule type="expression" dxfId="1015" priority="3171">
      <formula>AND($H68="MIN",$J68&lt;&gt;"")</formula>
    </cfRule>
    <cfRule type="expression" dxfId="1014" priority="3172">
      <formula>AND($H68="MIN",$J68="")</formula>
    </cfRule>
    <cfRule type="containsBlanks" dxfId="1013" priority="3173">
      <formula>LEN(TRIM(K68))=0</formula>
    </cfRule>
  </conditionalFormatting>
  <conditionalFormatting sqref="K69">
    <cfRule type="expression" dxfId="1012" priority="3225">
      <formula>AND($H69="MIN",$J69&lt;&gt;"")</formula>
    </cfRule>
    <cfRule type="expression" dxfId="1011" priority="3227">
      <formula>AND($H69="MIN",$J69="")</formula>
    </cfRule>
    <cfRule type="containsBlanks" dxfId="1010" priority="3229">
      <formula>LEN(TRIM(K69))=0</formula>
    </cfRule>
  </conditionalFormatting>
  <conditionalFormatting sqref="K70">
    <cfRule type="expression" dxfId="1009" priority="3111">
      <formula>AND($H70="MIN",$J70&lt;&gt;"")</formula>
    </cfRule>
    <cfRule type="expression" dxfId="1008" priority="3113">
      <formula>AND($H70="MIN",$J70="")</formula>
    </cfRule>
    <cfRule type="containsBlanks" dxfId="1007" priority="3115">
      <formula>LEN(TRIM(K70))=0</formula>
    </cfRule>
  </conditionalFormatting>
  <conditionalFormatting sqref="K71">
    <cfRule type="expression" dxfId="1006" priority="3057">
      <formula>AND($H71="MIN",$J71&lt;&gt;"")</formula>
    </cfRule>
    <cfRule type="expression" dxfId="1005" priority="3058">
      <formula>AND($H71="MIN",$J71="")</formula>
    </cfRule>
    <cfRule type="containsBlanks" dxfId="1004" priority="3059">
      <formula>LEN(TRIM(K71))=0</formula>
    </cfRule>
  </conditionalFormatting>
  <conditionalFormatting sqref="K72">
    <cfRule type="expression" dxfId="1003" priority="2928">
      <formula>AND($H72="MIN",$J72&lt;&gt;"")</formula>
    </cfRule>
    <cfRule type="expression" dxfId="1002" priority="2929">
      <formula>AND($H72="MIN",$J72="")</formula>
    </cfRule>
    <cfRule type="containsBlanks" dxfId="1001" priority="2930">
      <formula>LEN(TRIM(K72))=0</formula>
    </cfRule>
  </conditionalFormatting>
  <conditionalFormatting sqref="L72">
    <cfRule type="expression" dxfId="1000" priority="2931">
      <formula>AND(OR($H72="GD&amp;T",$H72="MAX"),$K72&lt;&gt;"")</formula>
    </cfRule>
    <cfRule type="expression" dxfId="999" priority="2932">
      <formula>AND(OR($H72="GD&amp;T",$H72="MAX"),$K72="")</formula>
    </cfRule>
    <cfRule type="containsBlanks" dxfId="998" priority="2933">
      <formula>LEN(TRIM(L72))=0</formula>
    </cfRule>
    <cfRule type="expression" dxfId="997" priority="2934">
      <formula>AND($H72="MIN",$J72&lt;&gt;"")</formula>
    </cfRule>
    <cfRule type="expression" dxfId="996" priority="2935">
      <formula>AND($H72="MIN",$J72="")</formula>
    </cfRule>
    <cfRule type="containsBlanks" dxfId="995" priority="2936">
      <formula>LEN(TRIM(L72))=0</formula>
    </cfRule>
  </conditionalFormatting>
  <conditionalFormatting sqref="K73">
    <cfRule type="expression" dxfId="994" priority="2994">
      <formula>AND($H73="MIN",$J73&lt;&gt;"")</formula>
    </cfRule>
    <cfRule type="expression" dxfId="993" priority="2997">
      <formula>AND($H73="MIN",$J73="")</formula>
    </cfRule>
    <cfRule type="containsBlanks" dxfId="992" priority="3000">
      <formula>LEN(TRIM(K73))=0</formula>
    </cfRule>
  </conditionalFormatting>
  <conditionalFormatting sqref="K74">
    <cfRule type="expression" dxfId="991" priority="2878">
      <formula>AND($H74="MIN",$J74&lt;&gt;"")</formula>
    </cfRule>
    <cfRule type="expression" dxfId="990" priority="2882">
      <formula>AND($H74="MIN",$J74="")</formula>
    </cfRule>
    <cfRule type="containsBlanks" dxfId="989" priority="2886">
      <formula>LEN(TRIM(K74))=0</formula>
    </cfRule>
  </conditionalFormatting>
  <conditionalFormatting sqref="K75">
    <cfRule type="expression" dxfId="988" priority="2785">
      <formula>AND($H75="MIN",$J75&lt;&gt;"")</formula>
    </cfRule>
    <cfRule type="expression" dxfId="987" priority="2786">
      <formula>AND($H75="MIN",$J75="")</formula>
    </cfRule>
    <cfRule type="containsBlanks" dxfId="986" priority="2787">
      <formula>LEN(TRIM(K75))=0</formula>
    </cfRule>
  </conditionalFormatting>
  <conditionalFormatting sqref="K76">
    <cfRule type="expression" dxfId="985" priority="2877">
      <formula>AND($H76="MIN",$J76&lt;&gt;"")</formula>
    </cfRule>
    <cfRule type="expression" dxfId="984" priority="2881">
      <formula>AND($H76="MIN",$J76="")</formula>
    </cfRule>
    <cfRule type="containsBlanks" dxfId="983" priority="2885">
      <formula>LEN(TRIM(K76))=0</formula>
    </cfRule>
  </conditionalFormatting>
  <conditionalFormatting sqref="K77">
    <cfRule type="expression" dxfId="982" priority="2650">
      <formula>AND($H77="MIN",$J77&lt;&gt;"")</formula>
    </cfRule>
    <cfRule type="expression" dxfId="981" priority="2651">
      <formula>AND($H77="MIN",$J77="")</formula>
    </cfRule>
    <cfRule type="containsBlanks" dxfId="980" priority="2652">
      <formula>LEN(TRIM(K77))=0</formula>
    </cfRule>
  </conditionalFormatting>
  <conditionalFormatting sqref="K78">
    <cfRule type="expression" dxfId="979" priority="2743">
      <formula>AND($H78="MIN",$J78&lt;&gt;"")</formula>
    </cfRule>
    <cfRule type="expression" dxfId="978" priority="2747">
      <formula>AND($H78="MIN",$J78="")</formula>
    </cfRule>
    <cfRule type="containsBlanks" dxfId="977" priority="2751">
      <formula>LEN(TRIM(K78))=0</formula>
    </cfRule>
  </conditionalFormatting>
  <conditionalFormatting sqref="K79">
    <cfRule type="expression" dxfId="976" priority="2742">
      <formula>AND($H79="MIN",$J79&lt;&gt;"")</formula>
    </cfRule>
    <cfRule type="expression" dxfId="975" priority="2746">
      <formula>AND($H79="MIN",$J79="")</formula>
    </cfRule>
    <cfRule type="containsBlanks" dxfId="974" priority="2750">
      <formula>LEN(TRIM(K79))=0</formula>
    </cfRule>
  </conditionalFormatting>
  <conditionalFormatting sqref="K80">
    <cfRule type="expression" dxfId="973" priority="2537">
      <formula>AND($H80="MIN",$J80&lt;&gt;"")</formula>
    </cfRule>
    <cfRule type="expression" dxfId="972" priority="2538">
      <formula>AND($H80="MIN",$J80="")</formula>
    </cfRule>
    <cfRule type="containsBlanks" dxfId="971" priority="2539">
      <formula>LEN(TRIM(K80))=0</formula>
    </cfRule>
  </conditionalFormatting>
  <conditionalFormatting sqref="K81">
    <cfRule type="expression" dxfId="970" priority="2611">
      <formula>AND($H81="MIN",$J81&lt;&gt;"")</formula>
    </cfRule>
    <cfRule type="expression" dxfId="969" priority="2614">
      <formula>AND($H81="MIN",$J81="")</formula>
    </cfRule>
    <cfRule type="containsBlanks" dxfId="968" priority="2617">
      <formula>LEN(TRIM(K81))=0</formula>
    </cfRule>
  </conditionalFormatting>
  <conditionalFormatting sqref="K82">
    <cfRule type="expression" dxfId="967" priority="2610">
      <formula>AND($H82="MIN",$J82&lt;&gt;"")</formula>
    </cfRule>
    <cfRule type="expression" dxfId="966" priority="2613">
      <formula>AND($H82="MIN",$J82="")</formula>
    </cfRule>
    <cfRule type="containsBlanks" dxfId="965" priority="2616">
      <formula>LEN(TRIM(K82))=0</formula>
    </cfRule>
  </conditionalFormatting>
  <conditionalFormatting sqref="K83">
    <cfRule type="expression" dxfId="964" priority="2468">
      <formula>AND($H83="MIN",$J83&lt;&gt;"")</formula>
    </cfRule>
    <cfRule type="expression" dxfId="963" priority="2472">
      <formula>AND($H83="MIN",$J83="")</formula>
    </cfRule>
    <cfRule type="containsBlanks" dxfId="962" priority="2476">
      <formula>LEN(TRIM(K83))=0</formula>
    </cfRule>
  </conditionalFormatting>
  <conditionalFormatting sqref="K84">
    <cfRule type="expression" dxfId="961" priority="2467">
      <formula>AND($H84="MIN",$J84&lt;&gt;"")</formula>
    </cfRule>
    <cfRule type="expression" dxfId="960" priority="2471">
      <formula>AND($H84="MIN",$J84="")</formula>
    </cfRule>
    <cfRule type="containsBlanks" dxfId="959" priority="2475">
      <formula>LEN(TRIM(K84))=0</formula>
    </cfRule>
  </conditionalFormatting>
  <conditionalFormatting sqref="K85">
    <cfRule type="expression" dxfId="958" priority="2466">
      <formula>AND($H85="MIN",$J85&lt;&gt;"")</formula>
    </cfRule>
    <cfRule type="expression" dxfId="957" priority="2470">
      <formula>AND($H85="MIN",$J85="")</formula>
    </cfRule>
    <cfRule type="containsBlanks" dxfId="956" priority="2474">
      <formula>LEN(TRIM(K85))=0</formula>
    </cfRule>
  </conditionalFormatting>
  <conditionalFormatting sqref="K86">
    <cfRule type="expression" dxfId="955" priority="2335">
      <formula>AND($H86="MIN",$J86&lt;&gt;"")</formula>
    </cfRule>
    <cfRule type="expression" dxfId="954" priority="2338">
      <formula>AND($H86="MIN",$J86="")</formula>
    </cfRule>
    <cfRule type="containsBlanks" dxfId="953" priority="2341">
      <formula>LEN(TRIM(K86))=0</formula>
    </cfRule>
  </conditionalFormatting>
  <conditionalFormatting sqref="K87">
    <cfRule type="expression" dxfId="952" priority="2334">
      <formula>AND($H87="MIN",$J87&lt;&gt;"")</formula>
    </cfRule>
    <cfRule type="expression" dxfId="951" priority="2337">
      <formula>AND($H87="MIN",$J87="")</formula>
    </cfRule>
    <cfRule type="containsBlanks" dxfId="950" priority="2340">
      <formula>LEN(TRIM(K87))=0</formula>
    </cfRule>
  </conditionalFormatting>
  <conditionalFormatting sqref="K88">
    <cfRule type="expression" dxfId="949" priority="2229">
      <formula>AND($H88="MIN",$J88&lt;&gt;"")</formula>
    </cfRule>
    <cfRule type="expression" dxfId="948" priority="2231">
      <formula>AND($H88="MIN",$J88="")</formula>
    </cfRule>
    <cfRule type="containsBlanks" dxfId="947" priority="2233">
      <formula>LEN(TRIM(K88))=0</formula>
    </cfRule>
  </conditionalFormatting>
  <conditionalFormatting sqref="K89">
    <cfRule type="expression" dxfId="946" priority="2148">
      <formula>AND($H89="MIN",$J89&lt;&gt;"")</formula>
    </cfRule>
    <cfRule type="expression" dxfId="945" priority="2150">
      <formula>AND($H89="MIN",$J89="")</formula>
    </cfRule>
    <cfRule type="containsBlanks" dxfId="944" priority="2152">
      <formula>LEN(TRIM(K89))=0</formula>
    </cfRule>
  </conditionalFormatting>
  <conditionalFormatting sqref="K90">
    <cfRule type="expression" dxfId="943" priority="2035">
      <formula>AND($H90="MIN",$J90&lt;&gt;"")</formula>
    </cfRule>
    <cfRule type="expression" dxfId="942" priority="2036">
      <formula>AND($H90="MIN",$J90="")</formula>
    </cfRule>
    <cfRule type="containsBlanks" dxfId="941" priority="2037">
      <formula>LEN(TRIM(K90))=0</formula>
    </cfRule>
  </conditionalFormatting>
  <conditionalFormatting sqref="K91">
    <cfRule type="expression" dxfId="940" priority="1946">
      <formula>AND($H91="MIN",$J91&lt;&gt;"")</formula>
    </cfRule>
    <cfRule type="expression" dxfId="939" priority="1948">
      <formula>AND($H91="MIN",$J91="")</formula>
    </cfRule>
    <cfRule type="containsBlanks" dxfId="938" priority="1950">
      <formula>LEN(TRIM(K91))=0</formula>
    </cfRule>
  </conditionalFormatting>
  <conditionalFormatting sqref="L91">
    <cfRule type="expression" dxfId="937" priority="1952">
      <formula>AND(OR($H91="GD&amp;T",$H91="MAX"),$K91&lt;&gt;"")</formula>
    </cfRule>
    <cfRule type="expression" dxfId="936" priority="1954">
      <formula>AND(OR($H91="GD&amp;T",$H91="MAX"),$K91="")</formula>
    </cfRule>
    <cfRule type="containsBlanks" dxfId="935" priority="1956">
      <formula>LEN(TRIM(L91))=0</formula>
    </cfRule>
    <cfRule type="expression" dxfId="934" priority="1958">
      <formula>AND($H91="MIN",$J91&lt;&gt;"")</formula>
    </cfRule>
    <cfRule type="expression" dxfId="933" priority="1960">
      <formula>AND($H91="MIN",$J91="")</formula>
    </cfRule>
    <cfRule type="containsBlanks" dxfId="932" priority="1962">
      <formula>LEN(TRIM(L91))=0</formula>
    </cfRule>
  </conditionalFormatting>
  <conditionalFormatting sqref="K92">
    <cfRule type="expression" dxfId="931" priority="1832">
      <formula>AND($H92="MIN",$J92&lt;&gt;"")</formula>
    </cfRule>
    <cfRule type="expression" dxfId="930" priority="1834">
      <formula>AND($H92="MIN",$J92="")</formula>
    </cfRule>
    <cfRule type="containsBlanks" dxfId="929" priority="1836">
      <formula>LEN(TRIM(K92))=0</formula>
    </cfRule>
  </conditionalFormatting>
  <conditionalFormatting sqref="L92">
    <cfRule type="expression" dxfId="928" priority="1838">
      <formula>AND(OR($H92="GD&amp;T",$H92="MAX"),$K92&lt;&gt;"")</formula>
    </cfRule>
    <cfRule type="expression" dxfId="927" priority="1840">
      <formula>AND(OR($H92="GD&amp;T",$H92="MAX"),$K92="")</formula>
    </cfRule>
    <cfRule type="containsBlanks" dxfId="926" priority="1842">
      <formula>LEN(TRIM(L92))=0</formula>
    </cfRule>
    <cfRule type="expression" dxfId="925" priority="1844">
      <formula>AND($H92="MIN",$J92&lt;&gt;"")</formula>
    </cfRule>
    <cfRule type="expression" dxfId="924" priority="1846">
      <formula>AND($H92="MIN",$J92="")</formula>
    </cfRule>
    <cfRule type="containsBlanks" dxfId="923" priority="1848">
      <formula>LEN(TRIM(L92))=0</formula>
    </cfRule>
  </conditionalFormatting>
  <conditionalFormatting sqref="K93">
    <cfRule type="expression" dxfId="922" priority="1831">
      <formula>AND($H93="MIN",$J93&lt;&gt;"")</formula>
    </cfRule>
    <cfRule type="expression" dxfId="921" priority="1833">
      <formula>AND($H93="MIN",$J93="")</formula>
    </cfRule>
    <cfRule type="containsBlanks" dxfId="920" priority="1835">
      <formula>LEN(TRIM(K93))=0</formula>
    </cfRule>
  </conditionalFormatting>
  <conditionalFormatting sqref="L93">
    <cfRule type="expression" dxfId="919" priority="1837">
      <formula>AND(OR($H93="GD&amp;T",$H93="MAX"),$K93&lt;&gt;"")</formula>
    </cfRule>
    <cfRule type="expression" dxfId="918" priority="1839">
      <formula>AND(OR($H93="GD&amp;T",$H93="MAX"),$K93="")</formula>
    </cfRule>
    <cfRule type="containsBlanks" dxfId="917" priority="1841">
      <formula>LEN(TRIM(L93))=0</formula>
    </cfRule>
    <cfRule type="expression" dxfId="916" priority="1843">
      <formula>AND($H93="MIN",$J93&lt;&gt;"")</formula>
    </cfRule>
    <cfRule type="expression" dxfId="915" priority="1845">
      <formula>AND($H93="MIN",$J93="")</formula>
    </cfRule>
    <cfRule type="containsBlanks" dxfId="914" priority="1847">
      <formula>LEN(TRIM(L93))=0</formula>
    </cfRule>
  </conditionalFormatting>
  <conditionalFormatting sqref="K94">
    <cfRule type="expression" dxfId="913" priority="1720">
      <formula>AND($H94="MIN",$J94&lt;&gt;"")</formula>
    </cfRule>
    <cfRule type="expression" dxfId="912" priority="1721">
      <formula>AND($H94="MIN",$J94="")</formula>
    </cfRule>
    <cfRule type="containsBlanks" dxfId="911" priority="1722">
      <formula>LEN(TRIM(K94))=0</formula>
    </cfRule>
  </conditionalFormatting>
  <conditionalFormatting sqref="L94">
    <cfRule type="expression" dxfId="910" priority="1723">
      <formula>AND(OR($H94="GD&amp;T",$H94="MAX"),$K94&lt;&gt;"")</formula>
    </cfRule>
    <cfRule type="expression" dxfId="909" priority="1724">
      <formula>AND(OR($H94="GD&amp;T",$H94="MAX"),$K94="")</formula>
    </cfRule>
    <cfRule type="containsBlanks" dxfId="908" priority="1725">
      <formula>LEN(TRIM(L94))=0</formula>
    </cfRule>
    <cfRule type="expression" dxfId="907" priority="1726">
      <formula>AND($H94="MIN",$J94&lt;&gt;"")</formula>
    </cfRule>
    <cfRule type="expression" dxfId="906" priority="1727">
      <formula>AND($H94="MIN",$J94="")</formula>
    </cfRule>
    <cfRule type="containsBlanks" dxfId="905" priority="1728">
      <formula>LEN(TRIM(L94))=0</formula>
    </cfRule>
  </conditionalFormatting>
  <conditionalFormatting sqref="K95">
    <cfRule type="expression" dxfId="904" priority="1633">
      <formula>AND($H95="MIN",$J95&lt;&gt;"")</formula>
    </cfRule>
    <cfRule type="expression" dxfId="903" priority="1634">
      <formula>AND($H95="MIN",$J95="")</formula>
    </cfRule>
    <cfRule type="containsBlanks" dxfId="902" priority="1635">
      <formula>LEN(TRIM(K95))=0</formula>
    </cfRule>
  </conditionalFormatting>
  <conditionalFormatting sqref="L95">
    <cfRule type="expression" dxfId="901" priority="1636">
      <formula>AND(OR($H95="GD&amp;T",$H95="MAX"),$K95&lt;&gt;"")</formula>
    </cfRule>
    <cfRule type="expression" dxfId="900" priority="1637">
      <formula>AND(OR($H95="GD&amp;T",$H95="MAX"),$K95="")</formula>
    </cfRule>
    <cfRule type="containsBlanks" dxfId="899" priority="1638">
      <formula>LEN(TRIM(L95))=0</formula>
    </cfRule>
    <cfRule type="expression" dxfId="898" priority="1639">
      <formula>AND($H95="MIN",$J95&lt;&gt;"")</formula>
    </cfRule>
    <cfRule type="expression" dxfId="897" priority="1640">
      <formula>AND($H95="MIN",$J95="")</formula>
    </cfRule>
    <cfRule type="containsBlanks" dxfId="896" priority="1641">
      <formula>LEN(TRIM(L95))=0</formula>
    </cfRule>
  </conditionalFormatting>
  <conditionalFormatting sqref="K96">
    <cfRule type="expression" dxfId="895" priority="1546">
      <formula>AND($H96="MIN",$J96&lt;&gt;"")</formula>
    </cfRule>
    <cfRule type="expression" dxfId="894" priority="1547">
      <formula>AND($H96="MIN",$J96="")</formula>
    </cfRule>
    <cfRule type="containsBlanks" dxfId="893" priority="1548">
      <formula>LEN(TRIM(K96))=0</formula>
    </cfRule>
  </conditionalFormatting>
  <conditionalFormatting sqref="L96">
    <cfRule type="expression" dxfId="892" priority="1549">
      <formula>AND(OR($H96="GD&amp;T",$H96="MAX"),$K96&lt;&gt;"")</formula>
    </cfRule>
    <cfRule type="expression" dxfId="891" priority="1550">
      <formula>AND(OR($H96="GD&amp;T",$H96="MAX"),$K96="")</formula>
    </cfRule>
    <cfRule type="containsBlanks" dxfId="890" priority="1551">
      <formula>LEN(TRIM(L96))=0</formula>
    </cfRule>
    <cfRule type="expression" dxfId="889" priority="1552">
      <formula>AND($H96="MIN",$J96&lt;&gt;"")</formula>
    </cfRule>
    <cfRule type="expression" dxfId="888" priority="1553">
      <formula>AND($H96="MIN",$J96="")</formula>
    </cfRule>
    <cfRule type="containsBlanks" dxfId="887" priority="1554">
      <formula>LEN(TRIM(L96))=0</formula>
    </cfRule>
  </conditionalFormatting>
  <conditionalFormatting sqref="K97">
    <cfRule type="expression" dxfId="886" priority="1437">
      <formula>AND($H97="MIN",$J97&lt;&gt;"")</formula>
    </cfRule>
    <cfRule type="expression" dxfId="885" priority="1438">
      <formula>AND($H97="MIN",$J97="")</formula>
    </cfRule>
    <cfRule type="containsBlanks" dxfId="884" priority="1439">
      <formula>LEN(TRIM(K97))=0</formula>
    </cfRule>
  </conditionalFormatting>
  <conditionalFormatting sqref="L97">
    <cfRule type="expression" dxfId="883" priority="1440">
      <formula>AND(OR($H97="GD&amp;T",$H97="MAX"),$K97&lt;&gt;"")</formula>
    </cfRule>
    <cfRule type="expression" dxfId="882" priority="1441">
      <formula>AND(OR($H97="GD&amp;T",$H97="MAX"),$K97="")</formula>
    </cfRule>
    <cfRule type="containsBlanks" dxfId="881" priority="1442">
      <formula>LEN(TRIM(L97))=0</formula>
    </cfRule>
    <cfRule type="expression" dxfId="880" priority="1443">
      <formula>AND($H97="MIN",$J97&lt;&gt;"")</formula>
    </cfRule>
    <cfRule type="expression" dxfId="879" priority="1444">
      <formula>AND($H97="MIN",$J97="")</formula>
    </cfRule>
    <cfRule type="containsBlanks" dxfId="878" priority="1445">
      <formula>LEN(TRIM(L97))=0</formula>
    </cfRule>
  </conditionalFormatting>
  <conditionalFormatting sqref="K98">
    <cfRule type="expression" dxfId="877" priority="1503">
      <formula>AND($H98="MIN",$J98&lt;&gt;"")</formula>
    </cfRule>
    <cfRule type="expression" dxfId="876" priority="1506">
      <formula>AND($H98="MIN",$J98="")</formula>
    </cfRule>
    <cfRule type="containsBlanks" dxfId="875" priority="1509">
      <formula>LEN(TRIM(K98))=0</formula>
    </cfRule>
  </conditionalFormatting>
  <conditionalFormatting sqref="K99">
    <cfRule type="expression" dxfId="874" priority="1390">
      <formula>AND($H99="MIN",$J99&lt;&gt;"")</formula>
    </cfRule>
    <cfRule type="expression" dxfId="873" priority="1393">
      <formula>AND($H99="MIN",$J99="")</formula>
    </cfRule>
    <cfRule type="containsBlanks" dxfId="872" priority="1396">
      <formula>LEN(TRIM(K99))=0</formula>
    </cfRule>
  </conditionalFormatting>
  <conditionalFormatting sqref="K100">
    <cfRule type="expression" dxfId="871" priority="1389">
      <formula>AND($H100="MIN",$J100&lt;&gt;"")</formula>
    </cfRule>
    <cfRule type="expression" dxfId="870" priority="1392">
      <formula>AND($H100="MIN",$J100="")</formula>
    </cfRule>
    <cfRule type="containsBlanks" dxfId="869" priority="1395">
      <formula>LEN(TRIM(K100))=0</formula>
    </cfRule>
  </conditionalFormatting>
  <conditionalFormatting sqref="K101">
    <cfRule type="expression" dxfId="868" priority="1278">
      <formula>AND($H101="MIN",$J101&lt;&gt;"")</formula>
    </cfRule>
    <cfRule type="expression" dxfId="867" priority="1280">
      <formula>AND($H101="MIN",$J101="")</formula>
    </cfRule>
    <cfRule type="containsBlanks" dxfId="866" priority="1282">
      <formula>LEN(TRIM(K101))=0</formula>
    </cfRule>
  </conditionalFormatting>
  <conditionalFormatting sqref="K102">
    <cfRule type="expression" dxfId="865" priority="1188">
      <formula>AND($H102="MIN",$J102&lt;&gt;"")</formula>
    </cfRule>
    <cfRule type="expression" dxfId="864" priority="1191">
      <formula>AND($H102="MIN",$J102="")</formula>
    </cfRule>
    <cfRule type="containsBlanks" dxfId="863" priority="1194">
      <formula>LEN(TRIM(K102))=0</formula>
    </cfRule>
  </conditionalFormatting>
  <conditionalFormatting sqref="K103">
    <cfRule type="expression" dxfId="862" priority="1115">
      <formula>AND($H103="MIN",$J103&lt;&gt;"")</formula>
    </cfRule>
    <cfRule type="expression" dxfId="861" priority="1116">
      <formula>AND($H103="MIN",$J103="")</formula>
    </cfRule>
    <cfRule type="containsBlanks" dxfId="860" priority="1117">
      <formula>LEN(TRIM(K103))=0</formula>
    </cfRule>
  </conditionalFormatting>
  <conditionalFormatting sqref="DL72:EI118 DL11:EN71">
    <cfRule type="expression" dxfId="859" priority="4925">
      <formula>AND($P11&lt;&gt;"",$AS11&lt;&gt;"",DL11&lt;$P11)</formula>
    </cfRule>
    <cfRule type="expression" dxfId="858" priority="4926">
      <formula>AND($O11&lt;&gt;"",$AS11&lt;&gt;"",DL11&gt;$O11)</formula>
    </cfRule>
    <cfRule type="notContainsBlanks" dxfId="857" priority="4927">
      <formula>LEN(TRIM(DL11))&gt;0</formula>
    </cfRule>
  </conditionalFormatting>
  <conditionalFormatting sqref="BY11:BY416">
    <cfRule type="containsBlanks" dxfId="856" priority="966">
      <formula>LEN(TRIM(BY11))=0</formula>
    </cfRule>
    <cfRule type="cellIs" dxfId="855" priority="967" operator="between">
      <formula>0.9</formula>
      <formula>0.995</formula>
    </cfRule>
    <cfRule type="cellIs" dxfId="854" priority="968" operator="greaterThanOrEqual">
      <formula>0.995</formula>
    </cfRule>
    <cfRule type="notContainsBlanks" dxfId="853" priority="970">
      <formula>LEN(TRIM(BY11))&gt;0</formula>
    </cfRule>
  </conditionalFormatting>
  <conditionalFormatting sqref="AI108:BS118 AI106:AM107 AI11:BS105 CF11:DK118">
    <cfRule type="expression" dxfId="852" priority="972">
      <formula>AND($N11&lt;&gt;"",$AL11&lt;&gt;"",AI11&lt;$N11)</formula>
    </cfRule>
    <cfRule type="expression" dxfId="851" priority="973">
      <formula>AND($M11&lt;&gt;"",$AL11&lt;&gt;"",AI11&gt;$M11)</formula>
    </cfRule>
    <cfRule type="notContainsBlanks" dxfId="850" priority="974">
      <formula>LEN(TRIM(AI11))&gt;0</formula>
    </cfRule>
  </conditionalFormatting>
  <conditionalFormatting sqref="AI108:BN118 AI106:AM107 AI11:BN105 CF11:DK118">
    <cfRule type="containsBlanks" dxfId="849" priority="961">
      <formula>LEN(TRIM(AI11))=0</formula>
    </cfRule>
  </conditionalFormatting>
  <conditionalFormatting sqref="BN11:BN105 BN108:BN416 DK11:DK416">
    <cfRule type="containsBlanks" dxfId="848" priority="957">
      <formula>LEN(TRIM(BN11))=0</formula>
    </cfRule>
    <cfRule type="expression" dxfId="847" priority="958">
      <formula>AND($N11&lt;&gt;"",$AL11&lt;&gt;"",BN11&lt;$N11)</formula>
    </cfRule>
    <cfRule type="expression" dxfId="846" priority="959">
      <formula>AND($M11&lt;&gt;"",$AL11&lt;&gt;"",BN11&gt;$M11)</formula>
    </cfRule>
    <cfRule type="notContainsBlanks" dxfId="845" priority="960">
      <formula>LEN(TRIM(BN11))&gt;0</formula>
    </cfRule>
  </conditionalFormatting>
  <conditionalFormatting sqref="BV11:BX118">
    <cfRule type="expression" dxfId="844" priority="4943" stopIfTrue="1">
      <formula>$L11="Yes"</formula>
    </cfRule>
    <cfRule type="expression" dxfId="843" priority="4944" stopIfTrue="1">
      <formula>AND($AG11&lt;0.966,$AG11&lt;&gt;"")</formula>
    </cfRule>
    <cfRule type="cellIs" dxfId="842" priority="4945" stopIfTrue="1" operator="lessThan">
      <formula>$H11</formula>
    </cfRule>
    <cfRule type="notContainsBlanks" dxfId="841" priority="4946">
      <formula>LEN(TRIM(BV11))&gt;0</formula>
    </cfRule>
  </conditionalFormatting>
  <conditionalFormatting sqref="V11:V416 Y11:AA416">
    <cfRule type="expression" dxfId="840" priority="58">
      <formula>$N11="Yes"</formula>
    </cfRule>
    <cfRule type="expression" dxfId="839" priority="59">
      <formula>AND($AG11&lt;0.966,$AG11&lt;&gt;"")</formula>
    </cfRule>
    <cfRule type="cellIs" dxfId="838" priority="63" operator="lessThan">
      <formula>$H11</formula>
    </cfRule>
    <cfRule type="notContainsBlanks" dxfId="837" priority="65">
      <formula>LEN(TRIM(V11))&gt;0</formula>
    </cfRule>
  </conditionalFormatting>
  <conditionalFormatting sqref="AB11:AB416">
    <cfRule type="containsBlanks" dxfId="836" priority="60">
      <formula>LEN(TRIM(AB11))=0</formula>
    </cfRule>
    <cfRule type="cellIs" dxfId="835" priority="61" operator="between">
      <formula>0.9</formula>
      <formula>0.995</formula>
    </cfRule>
    <cfRule type="cellIs" dxfId="834" priority="62" operator="greaterThanOrEqual">
      <formula>0.995</formula>
    </cfRule>
    <cfRule type="notContainsBlanks" dxfId="833" priority="64">
      <formula>LEN(TRIM(AB11))&gt;0</formula>
    </cfRule>
  </conditionalFormatting>
  <conditionalFormatting sqref="R11:T416">
    <cfRule type="expression" dxfId="832" priority="55">
      <formula>AND($P11&lt;&gt;"",$AN11&lt;&gt;"",R11&lt;$P11)</formula>
    </cfRule>
    <cfRule type="expression" dxfId="831" priority="56">
      <formula>AND($O11&lt;&gt;"",$AN11&lt;&gt;"",R11&gt;$O11)</formula>
    </cfRule>
    <cfRule type="notContainsBlanks" dxfId="830" priority="57">
      <formula>LEN(TRIM(R11))&gt;0</formula>
    </cfRule>
  </conditionalFormatting>
  <conditionalFormatting sqref="U11:U416">
    <cfRule type="expression" dxfId="829" priority="53">
      <formula>AND($U11&lt;&gt;"",$V11&lt;1.67)</formula>
    </cfRule>
    <cfRule type="notContainsBlanks" dxfId="828" priority="54">
      <formula>LEN(TRIM(U11))&gt;0</formula>
    </cfRule>
  </conditionalFormatting>
  <conditionalFormatting sqref="K108:K416">
    <cfRule type="expression" dxfId="827" priority="37">
      <formula>AND($H108="MIN",$J108&lt;&gt;"")</formula>
    </cfRule>
    <cfRule type="expression" dxfId="826" priority="38">
      <formula>AND($H108="MIN",$J108="")</formula>
    </cfRule>
    <cfRule type="containsBlanks" dxfId="825" priority="39">
      <formula>LEN(TRIM(K108))=0</formula>
    </cfRule>
  </conditionalFormatting>
  <conditionalFormatting sqref="AN106:BS107">
    <cfRule type="expression" dxfId="824" priority="34">
      <formula>AND($M106&lt;&gt;"",$AK106&lt;&gt;"",AN106&lt;$M106)</formula>
    </cfRule>
  </conditionalFormatting>
  <conditionalFormatting sqref="K107:L107 AN106:BS107">
    <cfRule type="containsBlanks" dxfId="823" priority="33">
      <formula>LEN(TRIM(K106))=0</formula>
    </cfRule>
  </conditionalFormatting>
  <conditionalFormatting sqref="AN106:BS107">
    <cfRule type="expression" dxfId="822" priority="35">
      <formula>AND($L106&lt;&gt;"",$AK106&lt;&gt;"",AN106&gt;$L106)</formula>
    </cfRule>
    <cfRule type="notContainsBlanks" dxfId="821" priority="36">
      <formula>LEN(TRIM(AN106))&gt;0</formula>
    </cfRule>
  </conditionalFormatting>
  <conditionalFormatting sqref="K107">
    <cfRule type="expression" dxfId="820" priority="18">
      <formula>AND($F107="MIN",$H107&lt;&gt;"")</formula>
    </cfRule>
    <cfRule type="expression" dxfId="819" priority="19">
      <formula>AND($F107="MIN",$H107="")</formula>
    </cfRule>
  </conditionalFormatting>
  <conditionalFormatting sqref="L107">
    <cfRule type="expression" dxfId="818" priority="16">
      <formula>AND(OR($F107="GD&amp;T",$F107="MAX"),$I107&lt;&gt;"")</formula>
    </cfRule>
    <cfRule type="expression" dxfId="817" priority="17">
      <formula>AND(OR($F107="GD&amp;T",$F107="MAX"),$I107="")</formula>
    </cfRule>
  </conditionalFormatting>
  <conditionalFormatting sqref="M107">
    <cfRule type="expression" dxfId="816" priority="22">
      <formula>AND(OR($F107="GD&amp;T",$F107="MAX"),$I107&lt;&gt;"")</formula>
    </cfRule>
    <cfRule type="expression" dxfId="815" priority="23">
      <formula>AND(OR($F107="GD&amp;T",$F107="MAX"),$I107="")</formula>
    </cfRule>
    <cfRule type="containsBlanks" dxfId="814" priority="24">
      <formula>LEN(TRIM(M107))=0</formula>
    </cfRule>
  </conditionalFormatting>
  <conditionalFormatting sqref="DL119:EI416">
    <cfRule type="containsBlanks" dxfId="813" priority="8">
      <formula>LEN(TRIM(DL119))=0</formula>
    </cfRule>
  </conditionalFormatting>
  <conditionalFormatting sqref="DL119:EI416">
    <cfRule type="expression" dxfId="812" priority="9">
      <formula>AND($P119&lt;&gt;"",$AS119&lt;&gt;"",DL119&lt;$P119)</formula>
    </cfRule>
    <cfRule type="expression" dxfId="811" priority="10">
      <formula>AND($O119&lt;&gt;"",$AS119&lt;&gt;"",DL119&gt;$O119)</formula>
    </cfRule>
    <cfRule type="notContainsBlanks" dxfId="810" priority="11">
      <formula>LEN(TRIM(DL119))&gt;0</formula>
    </cfRule>
  </conditionalFormatting>
  <conditionalFormatting sqref="AI119:BS416 CF119:DK416">
    <cfRule type="expression" dxfId="809" priority="5">
      <formula>AND($N119&lt;&gt;"",$AL119&lt;&gt;"",AI119&lt;$N119)</formula>
    </cfRule>
    <cfRule type="expression" dxfId="808" priority="6">
      <formula>AND($M119&lt;&gt;"",$AL119&lt;&gt;"",AI119&gt;$M119)</formula>
    </cfRule>
    <cfRule type="notContainsBlanks" dxfId="807" priority="7">
      <formula>LEN(TRIM(AI119))&gt;0</formula>
    </cfRule>
  </conditionalFormatting>
  <conditionalFormatting sqref="AI119:BN416 CF119:DK416">
    <cfRule type="containsBlanks" dxfId="806" priority="4">
      <formula>LEN(TRIM(AI119))=0</formula>
    </cfRule>
  </conditionalFormatting>
  <conditionalFormatting sqref="BV119:BX416">
    <cfRule type="expression" dxfId="805" priority="12" stopIfTrue="1">
      <formula>$L119="Yes"</formula>
    </cfRule>
    <cfRule type="expression" dxfId="804" priority="13" stopIfTrue="1">
      <formula>AND($AG119&lt;0.966,$AG119&lt;&gt;"")</formula>
    </cfRule>
    <cfRule type="cellIs" dxfId="803" priority="14" stopIfTrue="1" operator="lessThan">
      <formula>$H119</formula>
    </cfRule>
    <cfRule type="notContainsBlanks" dxfId="802" priority="15">
      <formula>LEN(TRIM(BV119))&gt;0</formula>
    </cfRule>
  </conditionalFormatting>
  <dataValidations count="3">
    <dataValidation type="list" allowBlank="1" showInputMessage="1" showErrorMessage="1" sqref="M11:M105" xr:uid="{FD2E1766-C629-E047-B80D-670F02B61456}">
      <formula1>insp_meth</formula1>
    </dataValidation>
    <dataValidation type="list" allowBlank="1" showInputMessage="1" showErrorMessage="1" sqref="N11:N107" xr:uid="{BF002EAD-1F20-F947-8F00-626E58FDBE94}">
      <formula1>gauging</formula1>
    </dataValidation>
    <dataValidation type="list" allowBlank="1" showInputMessage="1" showErrorMessage="1" sqref="I11:I416" xr:uid="{5EE07F62-661D-BE40-AAFE-688E94C25C1F}">
      <formula1>dim_type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NormForm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owAddShtFrm">
                <anchor moveWithCells="1" sizeWithCells="1">
                  <from>
                    <xdr:col>6</xdr:col>
                    <xdr:colOff>1130300</xdr:colOff>
                    <xdr:row>1</xdr:row>
                    <xdr:rowOff>12700</xdr:rowOff>
                  </from>
                  <to>
                    <xdr:col>8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howExportFrm">
                <anchor moveWithCells="1" sizeWithCells="1">
                  <from>
                    <xdr:col>8</xdr:col>
                    <xdr:colOff>444500</xdr:colOff>
                    <xdr:row>1</xdr:row>
                    <xdr:rowOff>12700</xdr:rowOff>
                  </from>
                  <to>
                    <xdr:col>10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showImport">
                <anchor moveWithCells="1" sizeWithCells="1">
                  <from>
                    <xdr:col>10</xdr:col>
                    <xdr:colOff>368300</xdr:colOff>
                    <xdr:row>1</xdr:row>
                    <xdr:rowOff>12700</xdr:rowOff>
                  </from>
                  <to>
                    <xdr:col>12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detectOutliers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15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993A6-8563-6D49-8F79-B3D909D66EF9}">
  <sheetPr codeName="Sheet2"/>
  <dimension ref="A1:IA456"/>
  <sheetViews>
    <sheetView showGridLines="0" topLeftCell="J114" zoomScaleNormal="100" zoomScalePageLayoutView="125" workbookViewId="0">
      <selection activeCell="A148" sqref="A148:XFD149"/>
    </sheetView>
  </sheetViews>
  <sheetFormatPr baseColWidth="10" defaultColWidth="8.83203125" defaultRowHeight="15"/>
  <cols>
    <col min="1" max="1" width="14.1640625" customWidth="1"/>
    <col min="2" max="4" width="7" customWidth="1"/>
    <col min="5" max="6" width="7.83203125" customWidth="1"/>
    <col min="7" max="7" width="20.5" customWidth="1"/>
    <col min="8" max="8" width="6.5" customWidth="1"/>
    <col min="9" max="9" width="9" customWidth="1"/>
    <col min="10" max="10" width="7.83203125" customWidth="1"/>
    <col min="11" max="12" width="8.33203125" customWidth="1"/>
    <col min="13" max="13" width="8.33203125" bestFit="1" customWidth="1"/>
    <col min="14" max="14" width="7.83203125" customWidth="1"/>
    <col min="15" max="15" width="9.83203125" bestFit="1" customWidth="1"/>
    <col min="16" max="16" width="9.6640625" bestFit="1" customWidth="1"/>
    <col min="17" max="17" width="0.83203125" customWidth="1"/>
    <col min="18" max="28" width="7.83203125" customWidth="1"/>
    <col min="29" max="29" width="10" bestFit="1" customWidth="1"/>
    <col min="30" max="30" width="9.6640625" bestFit="1" customWidth="1"/>
    <col min="31" max="32" width="9.6640625" customWidth="1"/>
    <col min="33" max="33" width="7.83203125" customWidth="1"/>
    <col min="34" max="34" width="10.1640625" customWidth="1"/>
    <col min="35" max="35" width="27.33203125" customWidth="1"/>
    <col min="36" max="38" width="9" hidden="1" customWidth="1"/>
    <col min="39" max="39" width="0.83203125" customWidth="1"/>
    <col min="40" max="139" width="7.83203125" customWidth="1"/>
  </cols>
  <sheetData>
    <row r="1" spans="1:235" s="1" customFormat="1" ht="22" customHeight="1">
      <c r="C1" s="161" t="s">
        <v>47</v>
      </c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35"/>
      <c r="AJ1" s="35"/>
      <c r="AK1" s="35"/>
      <c r="AL1" s="35"/>
      <c r="AM1" s="11"/>
    </row>
    <row r="2" spans="1:235" s="1" customFormat="1" ht="14" customHeight="1">
      <c r="A2" s="9"/>
      <c r="B2" s="9"/>
      <c r="D2" s="9"/>
      <c r="E2" s="9" t="s">
        <v>75</v>
      </c>
      <c r="F2" s="9"/>
      <c r="G2" s="8"/>
      <c r="H2" s="8"/>
      <c r="I2" s="8"/>
      <c r="L2" s="8"/>
      <c r="M2" s="8"/>
      <c r="N2" s="8"/>
      <c r="O2" s="8"/>
      <c r="P2" s="8"/>
      <c r="R2" s="8"/>
      <c r="S2" s="8"/>
      <c r="T2" s="8"/>
      <c r="U2" s="8"/>
      <c r="V2" s="7"/>
      <c r="W2" s="7"/>
      <c r="X2" s="7"/>
      <c r="Y2" s="157" t="s">
        <v>11</v>
      </c>
      <c r="Z2" s="157"/>
      <c r="AA2" s="7"/>
      <c r="AE2" s="8"/>
      <c r="AH2" s="8"/>
      <c r="AI2" s="8"/>
      <c r="AJ2" s="8"/>
      <c r="AK2" s="8"/>
      <c r="AL2" s="8"/>
      <c r="AM2" s="8"/>
    </row>
    <row r="3" spans="1:235" s="1" customFormat="1" ht="9" customHeight="1">
      <c r="A3" s="8"/>
      <c r="B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235" s="1" customFormat="1" ht="18.75" customHeight="1">
      <c r="E4" s="145" t="s">
        <v>12</v>
      </c>
      <c r="F4" s="146"/>
      <c r="G4" s="12"/>
      <c r="H4" s="32"/>
      <c r="I4" s="147" t="s">
        <v>13</v>
      </c>
      <c r="J4" s="148"/>
      <c r="K4" s="149"/>
      <c r="L4" s="150"/>
      <c r="M4" s="150"/>
      <c r="N4" s="150"/>
      <c r="O4" s="150"/>
      <c r="P4" s="151"/>
      <c r="Q4" s="33"/>
      <c r="R4" s="145" t="s">
        <v>68</v>
      </c>
      <c r="S4" s="152"/>
      <c r="T4" s="146"/>
      <c r="U4" s="158"/>
      <c r="V4" s="159"/>
      <c r="W4" s="159"/>
      <c r="X4" s="159"/>
      <c r="Y4" s="159"/>
      <c r="Z4" s="160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1:235" s="1" customFormat="1" ht="18.75" customHeight="1">
      <c r="E5" s="145" t="s">
        <v>14</v>
      </c>
      <c r="F5" s="146"/>
      <c r="G5" s="12"/>
      <c r="H5" s="32"/>
      <c r="I5" s="147" t="s">
        <v>15</v>
      </c>
      <c r="J5" s="148"/>
      <c r="K5" s="149"/>
      <c r="L5" s="150"/>
      <c r="M5" s="150"/>
      <c r="N5" s="150"/>
      <c r="O5" s="150"/>
      <c r="P5" s="151"/>
      <c r="Q5" s="33"/>
      <c r="R5" s="145" t="s">
        <v>49</v>
      </c>
      <c r="S5" s="152"/>
      <c r="T5" s="146"/>
      <c r="U5" s="158"/>
      <c r="V5" s="159"/>
      <c r="W5" s="159"/>
      <c r="X5" s="159"/>
      <c r="Y5" s="159"/>
      <c r="Z5" s="160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1:235" s="1" customFormat="1" ht="18.75" customHeight="1">
      <c r="E6" s="145" t="s">
        <v>16</v>
      </c>
      <c r="F6" s="146"/>
      <c r="G6" s="34"/>
      <c r="H6" s="32"/>
      <c r="I6" s="147" t="s">
        <v>44</v>
      </c>
      <c r="J6" s="148"/>
      <c r="K6" s="149"/>
      <c r="L6" s="150"/>
      <c r="M6" s="150"/>
      <c r="N6" s="150"/>
      <c r="O6" s="150"/>
      <c r="P6" s="151"/>
      <c r="Q6" s="33"/>
      <c r="R6" s="145" t="s">
        <v>48</v>
      </c>
      <c r="S6" s="152"/>
      <c r="T6" s="146"/>
      <c r="U6" s="158"/>
      <c r="V6" s="159"/>
      <c r="W6" s="159"/>
      <c r="X6" s="159"/>
      <c r="Y6" s="159"/>
      <c r="Z6" s="160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235" s="1" customFormat="1" ht="9" customHeight="1">
      <c r="A7" s="10"/>
      <c r="B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</row>
    <row r="8" spans="1:235" s="16" customFormat="1" ht="15" customHeight="1">
      <c r="A8" s="20"/>
      <c r="B8" s="20"/>
      <c r="C8" s="20"/>
      <c r="D8" s="20"/>
      <c r="E8" s="153" t="s">
        <v>17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5"/>
      <c r="Q8" s="20"/>
      <c r="R8" s="153" t="s">
        <v>23</v>
      </c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5"/>
      <c r="AJ8" s="156" t="s">
        <v>59</v>
      </c>
      <c r="AK8" s="156"/>
      <c r="AL8" s="156"/>
      <c r="AM8" s="20"/>
      <c r="AN8" s="80" t="s">
        <v>24</v>
      </c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2"/>
    </row>
    <row r="9" spans="1:235" s="16" customFormat="1" ht="25" customHeight="1">
      <c r="A9" s="50"/>
      <c r="B9" s="50"/>
      <c r="C9" s="50"/>
      <c r="D9" s="50"/>
      <c r="E9" s="50"/>
      <c r="F9" s="50"/>
      <c r="G9" s="50"/>
      <c r="H9" s="50"/>
      <c r="I9" s="50"/>
      <c r="J9" s="51"/>
      <c r="K9" s="55" t="s">
        <v>53</v>
      </c>
      <c r="L9" s="55" t="s">
        <v>54</v>
      </c>
      <c r="M9" s="49"/>
      <c r="N9" s="49"/>
      <c r="O9" s="63"/>
      <c r="P9" s="63"/>
      <c r="Q9" s="28"/>
      <c r="R9" s="39"/>
      <c r="S9" s="39"/>
      <c r="T9" s="40"/>
      <c r="U9" s="39"/>
      <c r="V9" s="38"/>
      <c r="W9" s="38"/>
      <c r="X9" s="38"/>
      <c r="Y9" s="38"/>
      <c r="Z9" s="38"/>
      <c r="AA9" s="38"/>
      <c r="AB9" s="38"/>
      <c r="AC9" s="143" t="s">
        <v>63</v>
      </c>
      <c r="AD9" s="144"/>
      <c r="AE9" s="48" t="s">
        <v>56</v>
      </c>
      <c r="AF9" s="70">
        <v>1.5</v>
      </c>
      <c r="AG9" s="47"/>
      <c r="AH9" s="47"/>
      <c r="AI9" s="68"/>
      <c r="AJ9" s="64"/>
      <c r="AK9" s="64"/>
      <c r="AL9" s="65"/>
      <c r="AM9" s="59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</row>
    <row r="10" spans="1:235" s="19" customFormat="1" ht="27">
      <c r="A10" s="52" t="s">
        <v>93</v>
      </c>
      <c r="B10" s="52" t="s">
        <v>94</v>
      </c>
      <c r="C10" s="52" t="s">
        <v>95</v>
      </c>
      <c r="D10" s="52" t="s">
        <v>98</v>
      </c>
      <c r="E10" s="52" t="s">
        <v>96</v>
      </c>
      <c r="F10" s="52" t="s">
        <v>20</v>
      </c>
      <c r="G10" s="52" t="s">
        <v>97</v>
      </c>
      <c r="H10" s="52" t="s">
        <v>62</v>
      </c>
      <c r="I10" s="52" t="s">
        <v>25</v>
      </c>
      <c r="J10" s="53" t="s">
        <v>19</v>
      </c>
      <c r="K10" s="69" t="s">
        <v>60</v>
      </c>
      <c r="L10" s="69" t="s">
        <v>61</v>
      </c>
      <c r="M10" s="54" t="s">
        <v>18</v>
      </c>
      <c r="N10" s="54" t="s">
        <v>64</v>
      </c>
      <c r="O10" s="56" t="s">
        <v>1</v>
      </c>
      <c r="P10" s="56" t="s">
        <v>2</v>
      </c>
      <c r="Q10" s="21"/>
      <c r="R10" s="44" t="s">
        <v>3</v>
      </c>
      <c r="S10" s="44" t="s">
        <v>4</v>
      </c>
      <c r="T10" s="45" t="s">
        <v>0</v>
      </c>
      <c r="U10" s="44" t="s">
        <v>5</v>
      </c>
      <c r="V10" s="46" t="s">
        <v>6</v>
      </c>
      <c r="W10" s="46" t="s">
        <v>73</v>
      </c>
      <c r="X10" s="46" t="s">
        <v>74</v>
      </c>
      <c r="Y10" s="46" t="s">
        <v>7</v>
      </c>
      <c r="Z10" s="46" t="s">
        <v>8</v>
      </c>
      <c r="AA10" s="46" t="s">
        <v>9</v>
      </c>
      <c r="AB10" s="46" t="s">
        <v>50</v>
      </c>
      <c r="AC10" s="71" t="s">
        <v>51</v>
      </c>
      <c r="AD10" s="71" t="s">
        <v>52</v>
      </c>
      <c r="AE10" s="57" t="s">
        <v>55</v>
      </c>
      <c r="AF10" s="58" t="s">
        <v>57</v>
      </c>
      <c r="AG10" s="41" t="s">
        <v>21</v>
      </c>
      <c r="AH10" s="41" t="s">
        <v>22</v>
      </c>
      <c r="AI10" s="41" t="s">
        <v>58</v>
      </c>
      <c r="AJ10" s="64"/>
      <c r="AK10" s="64"/>
      <c r="AL10" s="65"/>
      <c r="AM10" s="60"/>
      <c r="AN10" s="42">
        <v>1</v>
      </c>
      <c r="AO10" s="42">
        <v>2</v>
      </c>
      <c r="AP10" s="42">
        <v>3</v>
      </c>
      <c r="AQ10" s="42">
        <v>4</v>
      </c>
      <c r="AR10" s="42">
        <v>5</v>
      </c>
      <c r="AS10" s="42">
        <v>6</v>
      </c>
      <c r="AT10" s="42">
        <v>7</v>
      </c>
      <c r="AU10" s="42">
        <v>8</v>
      </c>
      <c r="AV10" s="42">
        <v>9</v>
      </c>
      <c r="AW10" s="42">
        <v>10</v>
      </c>
      <c r="AX10" s="42">
        <v>11</v>
      </c>
      <c r="AY10" s="42">
        <v>12</v>
      </c>
      <c r="AZ10" s="42">
        <v>13</v>
      </c>
      <c r="BA10" s="42">
        <v>14</v>
      </c>
      <c r="BB10" s="42">
        <v>15</v>
      </c>
      <c r="BC10" s="42">
        <v>16</v>
      </c>
      <c r="BD10" s="42">
        <v>17</v>
      </c>
      <c r="BE10" s="42">
        <v>18</v>
      </c>
      <c r="BF10" s="42">
        <v>19</v>
      </c>
      <c r="BG10" s="42">
        <v>20</v>
      </c>
      <c r="BH10" s="42">
        <v>21</v>
      </c>
      <c r="BI10" s="42">
        <v>22</v>
      </c>
      <c r="BJ10" s="42">
        <v>23</v>
      </c>
      <c r="BK10" s="42">
        <v>24</v>
      </c>
      <c r="BL10" s="42">
        <v>25</v>
      </c>
      <c r="BM10" s="42">
        <v>26</v>
      </c>
      <c r="BN10" s="42">
        <v>27</v>
      </c>
      <c r="BO10" s="42">
        <v>28</v>
      </c>
      <c r="BP10" s="42">
        <v>29</v>
      </c>
      <c r="BQ10" s="42">
        <v>30</v>
      </c>
      <c r="BR10" s="42">
        <v>31</v>
      </c>
      <c r="BS10" s="42">
        <v>32</v>
      </c>
      <c r="BT10" s="43">
        <v>33</v>
      </c>
      <c r="BU10" s="42">
        <v>34</v>
      </c>
      <c r="BV10" s="42">
        <v>35</v>
      </c>
      <c r="BW10" s="42">
        <v>36</v>
      </c>
      <c r="BX10" s="42">
        <v>37</v>
      </c>
      <c r="BY10" s="42">
        <v>38</v>
      </c>
      <c r="BZ10" s="42">
        <v>39</v>
      </c>
      <c r="CA10" s="42">
        <v>40</v>
      </c>
      <c r="CB10" s="42">
        <v>41</v>
      </c>
      <c r="CC10" s="42">
        <v>42</v>
      </c>
      <c r="CD10" s="42">
        <v>43</v>
      </c>
      <c r="CE10" s="42">
        <v>44</v>
      </c>
      <c r="CF10" s="42">
        <v>45</v>
      </c>
      <c r="CG10" s="42">
        <v>46</v>
      </c>
      <c r="CH10" s="42">
        <v>47</v>
      </c>
      <c r="CI10" s="42">
        <v>48</v>
      </c>
      <c r="CJ10" s="42">
        <v>49</v>
      </c>
      <c r="CK10" s="42">
        <v>50</v>
      </c>
      <c r="CL10" s="42">
        <v>51</v>
      </c>
      <c r="CM10" s="42">
        <v>52</v>
      </c>
      <c r="CN10" s="42">
        <v>53</v>
      </c>
      <c r="CO10" s="42">
        <v>54</v>
      </c>
      <c r="CP10" s="42">
        <v>55</v>
      </c>
      <c r="CQ10" s="42">
        <v>56</v>
      </c>
      <c r="CR10" s="42">
        <v>57</v>
      </c>
      <c r="CS10" s="42">
        <v>58</v>
      </c>
      <c r="CT10" s="42">
        <v>59</v>
      </c>
      <c r="CU10" s="42">
        <v>60</v>
      </c>
      <c r="CV10" s="42">
        <v>61</v>
      </c>
      <c r="CW10" s="42">
        <v>62</v>
      </c>
      <c r="CX10" s="42">
        <v>63</v>
      </c>
      <c r="CY10" s="42">
        <v>64</v>
      </c>
      <c r="CZ10" s="42">
        <v>65</v>
      </c>
      <c r="DA10" s="42">
        <v>66</v>
      </c>
      <c r="DB10" s="42">
        <v>67</v>
      </c>
      <c r="DC10" s="42">
        <v>68</v>
      </c>
      <c r="DD10" s="42">
        <v>69</v>
      </c>
      <c r="DE10" s="42">
        <v>70</v>
      </c>
      <c r="DF10" s="42">
        <v>71</v>
      </c>
      <c r="DG10" s="42">
        <v>72</v>
      </c>
      <c r="DH10" s="42">
        <v>73</v>
      </c>
      <c r="DI10" s="42">
        <v>74</v>
      </c>
      <c r="DJ10" s="42">
        <v>75</v>
      </c>
      <c r="DK10" s="42">
        <v>76</v>
      </c>
      <c r="DL10" s="42">
        <v>77</v>
      </c>
      <c r="DM10" s="42">
        <v>78</v>
      </c>
      <c r="DN10" s="42">
        <v>79</v>
      </c>
      <c r="DO10" s="42">
        <v>80</v>
      </c>
      <c r="DP10" s="42">
        <v>81</v>
      </c>
      <c r="DQ10" s="42">
        <v>82</v>
      </c>
      <c r="DR10" s="42">
        <v>83</v>
      </c>
      <c r="DS10" s="42">
        <v>84</v>
      </c>
      <c r="DT10" s="42">
        <v>85</v>
      </c>
      <c r="DU10" s="42">
        <v>86</v>
      </c>
      <c r="DV10" s="42">
        <v>87</v>
      </c>
      <c r="DW10" s="42">
        <v>88</v>
      </c>
      <c r="DX10" s="42">
        <v>89</v>
      </c>
      <c r="DY10" s="42">
        <v>90</v>
      </c>
      <c r="DZ10" s="42">
        <v>91</v>
      </c>
      <c r="EA10" s="42">
        <v>92</v>
      </c>
      <c r="EB10" s="42">
        <v>93</v>
      </c>
      <c r="EC10" s="42">
        <v>94</v>
      </c>
      <c r="ED10" s="42">
        <v>95</v>
      </c>
      <c r="EE10" s="42">
        <v>96</v>
      </c>
      <c r="EF10" s="42">
        <v>97</v>
      </c>
      <c r="EG10" s="42">
        <v>98</v>
      </c>
      <c r="EH10" s="42">
        <v>99</v>
      </c>
      <c r="EI10" s="42">
        <v>100</v>
      </c>
    </row>
    <row r="11" spans="1:235" ht="15" customHeight="1">
      <c r="A11" s="83" t="s">
        <v>129</v>
      </c>
      <c r="B11" s="66" t="s">
        <v>182</v>
      </c>
      <c r="C11" s="79" t="s">
        <v>181</v>
      </c>
      <c r="D11" s="67">
        <v>1</v>
      </c>
      <c r="E11" s="83" t="s">
        <v>72</v>
      </c>
      <c r="F11" s="84" t="s">
        <v>116</v>
      </c>
      <c r="G11" s="85" t="s">
        <v>117</v>
      </c>
      <c r="H11" s="86">
        <v>1.33</v>
      </c>
      <c r="I11" s="87" t="s">
        <v>43</v>
      </c>
      <c r="J11" s="88">
        <v>5.07</v>
      </c>
      <c r="K11" s="89">
        <v>0.41</v>
      </c>
      <c r="L11" s="89">
        <v>-0.41</v>
      </c>
      <c r="M11" s="90" t="s">
        <v>38</v>
      </c>
      <c r="N11" s="91" t="s">
        <v>67</v>
      </c>
      <c r="O11" s="92">
        <f t="shared" ref="O11" si="0">IF(AND(J11="",K11=""),"",IF(J11="",K11,J11+K11))</f>
        <v>5.48</v>
      </c>
      <c r="P11" s="93">
        <f t="shared" ref="P11" si="1">IF(AND(J11="",L11=""),"",IF(J11="",L11,J11+L11))</f>
        <v>4.66</v>
      </c>
      <c r="Q11" s="94"/>
      <c r="R11" s="3">
        <f t="shared" ref="R11:R50" si="2">IF(OR($AN11="",ISNUMBER($AN11)=FALSE),"",MAX(AN11:EI11))</f>
        <v>5.1574</v>
      </c>
      <c r="S11" s="3">
        <f t="shared" ref="S11:S50" si="3">IF(OR($AN11="",ISNUMBER($AN11)=FALSE),"",MIN(AN11:EI11))</f>
        <v>5.0941999999999998</v>
      </c>
      <c r="T11" s="3">
        <f t="shared" ref="T11:T50" si="4">IF(OR($AN11="",ISNUMBER($AN11)=FALSE),"",AVERAGE(AN11:EI11))</f>
        <v>5.1315093750000003</v>
      </c>
      <c r="U11" s="4">
        <f t="shared" ref="U11:U50" si="5">IF(OR($AN11="",ISNUMBER($AN11)=FALSE),"",STDEV(AN11:EI11))</f>
        <v>1.6826387866355392E-2</v>
      </c>
      <c r="V11" s="5">
        <f>IF(OR($AN11="",ISNUMBER($AN11)=FALSE),"",IF(AND(J11=0,L11=0),Y11,IF(AND(J11="",K11=""),Z11,(K11+ABS(L11))/(6*U11))))</f>
        <v>8.1221631019176517</v>
      </c>
      <c r="W11" s="76">
        <f>IF(OR($AN11="",ISNUMBER($AN11)=FALSE),"",IF(AND($I11="Tolerance",$J11&lt;&gt;""),($T11-$J11)/(($O11-$P11)/2),IF(AND($I11="GD&amp;T",$K11&lt;&gt;""),$T11/$K11,"")))</f>
        <v>0.15002286585365843</v>
      </c>
      <c r="X11" s="76" t="str">
        <f>IF($W11="","",IF(ABS($W11)&lt;=0.125, "Level A",IF(AND(ABS($W11)&gt;0.125,ABS($W11)&lt;=0.25), "Level B",IF(AND(ABS($W11)&gt;0.25,ABS($W11)&lt;=0.5), "Level C", IF(ABS($W11)&gt;0.5, "Level D")))))</f>
        <v>Level B</v>
      </c>
      <c r="Y11" s="5">
        <f t="shared" ref="Y11:Y50" si="6">IF(OR($AN11="",ISNUMBER($AN11)=FALSE),"",IF(K11="","",(O11-T11)/(3*U11)))</f>
        <v>6.903652916437129</v>
      </c>
      <c r="Z11" s="5">
        <f t="shared" ref="Z11:Z50" si="7">IF(OR($AN11="",ISNUMBER($AN11)=FALSE),"",IF(L11="","",(T11-P11)/(3*U11)))</f>
        <v>9.3406732873981824</v>
      </c>
      <c r="AA11" s="5">
        <f t="shared" ref="AA11:AA50" si="8">IF(OR($AN11="",ISNUMBER($AN11)=FALSE),"",IF(AND(J11=0,L11=0),((K11)-(T11))/(3*U11),MIN(Y11:Z11)))</f>
        <v>6.903652916437129</v>
      </c>
      <c r="AB11" s="6">
        <f t="shared" ref="AB11:AB50" si="9">IF(OR($AN11="",ISNUMBER($AN11)=FALSE),"",IF(AND(J11=0,L11=0),NORMSDIST(3*AA11),NORMSDIST(3*AA11)+NORMSDIST(6*V11-3*AA11)-1))</f>
        <v>1</v>
      </c>
      <c r="AC11" s="29" t="str">
        <f>IF($T11="","",IF(I11="Tolerance",IF(($H11*3*U11+T11)-J11&lt;K11,"",($H11*3*U11+T11)-J11),IF(OR(I11="GD&amp;T",I11="MAX"),IF(($H11*3*U11+T11)&lt;K11,"",($H11*3*U11+T11)),"")))</f>
        <v/>
      </c>
      <c r="AD11" s="29" t="str">
        <f>IF(T11="","",IF(I11="Tolerance",IF(-(($H11*3*U11)-T11)-J11&gt;L11,"",-(($H11*3*U11)-T11)-J11),IF(I11="MIN",IF(-(($H11*3*U11)-T11)&gt;L11,"",-(($H11*3*U11)-T11)),"")))</f>
        <v/>
      </c>
      <c r="AE11" s="29">
        <f>IF(OR(J11="",T11=""),"",(O11+P11)/2-T11)</f>
        <v>-6.1509374999999977E-2</v>
      </c>
      <c r="AF11" s="29" t="str">
        <f t="shared" ref="AF11:AF50" si="10">IF(OR($V11&gt;$AF$9,$U11=""),"",$AF$9*6*$U11)</f>
        <v/>
      </c>
      <c r="AG11" s="23"/>
      <c r="AH11" s="17" t="str">
        <f>IF(AG11="","",IF(AG11&gt;=0.966,"Normal","Not Normal"))</f>
        <v/>
      </c>
      <c r="AI11" s="100"/>
      <c r="AJ11" s="101"/>
      <c r="AK11" s="101"/>
      <c r="AL11" s="101"/>
      <c r="AM11" s="101"/>
      <c r="AN11" s="102">
        <v>5.1052</v>
      </c>
      <c r="AO11" s="102">
        <v>5.0941999999999998</v>
      </c>
      <c r="AP11" s="102">
        <v>5.1455000000000002</v>
      </c>
      <c r="AQ11" s="102">
        <v>5.1227</v>
      </c>
      <c r="AR11" s="102">
        <v>5.1197999999999997</v>
      </c>
      <c r="AS11" s="102">
        <v>5.1524000000000001</v>
      </c>
      <c r="AT11" s="102">
        <v>5.1032999999999999</v>
      </c>
      <c r="AU11" s="102">
        <v>5.1387999999999998</v>
      </c>
      <c r="AV11" s="102">
        <v>5.1197999999999997</v>
      </c>
      <c r="AW11" s="102">
        <v>5.1238000000000001</v>
      </c>
      <c r="AX11" s="103">
        <v>5.1283000000000003</v>
      </c>
      <c r="AY11" s="103">
        <v>5.1449999999999996</v>
      </c>
      <c r="AZ11" s="103">
        <v>5.1574</v>
      </c>
      <c r="BA11" s="103">
        <v>5.15</v>
      </c>
      <c r="BB11" s="103">
        <v>5.1559999999999997</v>
      </c>
      <c r="BC11" s="103">
        <v>5.1344000000000003</v>
      </c>
      <c r="BD11" s="103">
        <v>5.1086999999999998</v>
      </c>
      <c r="BE11" s="103">
        <v>5.1157000000000004</v>
      </c>
      <c r="BF11" s="103">
        <v>5.1113</v>
      </c>
      <c r="BG11" s="103">
        <v>5.1273</v>
      </c>
      <c r="BH11" s="103">
        <v>5.1534000000000004</v>
      </c>
      <c r="BI11" s="103">
        <v>5.1128</v>
      </c>
      <c r="BJ11" s="103">
        <v>5.1414999999999997</v>
      </c>
      <c r="BK11" s="103">
        <v>5.1199000000000003</v>
      </c>
      <c r="BL11" s="103">
        <v>5.1467999999999998</v>
      </c>
      <c r="BM11" s="103">
        <v>5.1321000000000003</v>
      </c>
      <c r="BN11" s="103">
        <v>5.1365999999999996</v>
      </c>
      <c r="BO11" s="103">
        <v>5.1430999999999996</v>
      </c>
      <c r="BP11" s="103">
        <v>5.1402999999999999</v>
      </c>
      <c r="BQ11" s="103">
        <v>5.1414</v>
      </c>
      <c r="BR11" s="103">
        <v>5.1403999999999996</v>
      </c>
      <c r="BS11" s="103">
        <v>5.1403999999999996</v>
      </c>
      <c r="BT11" s="2"/>
      <c r="BU11" s="2"/>
      <c r="BV11" s="2"/>
      <c r="BW11" s="2"/>
      <c r="BX11" s="2"/>
      <c r="BY11" s="25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</row>
    <row r="12" spans="1:235" ht="15" customHeight="1">
      <c r="A12" s="83" t="s">
        <v>130</v>
      </c>
      <c r="B12" s="66" t="s">
        <v>111</v>
      </c>
      <c r="C12" s="79" t="s">
        <v>181</v>
      </c>
      <c r="D12" s="67">
        <v>1</v>
      </c>
      <c r="E12" s="83" t="s">
        <v>72</v>
      </c>
      <c r="F12" s="84" t="s">
        <v>116</v>
      </c>
      <c r="G12" s="85" t="s">
        <v>117</v>
      </c>
      <c r="H12" s="86">
        <v>1.33</v>
      </c>
      <c r="I12" s="87" t="s">
        <v>43</v>
      </c>
      <c r="J12" s="88">
        <v>4.01</v>
      </c>
      <c r="K12" s="89">
        <v>0.32</v>
      </c>
      <c r="L12" s="89">
        <f t="shared" ref="L12" si="11">-K12</f>
        <v>-0.32</v>
      </c>
      <c r="M12" s="90" t="s">
        <v>38</v>
      </c>
      <c r="N12" s="91" t="s">
        <v>67</v>
      </c>
      <c r="O12" s="92">
        <f t="shared" ref="O12" si="12">IF(AND(J12="",K12=""),"",IF(J12="",K12,J12+K12))</f>
        <v>4.33</v>
      </c>
      <c r="P12" s="93">
        <f t="shared" ref="P12" si="13">IF(AND(J12="",L12=""),"",IF(J12="",L12,J12+L12))</f>
        <v>3.69</v>
      </c>
      <c r="Q12" s="94"/>
      <c r="R12" s="3">
        <f t="shared" si="2"/>
        <v>4.0845000000000002</v>
      </c>
      <c r="S12" s="3">
        <f t="shared" si="3"/>
        <v>4.0167000000000002</v>
      </c>
      <c r="T12" s="3">
        <f t="shared" si="4"/>
        <v>4.0585531249999995</v>
      </c>
      <c r="U12" s="4">
        <f t="shared" si="5"/>
        <v>1.692078287624894E-2</v>
      </c>
      <c r="V12" s="5">
        <f t="shared" ref="V12:V50" si="14">IF(OR($AN12="",ISNUMBER($AN12)=FALSE),"",IF(AND(J12=0,L12=0),Y12,IF(AND(J12="",K12=""),Z12,(K12+ABS(L12))/(6*U12))))</f>
        <v>6.3038848407180152</v>
      </c>
      <c r="W12" s="76">
        <f t="shared" ref="W12:W50" si="15">IF(OR($AN12="",ISNUMBER($AN12)=FALSE),"",IF(AND($I12="Tolerance",$J12&lt;&gt;""),($T12-$J12)/(($O12-$P12)/2),IF(AND($I12="GD&amp;T",$K12&lt;&gt;""),$T12/$K12,"")))</f>
        <v>0.1517285156249992</v>
      </c>
      <c r="X12" s="76" t="str">
        <f t="shared" ref="X12:X50" si="16">IF($W12="","",IF(ABS($W12)&lt;=0.125, "Level A",IF(AND(ABS($W12)&gt;0.125,ABS($W12)&lt;=0.25), "Level B",IF(AND(ABS($W12)&gt;0.25,ABS($W12)&lt;=0.5), "Level C", IF(ABS($W12)&gt;0.5, "Level D")))))</f>
        <v>Level B</v>
      </c>
      <c r="Y12" s="5">
        <f t="shared" si="6"/>
        <v>5.347405751164942</v>
      </c>
      <c r="Z12" s="5">
        <f t="shared" si="7"/>
        <v>7.2603639302710912</v>
      </c>
      <c r="AA12" s="5">
        <f t="shared" si="8"/>
        <v>5.347405751164942</v>
      </c>
      <c r="AB12" s="6">
        <f t="shared" si="9"/>
        <v>1</v>
      </c>
      <c r="AC12" s="29" t="str">
        <f t="shared" ref="AC12:AC50" si="17">IF($T12="","",IF(I12="Tolerance",IF(($H12*3*U12+T12)-J12&lt;K12,"",($H12*3*U12+T12)-J12),IF(OR(I12="GD&amp;T",I12="MAX"),IF(($H12*3*U12+T12)&lt;K12,"",($H12*3*U12+T12)),"")))</f>
        <v/>
      </c>
      <c r="AD12" s="29" t="str">
        <f t="shared" ref="AD12:AD50" si="18">IF(T12="","",IF(I12="Tolerance",IF(-(($H12*3*U12)-T12)-J12&gt;L12,"",-(($H12*3*U12)-T12)-J12),IF(I12="MIN",IF(-(($H12*3*U12)-T12)&gt;L12,"",-(($H12*3*U12)-T12)),"")))</f>
        <v/>
      </c>
      <c r="AE12" s="29">
        <f t="shared" ref="AE12:AE50" si="19">IF(OR(J12="",T12=""),"",(O12+P12)/2-T12)</f>
        <v>-4.8553124999999753E-2</v>
      </c>
      <c r="AF12" s="29" t="str">
        <f t="shared" si="10"/>
        <v/>
      </c>
      <c r="AG12" s="23"/>
      <c r="AH12" s="17" t="str">
        <f t="shared" ref="AH12:AH50" si="20">IF(AG12="","",IF(AG12&gt;=0.966,"Normal","Not Normal"))</f>
        <v/>
      </c>
      <c r="AI12" s="100"/>
      <c r="AJ12" s="101"/>
      <c r="AK12" s="101"/>
      <c r="AL12" s="101"/>
      <c r="AM12" s="101"/>
      <c r="AN12" s="102">
        <v>4.0823999999999998</v>
      </c>
      <c r="AO12" s="102">
        <v>4.0646000000000004</v>
      </c>
      <c r="AP12" s="102">
        <v>4.0845000000000002</v>
      </c>
      <c r="AQ12" s="102">
        <v>4.0598999999999998</v>
      </c>
      <c r="AR12" s="102">
        <v>4.0715000000000003</v>
      </c>
      <c r="AS12" s="102">
        <v>4.0681000000000003</v>
      </c>
      <c r="AT12" s="102">
        <v>4.0575999999999999</v>
      </c>
      <c r="AU12" s="102">
        <v>4.0396999999999998</v>
      </c>
      <c r="AV12" s="102">
        <v>4.0639000000000003</v>
      </c>
      <c r="AW12" s="102">
        <v>4.0782999999999996</v>
      </c>
      <c r="AX12" s="103">
        <v>4.0762999999999998</v>
      </c>
      <c r="AY12" s="103">
        <v>4.0208000000000004</v>
      </c>
      <c r="AZ12" s="103">
        <v>4.0603999999999996</v>
      </c>
      <c r="BA12" s="103">
        <v>4.0637999999999996</v>
      </c>
      <c r="BB12" s="103">
        <v>4.0415000000000001</v>
      </c>
      <c r="BC12" s="103">
        <v>4.0633999999999997</v>
      </c>
      <c r="BD12" s="103">
        <v>4.0621</v>
      </c>
      <c r="BE12" s="103">
        <v>4.0518999999999998</v>
      </c>
      <c r="BF12" s="103">
        <v>4.0499000000000001</v>
      </c>
      <c r="BG12" s="103">
        <v>4.0784000000000002</v>
      </c>
      <c r="BH12" s="103">
        <v>4.0627000000000004</v>
      </c>
      <c r="BI12" s="103">
        <v>4.0819999999999999</v>
      </c>
      <c r="BJ12" s="103">
        <v>4.0568</v>
      </c>
      <c r="BK12" s="103">
        <v>4.0674999999999999</v>
      </c>
      <c r="BL12" s="103">
        <v>4.0549999999999997</v>
      </c>
      <c r="BM12" s="103">
        <v>4.0465999999999998</v>
      </c>
      <c r="BN12" s="103">
        <v>4.0667999999999997</v>
      </c>
      <c r="BO12" s="103">
        <v>4.0563000000000002</v>
      </c>
      <c r="BP12" s="103">
        <v>4.0494000000000003</v>
      </c>
      <c r="BQ12" s="103">
        <v>4.0506000000000002</v>
      </c>
      <c r="BR12" s="103">
        <v>4.0243000000000002</v>
      </c>
      <c r="BS12" s="103">
        <v>4.0167000000000002</v>
      </c>
      <c r="BT12" s="2"/>
      <c r="BU12" s="2"/>
      <c r="BV12" s="2"/>
      <c r="BW12" s="2"/>
      <c r="BX12" s="24"/>
      <c r="BY12" s="25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</row>
    <row r="13" spans="1:235" ht="15" customHeight="1">
      <c r="A13" s="83" t="s">
        <v>131</v>
      </c>
      <c r="B13" s="66" t="s">
        <v>111</v>
      </c>
      <c r="C13" s="79" t="s">
        <v>181</v>
      </c>
      <c r="D13" s="67">
        <v>1</v>
      </c>
      <c r="E13" s="83" t="s">
        <v>72</v>
      </c>
      <c r="F13" s="84" t="s">
        <v>116</v>
      </c>
      <c r="G13" s="85" t="s">
        <v>117</v>
      </c>
      <c r="H13" s="86">
        <v>1.33</v>
      </c>
      <c r="I13" s="87" t="s">
        <v>43</v>
      </c>
      <c r="J13" s="88">
        <v>3.01</v>
      </c>
      <c r="K13" s="89">
        <v>0.24</v>
      </c>
      <c r="L13" s="89">
        <v>-0.24</v>
      </c>
      <c r="M13" s="90" t="s">
        <v>38</v>
      </c>
      <c r="N13" s="91" t="s">
        <v>67</v>
      </c>
      <c r="O13" s="92">
        <f t="shared" ref="O13" si="21">IF(AND(J13="",K13=""),"",IF(J13="",K13,J13+K13))</f>
        <v>3.25</v>
      </c>
      <c r="P13" s="93">
        <f t="shared" ref="P13" si="22">IF(AND(J13="",L13=""),"",IF(J13="",L13,J13+L13))</f>
        <v>2.7699999999999996</v>
      </c>
      <c r="Q13" s="94"/>
      <c r="R13" s="3">
        <f t="shared" si="2"/>
        <v>3.0743</v>
      </c>
      <c r="S13" s="3">
        <f t="shared" si="3"/>
        <v>3.0283000000000002</v>
      </c>
      <c r="T13" s="3">
        <f t="shared" si="4"/>
        <v>3.0506812499999998</v>
      </c>
      <c r="U13" s="4">
        <f t="shared" si="5"/>
        <v>1.2434251277769344E-2</v>
      </c>
      <c r="V13" s="5">
        <f t="shared" si="14"/>
        <v>6.4338413478122725</v>
      </c>
      <c r="W13" s="76">
        <f t="shared" si="15"/>
        <v>0.16950520833333318</v>
      </c>
      <c r="X13" s="76" t="str">
        <f t="shared" si="16"/>
        <v>Level B</v>
      </c>
      <c r="Y13" s="5">
        <f t="shared" si="6"/>
        <v>5.3432717297677454</v>
      </c>
      <c r="Z13" s="5">
        <f t="shared" si="7"/>
        <v>7.5244109658568119</v>
      </c>
      <c r="AA13" s="5">
        <f t="shared" si="8"/>
        <v>5.3432717297677454</v>
      </c>
      <c r="AB13" s="6">
        <f t="shared" si="9"/>
        <v>1</v>
      </c>
      <c r="AC13" s="29" t="str">
        <f t="shared" si="17"/>
        <v/>
      </c>
      <c r="AD13" s="29" t="str">
        <f t="shared" si="18"/>
        <v/>
      </c>
      <c r="AE13" s="29">
        <f t="shared" si="19"/>
        <v>-4.0681250000000002E-2</v>
      </c>
      <c r="AF13" s="29" t="str">
        <f t="shared" si="10"/>
        <v/>
      </c>
      <c r="AG13" s="23"/>
      <c r="AH13" s="17" t="str">
        <f t="shared" si="20"/>
        <v/>
      </c>
      <c r="AI13" s="100"/>
      <c r="AJ13" s="101"/>
      <c r="AK13" s="101"/>
      <c r="AL13" s="101"/>
      <c r="AM13" s="101"/>
      <c r="AN13" s="102">
        <v>3.0743</v>
      </c>
      <c r="AO13" s="102">
        <v>3.0459000000000001</v>
      </c>
      <c r="AP13" s="102">
        <v>3.0546000000000002</v>
      </c>
      <c r="AQ13" s="102">
        <v>3.0705</v>
      </c>
      <c r="AR13" s="102">
        <v>3.0583999999999998</v>
      </c>
      <c r="AS13" s="102">
        <v>3.0522999999999998</v>
      </c>
      <c r="AT13" s="102">
        <v>3.0514999999999999</v>
      </c>
      <c r="AU13" s="102">
        <v>3.0569000000000002</v>
      </c>
      <c r="AV13" s="102">
        <v>3.0552999999999999</v>
      </c>
      <c r="AW13" s="102">
        <v>3.0621</v>
      </c>
      <c r="AX13" s="103">
        <v>3.0516999999999999</v>
      </c>
      <c r="AY13" s="103">
        <v>3.0529000000000002</v>
      </c>
      <c r="AZ13" s="103">
        <v>3.0695999999999999</v>
      </c>
      <c r="BA13" s="103">
        <v>3.0735999999999999</v>
      </c>
      <c r="BB13" s="103">
        <v>3.0600999999999998</v>
      </c>
      <c r="BC13" s="103">
        <v>3.0535999999999999</v>
      </c>
      <c r="BD13" s="103">
        <v>3.0367999999999999</v>
      </c>
      <c r="BE13" s="103">
        <v>3.0291000000000001</v>
      </c>
      <c r="BF13" s="103">
        <v>3.0495999999999999</v>
      </c>
      <c r="BG13" s="103">
        <v>3.0467</v>
      </c>
      <c r="BH13" s="103">
        <v>3.0344000000000002</v>
      </c>
      <c r="BI13" s="103">
        <v>3.0326</v>
      </c>
      <c r="BJ13" s="103">
        <v>3.0415999999999999</v>
      </c>
      <c r="BK13" s="103">
        <v>3.0451000000000001</v>
      </c>
      <c r="BL13" s="103">
        <v>3.0430999999999999</v>
      </c>
      <c r="BM13" s="103">
        <v>3.0478000000000001</v>
      </c>
      <c r="BN13" s="103">
        <v>3.0289000000000001</v>
      </c>
      <c r="BO13" s="103">
        <v>3.0283000000000002</v>
      </c>
      <c r="BP13" s="103">
        <v>3.0526</v>
      </c>
      <c r="BQ13" s="103">
        <v>3.0608</v>
      </c>
      <c r="BR13" s="103">
        <v>3.0463</v>
      </c>
      <c r="BS13" s="103">
        <v>3.0548000000000002</v>
      </c>
      <c r="BT13" s="2"/>
      <c r="BU13" s="2"/>
      <c r="BV13" s="2"/>
      <c r="BW13" s="2"/>
      <c r="BX13" s="24"/>
      <c r="BY13" s="25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74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GR13" s="78"/>
      <c r="GX13" s="78"/>
      <c r="IA13" s="78"/>
    </row>
    <row r="14" spans="1:235" ht="15" customHeight="1">
      <c r="A14" s="83" t="s">
        <v>132</v>
      </c>
      <c r="B14" s="66" t="s">
        <v>111</v>
      </c>
      <c r="C14" s="79" t="s">
        <v>181</v>
      </c>
      <c r="D14" s="67">
        <v>1</v>
      </c>
      <c r="E14" s="83" t="s">
        <v>72</v>
      </c>
      <c r="F14" s="84" t="s">
        <v>116</v>
      </c>
      <c r="G14" s="85" t="s">
        <v>117</v>
      </c>
      <c r="H14" s="86">
        <v>1.33</v>
      </c>
      <c r="I14" s="87" t="s">
        <v>43</v>
      </c>
      <c r="J14" s="88">
        <v>6.29</v>
      </c>
      <c r="K14" s="89">
        <v>0.5</v>
      </c>
      <c r="L14" s="89">
        <v>-0.5</v>
      </c>
      <c r="M14" s="90" t="s">
        <v>38</v>
      </c>
      <c r="N14" s="91" t="s">
        <v>67</v>
      </c>
      <c r="O14" s="92">
        <f t="shared" ref="O14" si="23">IF(AND(J14="",K14=""),"",IF(J14="",K14,J14+K14))</f>
        <v>6.79</v>
      </c>
      <c r="P14" s="93">
        <f t="shared" ref="P14" si="24">IF(AND(J14="",L14=""),"",IF(J14="",L14,J14+L14))</f>
        <v>5.79</v>
      </c>
      <c r="Q14" s="94"/>
      <c r="R14" s="3">
        <f t="shared" si="2"/>
        <v>6.4157000000000002</v>
      </c>
      <c r="S14" s="3">
        <f t="shared" si="3"/>
        <v>6.2884000000000002</v>
      </c>
      <c r="T14" s="3">
        <f t="shared" si="4"/>
        <v>6.3544124999999996</v>
      </c>
      <c r="U14" s="4">
        <f t="shared" si="5"/>
        <v>2.9720903364033154E-2</v>
      </c>
      <c r="V14" s="5">
        <f t="shared" si="14"/>
        <v>5.6077254659883211</v>
      </c>
      <c r="W14" s="76">
        <f t="shared" si="15"/>
        <v>0.12882499999999908</v>
      </c>
      <c r="X14" s="76" t="str">
        <f t="shared" si="16"/>
        <v>Level B</v>
      </c>
      <c r="Y14" s="5">
        <f t="shared" si="6"/>
        <v>4.8853102328323805</v>
      </c>
      <c r="Z14" s="5">
        <f t="shared" si="7"/>
        <v>6.3301406991442608</v>
      </c>
      <c r="AA14" s="5">
        <f t="shared" si="8"/>
        <v>4.8853102328323805</v>
      </c>
      <c r="AB14" s="6">
        <f t="shared" si="9"/>
        <v>1</v>
      </c>
      <c r="AC14" s="29" t="str">
        <f t="shared" si="17"/>
        <v/>
      </c>
      <c r="AD14" s="29" t="str">
        <f t="shared" si="18"/>
        <v/>
      </c>
      <c r="AE14" s="29">
        <f t="shared" si="19"/>
        <v>-6.441249999999954E-2</v>
      </c>
      <c r="AF14" s="29" t="str">
        <f t="shared" si="10"/>
        <v/>
      </c>
      <c r="AG14" s="23"/>
      <c r="AH14" s="17" t="str">
        <f t="shared" si="20"/>
        <v/>
      </c>
      <c r="AI14" s="100"/>
      <c r="AJ14" s="101"/>
      <c r="AK14" s="101"/>
      <c r="AL14" s="101"/>
      <c r="AM14" s="101"/>
      <c r="AN14" s="102">
        <v>6.3749000000000002</v>
      </c>
      <c r="AO14" s="102">
        <v>6.3240999999999996</v>
      </c>
      <c r="AP14" s="102">
        <v>6.3643999999999998</v>
      </c>
      <c r="AQ14" s="102">
        <v>6.4</v>
      </c>
      <c r="AR14" s="102">
        <v>6.3737000000000004</v>
      </c>
      <c r="AS14" s="102">
        <v>6.3554000000000004</v>
      </c>
      <c r="AT14" s="102">
        <v>6.3385999999999996</v>
      </c>
      <c r="AU14" s="102">
        <v>6.3114999999999997</v>
      </c>
      <c r="AV14" s="102">
        <v>6.3358999999999996</v>
      </c>
      <c r="AW14" s="102">
        <v>6.3380000000000001</v>
      </c>
      <c r="AX14" s="103">
        <v>6.3891</v>
      </c>
      <c r="AY14" s="103">
        <v>6.3780000000000001</v>
      </c>
      <c r="AZ14" s="103">
        <v>6.3895</v>
      </c>
      <c r="BA14" s="103">
        <v>6.3716999999999997</v>
      </c>
      <c r="BB14" s="103">
        <v>6.3822000000000001</v>
      </c>
      <c r="BC14" s="103">
        <v>6.3451000000000004</v>
      </c>
      <c r="BD14" s="103">
        <v>6.3754999999999997</v>
      </c>
      <c r="BE14" s="103">
        <v>6.3287000000000004</v>
      </c>
      <c r="BF14" s="103">
        <v>6.3220000000000001</v>
      </c>
      <c r="BG14" s="103">
        <v>6.3429000000000002</v>
      </c>
      <c r="BH14" s="103">
        <v>6.3722000000000003</v>
      </c>
      <c r="BI14" s="103">
        <v>6.3571</v>
      </c>
      <c r="BJ14" s="103">
        <v>6.3212000000000002</v>
      </c>
      <c r="BK14" s="103">
        <v>6.2884000000000002</v>
      </c>
      <c r="BL14" s="103">
        <v>6.3415999999999997</v>
      </c>
      <c r="BM14" s="103">
        <v>6.3220999999999998</v>
      </c>
      <c r="BN14" s="103">
        <v>6.3639000000000001</v>
      </c>
      <c r="BO14" s="103">
        <v>6.3106999999999998</v>
      </c>
      <c r="BP14" s="103">
        <v>6.3437999999999999</v>
      </c>
      <c r="BQ14" s="103">
        <v>6.3834999999999997</v>
      </c>
      <c r="BR14" s="103">
        <v>6.3798000000000004</v>
      </c>
      <c r="BS14" s="103">
        <v>6.4157000000000002</v>
      </c>
      <c r="BT14" s="2"/>
      <c r="BU14" s="2"/>
      <c r="BV14" s="2"/>
      <c r="BW14" s="2"/>
      <c r="BX14" s="24"/>
      <c r="BY14" s="25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T14" s="78"/>
      <c r="GB14" s="78"/>
    </row>
    <row r="15" spans="1:235" ht="15" customHeight="1">
      <c r="A15" s="83" t="s">
        <v>133</v>
      </c>
      <c r="B15" s="66" t="s">
        <v>111</v>
      </c>
      <c r="C15" s="79" t="s">
        <v>181</v>
      </c>
      <c r="D15" s="67">
        <v>1</v>
      </c>
      <c r="E15" s="83" t="s">
        <v>72</v>
      </c>
      <c r="F15" s="84" t="s">
        <v>116</v>
      </c>
      <c r="G15" s="85" t="s">
        <v>117</v>
      </c>
      <c r="H15" s="86">
        <v>1.33</v>
      </c>
      <c r="I15" s="87" t="s">
        <v>43</v>
      </c>
      <c r="J15" s="88">
        <v>3.65</v>
      </c>
      <c r="K15" s="89">
        <v>0.28999999999999998</v>
      </c>
      <c r="L15" s="89">
        <v>-0.28999999999999998</v>
      </c>
      <c r="M15" s="90" t="s">
        <v>38</v>
      </c>
      <c r="N15" s="91" t="s">
        <v>67</v>
      </c>
      <c r="O15" s="92">
        <f t="shared" ref="O15" si="25">IF(AND(J15="",K15=""),"",IF(J15="",K15,J15+K15))</f>
        <v>3.94</v>
      </c>
      <c r="P15" s="93">
        <f t="shared" ref="P15" si="26">IF(AND(J15="",L15=""),"",IF(J15="",L15,J15+L15))</f>
        <v>3.36</v>
      </c>
      <c r="Q15" s="94"/>
      <c r="R15" s="3">
        <f t="shared" si="2"/>
        <v>3.6758000000000002</v>
      </c>
      <c r="S15" s="3">
        <f t="shared" si="3"/>
        <v>3.5989</v>
      </c>
      <c r="T15" s="3">
        <f t="shared" si="4"/>
        <v>3.6381718749999998</v>
      </c>
      <c r="U15" s="4">
        <f t="shared" si="5"/>
        <v>1.7871011567213636E-2</v>
      </c>
      <c r="V15" s="5">
        <f t="shared" si="14"/>
        <v>5.4091323427943188</v>
      </c>
      <c r="W15" s="76">
        <f t="shared" si="15"/>
        <v>-4.078663793103475E-2</v>
      </c>
      <c r="X15" s="76" t="str">
        <f t="shared" si="16"/>
        <v>Level A</v>
      </c>
      <c r="Y15" s="5">
        <f t="shared" si="6"/>
        <v>5.6297526651809209</v>
      </c>
      <c r="Z15" s="5">
        <f t="shared" si="7"/>
        <v>5.1885120204077175</v>
      </c>
      <c r="AA15" s="5">
        <f t="shared" si="8"/>
        <v>5.1885120204077175</v>
      </c>
      <c r="AB15" s="6">
        <f t="shared" si="9"/>
        <v>1</v>
      </c>
      <c r="AC15" s="29" t="str">
        <f t="shared" si="17"/>
        <v/>
      </c>
      <c r="AD15" s="29" t="str">
        <f t="shared" si="18"/>
        <v/>
      </c>
      <c r="AE15" s="29">
        <f t="shared" si="19"/>
        <v>1.1828125000000078E-2</v>
      </c>
      <c r="AF15" s="29" t="str">
        <f t="shared" si="10"/>
        <v/>
      </c>
      <c r="AG15" s="23"/>
      <c r="AH15" s="17" t="str">
        <f t="shared" si="20"/>
        <v/>
      </c>
      <c r="AI15" s="100"/>
      <c r="AJ15" s="101"/>
      <c r="AK15" s="101"/>
      <c r="AL15" s="101"/>
      <c r="AM15" s="101"/>
      <c r="AN15" s="102">
        <v>3.6343000000000001</v>
      </c>
      <c r="AO15" s="102">
        <v>3.6497999999999999</v>
      </c>
      <c r="AP15" s="102">
        <v>3.6240000000000001</v>
      </c>
      <c r="AQ15" s="102">
        <v>3.6360999999999999</v>
      </c>
      <c r="AR15" s="102">
        <v>3.6554000000000002</v>
      </c>
      <c r="AS15" s="102">
        <v>3.6234999999999999</v>
      </c>
      <c r="AT15" s="102">
        <v>3.6555</v>
      </c>
      <c r="AU15" s="102">
        <v>3.6221999999999999</v>
      </c>
      <c r="AV15" s="102">
        <v>3.6236000000000002</v>
      </c>
      <c r="AW15" s="102">
        <v>3.6539999999999999</v>
      </c>
      <c r="AX15" s="103">
        <v>3.64</v>
      </c>
      <c r="AY15" s="103">
        <v>3.6154000000000002</v>
      </c>
      <c r="AZ15" s="103">
        <v>3.63</v>
      </c>
      <c r="BA15" s="103">
        <v>3.6438000000000001</v>
      </c>
      <c r="BB15" s="103">
        <v>3.6278000000000001</v>
      </c>
      <c r="BC15" s="103">
        <v>3.6747999999999998</v>
      </c>
      <c r="BD15" s="103">
        <v>3.6269999999999998</v>
      </c>
      <c r="BE15" s="103">
        <v>3.5989</v>
      </c>
      <c r="BF15" s="103">
        <v>3.6469</v>
      </c>
      <c r="BG15" s="103">
        <v>3.6208</v>
      </c>
      <c r="BH15" s="103">
        <v>3.6566999999999998</v>
      </c>
      <c r="BI15" s="103">
        <v>3.6198999999999999</v>
      </c>
      <c r="BJ15" s="103">
        <v>3.6259000000000001</v>
      </c>
      <c r="BK15" s="103">
        <v>3.6135000000000002</v>
      </c>
      <c r="BL15" s="103">
        <v>3.6644000000000001</v>
      </c>
      <c r="BM15" s="103">
        <v>3.6484000000000001</v>
      </c>
      <c r="BN15" s="103">
        <v>3.6469999999999998</v>
      </c>
      <c r="BO15" s="103">
        <v>3.6496</v>
      </c>
      <c r="BP15" s="103">
        <v>3.6394000000000002</v>
      </c>
      <c r="BQ15" s="103">
        <v>3.6433</v>
      </c>
      <c r="BR15" s="103">
        <v>3.6337999999999999</v>
      </c>
      <c r="BS15" s="103">
        <v>3.6758000000000002</v>
      </c>
      <c r="BT15" s="2"/>
      <c r="BU15" s="2"/>
      <c r="BV15" s="2"/>
      <c r="BW15" s="2"/>
      <c r="BX15" s="2"/>
      <c r="BY15" s="25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74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HN15" s="78"/>
    </row>
    <row r="16" spans="1:235" ht="15" customHeight="1">
      <c r="A16" s="83" t="s">
        <v>134</v>
      </c>
      <c r="B16" s="66" t="s">
        <v>111</v>
      </c>
      <c r="C16" s="79" t="s">
        <v>181</v>
      </c>
      <c r="D16" s="67">
        <v>1</v>
      </c>
      <c r="E16" s="83" t="s">
        <v>72</v>
      </c>
      <c r="F16" s="84" t="s">
        <v>116</v>
      </c>
      <c r="G16" s="85" t="s">
        <v>117</v>
      </c>
      <c r="H16" s="86">
        <v>1.33</v>
      </c>
      <c r="I16" s="87" t="s">
        <v>43</v>
      </c>
      <c r="J16" s="88">
        <v>3.31</v>
      </c>
      <c r="K16" s="89">
        <v>0.26</v>
      </c>
      <c r="L16" s="89">
        <v>-0.26</v>
      </c>
      <c r="M16" s="90" t="s">
        <v>38</v>
      </c>
      <c r="N16" s="91" t="s">
        <v>67</v>
      </c>
      <c r="O16" s="92">
        <f t="shared" ref="O16" si="27">IF(AND(J16="",K16=""),"",IF(J16="",K16,J16+K16))</f>
        <v>3.5700000000000003</v>
      </c>
      <c r="P16" s="93">
        <f t="shared" ref="P16" si="28">IF(AND(J16="",L16=""),"",IF(J16="",L16,J16+L16))</f>
        <v>3.05</v>
      </c>
      <c r="Q16" s="94"/>
      <c r="R16" s="3">
        <f t="shared" si="2"/>
        <v>3.3506999999999998</v>
      </c>
      <c r="S16" s="3">
        <f t="shared" si="3"/>
        <v>3.2744</v>
      </c>
      <c r="T16" s="3">
        <f t="shared" si="4"/>
        <v>3.3229968750000007</v>
      </c>
      <c r="U16" s="4">
        <f t="shared" si="5"/>
        <v>1.5525369132279816E-2</v>
      </c>
      <c r="V16" s="5">
        <f t="shared" si="14"/>
        <v>5.5822612607949074</v>
      </c>
      <c r="W16" s="76">
        <f t="shared" si="15"/>
        <v>4.9987980769233359E-2</v>
      </c>
      <c r="X16" s="76" t="str">
        <f t="shared" si="16"/>
        <v>Level A</v>
      </c>
      <c r="Y16" s="5">
        <f t="shared" si="6"/>
        <v>5.3032152922414602</v>
      </c>
      <c r="Z16" s="5">
        <f t="shared" si="7"/>
        <v>5.8613072293483652</v>
      </c>
      <c r="AA16" s="5">
        <f t="shared" si="8"/>
        <v>5.3032152922414602</v>
      </c>
      <c r="AB16" s="6">
        <f t="shared" si="9"/>
        <v>1</v>
      </c>
      <c r="AC16" s="29" t="str">
        <f t="shared" si="17"/>
        <v/>
      </c>
      <c r="AD16" s="29" t="str">
        <f t="shared" si="18"/>
        <v/>
      </c>
      <c r="AE16" s="29">
        <f t="shared" si="19"/>
        <v>-1.2996875000000685E-2</v>
      </c>
      <c r="AF16" s="29" t="str">
        <f t="shared" si="10"/>
        <v/>
      </c>
      <c r="AG16" s="23"/>
      <c r="AH16" s="17" t="str">
        <f t="shared" si="20"/>
        <v/>
      </c>
      <c r="AI16" s="100"/>
      <c r="AJ16" s="101"/>
      <c r="AK16" s="101"/>
      <c r="AL16" s="101"/>
      <c r="AM16" s="101"/>
      <c r="AN16" s="102">
        <v>3.3123999999999998</v>
      </c>
      <c r="AO16" s="102">
        <v>3.3224</v>
      </c>
      <c r="AP16" s="102">
        <v>3.3405999999999998</v>
      </c>
      <c r="AQ16" s="102">
        <v>3.3506999999999998</v>
      </c>
      <c r="AR16" s="102">
        <v>3.3201999999999998</v>
      </c>
      <c r="AS16" s="102">
        <v>3.3403999999999998</v>
      </c>
      <c r="AT16" s="102">
        <v>3.3231999999999999</v>
      </c>
      <c r="AU16" s="102">
        <v>3.3357000000000001</v>
      </c>
      <c r="AV16" s="102">
        <v>3.3441999999999998</v>
      </c>
      <c r="AW16" s="102">
        <v>3.3290999999999999</v>
      </c>
      <c r="AX16" s="103">
        <v>3.3231000000000002</v>
      </c>
      <c r="AY16" s="103">
        <v>3.2993000000000001</v>
      </c>
      <c r="AZ16" s="103">
        <v>3.3117999999999999</v>
      </c>
      <c r="BA16" s="103">
        <v>3.3191999999999999</v>
      </c>
      <c r="BB16" s="103">
        <v>3.2744</v>
      </c>
      <c r="BC16" s="103">
        <v>3.319</v>
      </c>
      <c r="BD16" s="103">
        <v>3.3245</v>
      </c>
      <c r="BE16" s="103">
        <v>3.3180000000000001</v>
      </c>
      <c r="BF16" s="103">
        <v>3.3268</v>
      </c>
      <c r="BG16" s="103">
        <v>3.33</v>
      </c>
      <c r="BH16" s="103">
        <v>3.3105000000000002</v>
      </c>
      <c r="BI16" s="103">
        <v>3.3134000000000001</v>
      </c>
      <c r="BJ16" s="103">
        <v>3.3412999999999999</v>
      </c>
      <c r="BK16" s="103">
        <v>3.3361999999999998</v>
      </c>
      <c r="BL16" s="103">
        <v>3.29</v>
      </c>
      <c r="BM16" s="103">
        <v>3.3237000000000001</v>
      </c>
      <c r="BN16" s="103">
        <v>3.3126000000000002</v>
      </c>
      <c r="BO16" s="103">
        <v>3.3239000000000001</v>
      </c>
      <c r="BP16" s="103">
        <v>3.3283999999999998</v>
      </c>
      <c r="BQ16" s="103">
        <v>3.33</v>
      </c>
      <c r="BR16" s="103">
        <v>3.3283999999999998</v>
      </c>
      <c r="BS16" s="103">
        <v>3.3325</v>
      </c>
      <c r="BT16" s="2"/>
      <c r="BU16" s="2"/>
      <c r="BV16" s="2"/>
      <c r="BW16" s="2"/>
      <c r="BX16" s="2"/>
      <c r="BY16" s="25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74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HN16" s="78"/>
    </row>
    <row r="17" spans="1:225" ht="15" customHeight="1">
      <c r="A17" s="83" t="s">
        <v>135</v>
      </c>
      <c r="B17" s="66" t="s">
        <v>111</v>
      </c>
      <c r="C17" s="79" t="s">
        <v>181</v>
      </c>
      <c r="D17" s="67">
        <v>1</v>
      </c>
      <c r="E17" s="83" t="s">
        <v>72</v>
      </c>
      <c r="F17" s="84" t="s">
        <v>116</v>
      </c>
      <c r="G17" s="85" t="s">
        <v>117</v>
      </c>
      <c r="H17" s="86">
        <v>1.33</v>
      </c>
      <c r="I17" s="87" t="s">
        <v>43</v>
      </c>
      <c r="J17" s="88">
        <v>7.92</v>
      </c>
      <c r="K17" s="89">
        <v>0.63</v>
      </c>
      <c r="L17" s="89">
        <v>-0.63</v>
      </c>
      <c r="M17" s="90" t="s">
        <v>38</v>
      </c>
      <c r="N17" s="91" t="s">
        <v>67</v>
      </c>
      <c r="O17" s="92">
        <f t="shared" ref="O17" si="29">IF(AND(J17="",K17=""),"",IF(J17="",K17,J17+K17))</f>
        <v>8.5500000000000007</v>
      </c>
      <c r="P17" s="93">
        <f t="shared" ref="P17" si="30">IF(AND(J17="",L17=""),"",IF(J17="",L17,J17+L17))</f>
        <v>7.29</v>
      </c>
      <c r="Q17" s="94"/>
      <c r="R17" s="3">
        <f t="shared" si="2"/>
        <v>8.0138999999999996</v>
      </c>
      <c r="S17" s="3">
        <f t="shared" si="3"/>
        <v>7.9137000000000004</v>
      </c>
      <c r="T17" s="3">
        <f t="shared" si="4"/>
        <v>7.9727062500000008</v>
      </c>
      <c r="U17" s="4">
        <f t="shared" si="5"/>
        <v>2.0882357695030999E-2</v>
      </c>
      <c r="V17" s="5">
        <f t="shared" si="14"/>
        <v>10.0563357388505</v>
      </c>
      <c r="W17" s="76">
        <f t="shared" si="15"/>
        <v>8.3660714285715573E-2</v>
      </c>
      <c r="X17" s="76" t="str">
        <f t="shared" si="16"/>
        <v>Level A</v>
      </c>
      <c r="Y17" s="5">
        <f t="shared" si="6"/>
        <v>9.2150155078413096</v>
      </c>
      <c r="Z17" s="5">
        <f t="shared" si="7"/>
        <v>10.8976559698597</v>
      </c>
      <c r="AA17" s="5">
        <f t="shared" si="8"/>
        <v>9.2150155078413096</v>
      </c>
      <c r="AB17" s="6">
        <f t="shared" si="9"/>
        <v>1</v>
      </c>
      <c r="AC17" s="29" t="str">
        <f t="shared" si="17"/>
        <v/>
      </c>
      <c r="AD17" s="29" t="str">
        <f t="shared" si="18"/>
        <v/>
      </c>
      <c r="AE17" s="29">
        <f t="shared" si="19"/>
        <v>-5.2706250000000843E-2</v>
      </c>
      <c r="AF17" s="29" t="str">
        <f t="shared" si="10"/>
        <v/>
      </c>
      <c r="AG17" s="23"/>
      <c r="AH17" s="17" t="str">
        <f t="shared" si="20"/>
        <v/>
      </c>
      <c r="AI17" s="100"/>
      <c r="AJ17" s="101"/>
      <c r="AK17" s="101"/>
      <c r="AL17" s="101"/>
      <c r="AM17" s="101"/>
      <c r="AN17" s="102">
        <v>7.9664999999999999</v>
      </c>
      <c r="AO17" s="102">
        <v>7.9878999999999998</v>
      </c>
      <c r="AP17" s="102">
        <v>7.9691999999999998</v>
      </c>
      <c r="AQ17" s="102">
        <v>7.9519000000000002</v>
      </c>
      <c r="AR17" s="102">
        <v>7.9794999999999998</v>
      </c>
      <c r="AS17" s="102">
        <v>7.9641999999999999</v>
      </c>
      <c r="AT17" s="102">
        <v>7.9898999999999996</v>
      </c>
      <c r="AU17" s="102">
        <v>7.9504999999999999</v>
      </c>
      <c r="AV17" s="102">
        <v>7.9733999999999998</v>
      </c>
      <c r="AW17" s="102">
        <v>7.9770000000000003</v>
      </c>
      <c r="AX17" s="103">
        <v>7.9854000000000003</v>
      </c>
      <c r="AY17" s="103">
        <v>7.9905999999999997</v>
      </c>
      <c r="AZ17" s="103">
        <v>7.9981</v>
      </c>
      <c r="BA17" s="103">
        <v>7.9660000000000002</v>
      </c>
      <c r="BB17" s="103">
        <v>7.9904999999999999</v>
      </c>
      <c r="BC17" s="103">
        <v>7.9768999999999997</v>
      </c>
      <c r="BD17" s="103">
        <v>8.0033999999999992</v>
      </c>
      <c r="BE17" s="103">
        <v>7.9550999999999998</v>
      </c>
      <c r="BF17" s="103">
        <v>7.9649999999999999</v>
      </c>
      <c r="BG17" s="103">
        <v>7.9687000000000001</v>
      </c>
      <c r="BH17" s="103">
        <v>7.9749999999999996</v>
      </c>
      <c r="BI17" s="103">
        <v>7.9551999999999996</v>
      </c>
      <c r="BJ17" s="103">
        <v>7.9846000000000004</v>
      </c>
      <c r="BK17" s="103">
        <v>7.9137000000000004</v>
      </c>
      <c r="BL17" s="103">
        <v>7.9995000000000003</v>
      </c>
      <c r="BM17" s="103">
        <v>7.9683000000000002</v>
      </c>
      <c r="BN17" s="103">
        <v>7.9668999999999999</v>
      </c>
      <c r="BO17" s="103">
        <v>7.9821</v>
      </c>
      <c r="BP17" s="103">
        <v>8.0138999999999996</v>
      </c>
      <c r="BQ17" s="103">
        <v>7.9733000000000001</v>
      </c>
      <c r="BR17" s="103">
        <v>7.9236000000000004</v>
      </c>
      <c r="BS17" s="103">
        <v>7.9607999999999999</v>
      </c>
      <c r="BT17" s="2"/>
      <c r="BU17" s="2"/>
      <c r="BV17" s="2"/>
      <c r="BW17" s="2"/>
      <c r="BX17" s="2"/>
      <c r="BY17" s="25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74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</row>
    <row r="18" spans="1:225" ht="15" customHeight="1">
      <c r="A18" s="83" t="s">
        <v>136</v>
      </c>
      <c r="B18" s="66" t="s">
        <v>111</v>
      </c>
      <c r="C18" s="79" t="s">
        <v>181</v>
      </c>
      <c r="D18" s="67">
        <v>1</v>
      </c>
      <c r="E18" s="83" t="s">
        <v>72</v>
      </c>
      <c r="F18" s="84" t="s">
        <v>116</v>
      </c>
      <c r="G18" s="85" t="s">
        <v>117</v>
      </c>
      <c r="H18" s="86">
        <v>1.33</v>
      </c>
      <c r="I18" s="87" t="s">
        <v>43</v>
      </c>
      <c r="J18" s="88">
        <v>6.37</v>
      </c>
      <c r="K18" s="89">
        <v>0.51</v>
      </c>
      <c r="L18" s="89">
        <v>-0.51</v>
      </c>
      <c r="M18" s="90" t="s">
        <v>38</v>
      </c>
      <c r="N18" s="91" t="s">
        <v>67</v>
      </c>
      <c r="O18" s="92">
        <f t="shared" ref="O18" si="31">IF(AND(J18="",K18=""),"",IF(J18="",K18,J18+K18))</f>
        <v>6.88</v>
      </c>
      <c r="P18" s="93">
        <f t="shared" ref="P18" si="32">IF(AND(J18="",L18=""),"",IF(J18="",L18,J18+L18))</f>
        <v>5.86</v>
      </c>
      <c r="Q18" s="94"/>
      <c r="R18" s="3">
        <f t="shared" si="2"/>
        <v>6.4945000000000004</v>
      </c>
      <c r="S18" s="3">
        <f t="shared" si="3"/>
        <v>6.4126000000000003</v>
      </c>
      <c r="T18" s="3">
        <f t="shared" si="4"/>
        <v>6.4566468750000006</v>
      </c>
      <c r="U18" s="4">
        <f t="shared" si="5"/>
        <v>2.669082220388419E-2</v>
      </c>
      <c r="V18" s="5">
        <f t="shared" si="14"/>
        <v>6.3692305430463918</v>
      </c>
      <c r="W18" s="76">
        <f t="shared" si="15"/>
        <v>0.1698958333333343</v>
      </c>
      <c r="X18" s="76" t="str">
        <f t="shared" si="16"/>
        <v>Level B</v>
      </c>
      <c r="Y18" s="5">
        <f t="shared" si="6"/>
        <v>5.2871248122433974</v>
      </c>
      <c r="Z18" s="5">
        <f t="shared" si="7"/>
        <v>7.4513362738493809</v>
      </c>
      <c r="AA18" s="5">
        <f t="shared" si="8"/>
        <v>5.2871248122433974</v>
      </c>
      <c r="AB18" s="6">
        <f t="shared" si="9"/>
        <v>1</v>
      </c>
      <c r="AC18" s="29" t="str">
        <f t="shared" si="17"/>
        <v/>
      </c>
      <c r="AD18" s="29" t="str">
        <f t="shared" si="18"/>
        <v/>
      </c>
      <c r="AE18" s="29">
        <f t="shared" si="19"/>
        <v>-8.6646875000000456E-2</v>
      </c>
      <c r="AF18" s="29" t="str">
        <f t="shared" si="10"/>
        <v/>
      </c>
      <c r="AG18" s="23"/>
      <c r="AH18" s="17" t="str">
        <f t="shared" si="20"/>
        <v/>
      </c>
      <c r="AI18" s="100"/>
      <c r="AJ18" s="101"/>
      <c r="AK18" s="101"/>
      <c r="AL18" s="101"/>
      <c r="AM18" s="101"/>
      <c r="AN18" s="102">
        <v>6.4585999999999997</v>
      </c>
      <c r="AO18" s="102">
        <v>6.4892000000000003</v>
      </c>
      <c r="AP18" s="102">
        <v>6.4901</v>
      </c>
      <c r="AQ18" s="102">
        <v>6.4945000000000004</v>
      </c>
      <c r="AR18" s="102">
        <v>6.4676999999999998</v>
      </c>
      <c r="AS18" s="102">
        <v>6.4447999999999999</v>
      </c>
      <c r="AT18" s="102">
        <v>6.4142999999999999</v>
      </c>
      <c r="AU18" s="102">
        <v>6.4783999999999997</v>
      </c>
      <c r="AV18" s="102">
        <v>6.4596999999999998</v>
      </c>
      <c r="AW18" s="102">
        <v>6.4893999999999998</v>
      </c>
      <c r="AX18" s="103">
        <v>6.4298999999999999</v>
      </c>
      <c r="AY18" s="103">
        <v>6.4444999999999997</v>
      </c>
      <c r="AZ18" s="103">
        <v>6.4530000000000003</v>
      </c>
      <c r="BA18" s="103">
        <v>6.4489000000000001</v>
      </c>
      <c r="BB18" s="103">
        <v>6.4690000000000003</v>
      </c>
      <c r="BC18" s="103">
        <v>6.4835000000000003</v>
      </c>
      <c r="BD18" s="103">
        <v>6.4725999999999999</v>
      </c>
      <c r="BE18" s="103">
        <v>6.4253</v>
      </c>
      <c r="BF18" s="103">
        <v>6.4821</v>
      </c>
      <c r="BG18" s="103">
        <v>6.4292999999999996</v>
      </c>
      <c r="BH18" s="103">
        <v>6.4330999999999996</v>
      </c>
      <c r="BI18" s="103">
        <v>6.4233000000000002</v>
      </c>
      <c r="BJ18" s="103">
        <v>6.4348000000000001</v>
      </c>
      <c r="BK18" s="103">
        <v>6.4751000000000003</v>
      </c>
      <c r="BL18" s="103">
        <v>6.4763000000000002</v>
      </c>
      <c r="BM18" s="103">
        <v>6.4126000000000003</v>
      </c>
      <c r="BN18" s="103">
        <v>6.4332000000000003</v>
      </c>
      <c r="BO18" s="103">
        <v>6.4859</v>
      </c>
      <c r="BP18" s="103">
        <v>6.4127999999999998</v>
      </c>
      <c r="BQ18" s="103">
        <v>6.4844999999999997</v>
      </c>
      <c r="BR18" s="103">
        <v>6.4855</v>
      </c>
      <c r="BS18" s="103">
        <v>6.4307999999999996</v>
      </c>
      <c r="BT18" s="2"/>
      <c r="BU18" s="2"/>
      <c r="BV18" s="2"/>
      <c r="BW18" s="2"/>
      <c r="BX18" s="2"/>
      <c r="BY18" s="25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74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FJ18" s="78"/>
    </row>
    <row r="19" spans="1:225" ht="15" customHeight="1">
      <c r="A19" s="83" t="s">
        <v>137</v>
      </c>
      <c r="B19" s="66" t="s">
        <v>111</v>
      </c>
      <c r="C19" s="79" t="s">
        <v>181</v>
      </c>
      <c r="D19" s="67">
        <v>1</v>
      </c>
      <c r="E19" s="83" t="s">
        <v>72</v>
      </c>
      <c r="F19" s="84" t="s">
        <v>116</v>
      </c>
      <c r="G19" s="85" t="s">
        <v>117</v>
      </c>
      <c r="H19" s="86">
        <v>1.33</v>
      </c>
      <c r="I19" s="87" t="s">
        <v>43</v>
      </c>
      <c r="J19" s="88">
        <v>5.78</v>
      </c>
      <c r="K19" s="89">
        <v>0.46</v>
      </c>
      <c r="L19" s="89">
        <v>-0.46</v>
      </c>
      <c r="M19" s="90" t="s">
        <v>38</v>
      </c>
      <c r="N19" s="91" t="s">
        <v>67</v>
      </c>
      <c r="O19" s="92">
        <f t="shared" ref="O19" si="33">IF(AND(J19="",K19=""),"",IF(J19="",K19,J19+K19))</f>
        <v>6.24</v>
      </c>
      <c r="P19" s="93">
        <f t="shared" ref="P19" si="34">IF(AND(J19="",L19=""),"",IF(J19="",L19,J19+L19))</f>
        <v>5.32</v>
      </c>
      <c r="Q19" s="94"/>
      <c r="R19" s="3">
        <f t="shared" si="2"/>
        <v>5.9134000000000002</v>
      </c>
      <c r="S19" s="3">
        <f t="shared" si="3"/>
        <v>5.8231000000000002</v>
      </c>
      <c r="T19" s="3">
        <f t="shared" si="4"/>
        <v>5.8768718750000009</v>
      </c>
      <c r="U19" s="4">
        <f t="shared" si="5"/>
        <v>1.8258046999663879E-2</v>
      </c>
      <c r="V19" s="5">
        <f t="shared" si="14"/>
        <v>8.3981234869291406</v>
      </c>
      <c r="W19" s="76">
        <f t="shared" si="15"/>
        <v>0.21059103260869699</v>
      </c>
      <c r="X19" s="76" t="str">
        <f t="shared" si="16"/>
        <v>Level B</v>
      </c>
      <c r="Y19" s="5">
        <f t="shared" si="6"/>
        <v>6.6295539898413809</v>
      </c>
      <c r="Z19" s="5">
        <f t="shared" si="7"/>
        <v>10.166692984016898</v>
      </c>
      <c r="AA19" s="5">
        <f t="shared" si="8"/>
        <v>6.6295539898413809</v>
      </c>
      <c r="AB19" s="6">
        <f t="shared" si="9"/>
        <v>1</v>
      </c>
      <c r="AC19" s="29" t="str">
        <f t="shared" si="17"/>
        <v/>
      </c>
      <c r="AD19" s="29" t="str">
        <f t="shared" si="18"/>
        <v/>
      </c>
      <c r="AE19" s="29">
        <f t="shared" si="19"/>
        <v>-9.6871875000000607E-2</v>
      </c>
      <c r="AF19" s="29" t="str">
        <f t="shared" si="10"/>
        <v/>
      </c>
      <c r="AG19" s="23"/>
      <c r="AH19" s="17" t="str">
        <f t="shared" si="20"/>
        <v/>
      </c>
      <c r="AI19" s="100"/>
      <c r="AJ19" s="101"/>
      <c r="AK19" s="101"/>
      <c r="AL19" s="101"/>
      <c r="AM19" s="101"/>
      <c r="AN19" s="102">
        <v>5.8594999999999997</v>
      </c>
      <c r="AO19" s="102">
        <v>5.8231000000000002</v>
      </c>
      <c r="AP19" s="102">
        <v>5.8765999999999998</v>
      </c>
      <c r="AQ19" s="102">
        <v>5.8803999999999998</v>
      </c>
      <c r="AR19" s="102">
        <v>5.8814000000000002</v>
      </c>
      <c r="AS19" s="102">
        <v>5.8930999999999996</v>
      </c>
      <c r="AT19" s="102">
        <v>5.8872999999999998</v>
      </c>
      <c r="AU19" s="102">
        <v>5.8723000000000001</v>
      </c>
      <c r="AV19" s="102">
        <v>5.9134000000000002</v>
      </c>
      <c r="AW19" s="102">
        <v>5.8662999999999998</v>
      </c>
      <c r="AX19" s="103">
        <v>5.8840000000000003</v>
      </c>
      <c r="AY19" s="103">
        <v>5.8784000000000001</v>
      </c>
      <c r="AZ19" s="103">
        <v>5.8631000000000002</v>
      </c>
      <c r="BA19" s="103">
        <v>5.8696999999999999</v>
      </c>
      <c r="BB19" s="103">
        <v>5.9055999999999997</v>
      </c>
      <c r="BC19" s="103">
        <v>5.9124999999999996</v>
      </c>
      <c r="BD19" s="103">
        <v>5.8879000000000001</v>
      </c>
      <c r="BE19" s="103">
        <v>5.8761000000000001</v>
      </c>
      <c r="BF19" s="103">
        <v>5.8738000000000001</v>
      </c>
      <c r="BG19" s="103">
        <v>5.8803999999999998</v>
      </c>
      <c r="BH19" s="103">
        <v>5.8807</v>
      </c>
      <c r="BI19" s="103">
        <v>5.8876999999999997</v>
      </c>
      <c r="BJ19" s="103">
        <v>5.8837999999999999</v>
      </c>
      <c r="BK19" s="103">
        <v>5.8710000000000004</v>
      </c>
      <c r="BL19" s="103">
        <v>5.8990999999999998</v>
      </c>
      <c r="BM19" s="103">
        <v>5.8727999999999998</v>
      </c>
      <c r="BN19" s="103">
        <v>5.8446999999999996</v>
      </c>
      <c r="BO19" s="103">
        <v>5.8597999999999999</v>
      </c>
      <c r="BP19" s="103">
        <v>5.8822000000000001</v>
      </c>
      <c r="BQ19" s="103">
        <v>5.8556999999999997</v>
      </c>
      <c r="BR19" s="103">
        <v>5.8749000000000002</v>
      </c>
      <c r="BS19" s="103">
        <v>5.8625999999999996</v>
      </c>
      <c r="BT19" s="2"/>
      <c r="BU19" s="2"/>
      <c r="BV19" s="2"/>
      <c r="BW19" s="2"/>
      <c r="BX19" s="2"/>
      <c r="BY19" s="25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FJ19" s="78"/>
    </row>
    <row r="20" spans="1:225" ht="15" customHeight="1">
      <c r="A20" s="83" t="s">
        <v>138</v>
      </c>
      <c r="B20" s="66" t="s">
        <v>111</v>
      </c>
      <c r="C20" s="79" t="s">
        <v>181</v>
      </c>
      <c r="D20" s="67">
        <v>1</v>
      </c>
      <c r="E20" s="83" t="s">
        <v>72</v>
      </c>
      <c r="F20" s="84">
        <v>4</v>
      </c>
      <c r="G20" s="85" t="s">
        <v>117</v>
      </c>
      <c r="H20" s="86">
        <v>1.33</v>
      </c>
      <c r="I20" s="87" t="s">
        <v>43</v>
      </c>
      <c r="J20" s="88">
        <v>3.3050000000000002</v>
      </c>
      <c r="K20" s="89">
        <v>0.26500000000000001</v>
      </c>
      <c r="L20" s="89">
        <v>-0.26500000000000001</v>
      </c>
      <c r="M20" s="90" t="s">
        <v>38</v>
      </c>
      <c r="N20" s="91" t="s">
        <v>67</v>
      </c>
      <c r="O20" s="92">
        <f t="shared" ref="O20:O25" si="35">IF(AND(J20="",K20=""),"",IF(J20="",K20,J20+K20))</f>
        <v>3.5700000000000003</v>
      </c>
      <c r="P20" s="93">
        <f t="shared" ref="P20:P25" si="36">IF(AND(J20="",L20=""),"",IF(J20="",L20,J20+L20))</f>
        <v>3.04</v>
      </c>
      <c r="Q20" s="94"/>
      <c r="R20" s="3">
        <f t="shared" si="2"/>
        <v>3.532</v>
      </c>
      <c r="S20" s="3">
        <f t="shared" si="3"/>
        <v>3.2818000000000001</v>
      </c>
      <c r="T20" s="3">
        <f t="shared" si="4"/>
        <v>3.3422124999999996</v>
      </c>
      <c r="U20" s="4">
        <f t="shared" si="5"/>
        <v>4.9553384377112021E-2</v>
      </c>
      <c r="V20" s="5">
        <f t="shared" si="14"/>
        <v>1.7825893113797733</v>
      </c>
      <c r="W20" s="76">
        <f t="shared" si="15"/>
        <v>0.14042452830188457</v>
      </c>
      <c r="X20" s="76" t="str">
        <f t="shared" si="16"/>
        <v>Level B</v>
      </c>
      <c r="Y20" s="5">
        <f t="shared" si="6"/>
        <v>1.532270048173288</v>
      </c>
      <c r="Z20" s="5">
        <f t="shared" si="7"/>
        <v>2.0329085745862598</v>
      </c>
      <c r="AA20" s="5">
        <f t="shared" si="8"/>
        <v>1.532270048173288</v>
      </c>
      <c r="AB20" s="6">
        <f t="shared" si="9"/>
        <v>0.99999785442442324</v>
      </c>
      <c r="AC20" s="29" t="str">
        <f t="shared" si="17"/>
        <v/>
      </c>
      <c r="AD20" s="29" t="str">
        <f t="shared" si="18"/>
        <v/>
      </c>
      <c r="AE20" s="29">
        <f t="shared" si="19"/>
        <v>-3.7212499999999427E-2</v>
      </c>
      <c r="AF20" s="29" t="str">
        <f t="shared" si="10"/>
        <v/>
      </c>
      <c r="AG20" s="23"/>
      <c r="AH20" s="17" t="str">
        <f t="shared" si="20"/>
        <v/>
      </c>
      <c r="AI20" s="100"/>
      <c r="AJ20" s="101"/>
      <c r="AK20" s="101"/>
      <c r="AL20" s="101"/>
      <c r="AM20" s="101"/>
      <c r="AN20" s="102">
        <v>3.3250999999999999</v>
      </c>
      <c r="AO20" s="102">
        <v>3.2818000000000001</v>
      </c>
      <c r="AP20" s="102">
        <v>3.3411</v>
      </c>
      <c r="AQ20" s="102">
        <v>3.4081000000000001</v>
      </c>
      <c r="AR20" s="102">
        <v>3.532</v>
      </c>
      <c r="AS20" s="102">
        <v>3.4100999999999999</v>
      </c>
      <c r="AT20" s="102">
        <v>3.3206000000000002</v>
      </c>
      <c r="AU20" s="102">
        <v>3.3607</v>
      </c>
      <c r="AV20" s="102">
        <v>3.3279999999999998</v>
      </c>
      <c r="AW20" s="102">
        <v>3.3077000000000001</v>
      </c>
      <c r="AX20" s="103">
        <v>3.3323999999999998</v>
      </c>
      <c r="AY20" s="103">
        <v>3.3856999999999999</v>
      </c>
      <c r="AZ20" s="103">
        <v>3.3773</v>
      </c>
      <c r="BA20" s="103">
        <v>3.3149999999999999</v>
      </c>
      <c r="BB20" s="103">
        <v>3.2928999999999999</v>
      </c>
      <c r="BC20" s="103">
        <v>3.3342999999999998</v>
      </c>
      <c r="BD20" s="103">
        <v>3.4159000000000002</v>
      </c>
      <c r="BE20" s="103">
        <v>3.2869999999999999</v>
      </c>
      <c r="BF20" s="103">
        <v>3.3729</v>
      </c>
      <c r="BG20" s="103">
        <v>3.3281999999999998</v>
      </c>
      <c r="BH20" s="103">
        <v>3.3104</v>
      </c>
      <c r="BI20" s="103">
        <v>3.2993000000000001</v>
      </c>
      <c r="BJ20" s="103">
        <v>3.3258000000000001</v>
      </c>
      <c r="BK20" s="103">
        <v>3.3361999999999998</v>
      </c>
      <c r="BL20" s="103">
        <v>3.3136999999999999</v>
      </c>
      <c r="BM20" s="103">
        <v>3.3197000000000001</v>
      </c>
      <c r="BN20" s="103">
        <v>3.3174999999999999</v>
      </c>
      <c r="BO20" s="103">
        <v>3.3643000000000001</v>
      </c>
      <c r="BP20" s="103">
        <v>3.3178999999999998</v>
      </c>
      <c r="BQ20" s="103">
        <v>3.3685</v>
      </c>
      <c r="BR20" s="103">
        <v>3.3054999999999999</v>
      </c>
      <c r="BS20" s="103">
        <v>3.3151999999999999</v>
      </c>
      <c r="BT20" s="2"/>
      <c r="BU20" s="2"/>
      <c r="BV20" s="2"/>
      <c r="BW20" s="2"/>
      <c r="BX20" s="2"/>
      <c r="BY20" s="25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74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78"/>
      <c r="HM20" s="78"/>
    </row>
    <row r="21" spans="1:225" ht="15" customHeight="1">
      <c r="A21" s="83" t="s">
        <v>139</v>
      </c>
      <c r="B21" s="66" t="s">
        <v>111</v>
      </c>
      <c r="C21" s="79" t="s">
        <v>181</v>
      </c>
      <c r="D21" s="67">
        <v>1</v>
      </c>
      <c r="E21" s="83" t="s">
        <v>72</v>
      </c>
      <c r="F21" s="84">
        <v>4</v>
      </c>
      <c r="G21" s="85" t="s">
        <v>117</v>
      </c>
      <c r="H21" s="86">
        <v>1.33</v>
      </c>
      <c r="I21" s="87" t="s">
        <v>43</v>
      </c>
      <c r="J21" s="88">
        <v>7.02</v>
      </c>
      <c r="K21" s="89">
        <v>0.56000000000000005</v>
      </c>
      <c r="L21" s="89">
        <v>-0.56000000000000005</v>
      </c>
      <c r="M21" s="90" t="s">
        <v>38</v>
      </c>
      <c r="N21" s="91" t="s">
        <v>67</v>
      </c>
      <c r="O21" s="92">
        <f t="shared" si="35"/>
        <v>7.58</v>
      </c>
      <c r="P21" s="93">
        <f t="shared" si="36"/>
        <v>6.4599999999999991</v>
      </c>
      <c r="Q21" s="94"/>
      <c r="R21" s="3">
        <f t="shared" si="2"/>
        <v>7.4555999999999996</v>
      </c>
      <c r="S21" s="3">
        <f t="shared" si="3"/>
        <v>7.1475999999999997</v>
      </c>
      <c r="T21" s="3">
        <f t="shared" si="4"/>
        <v>7.2775562500000008</v>
      </c>
      <c r="U21" s="4">
        <f t="shared" si="5"/>
        <v>6.6222664171716877E-2</v>
      </c>
      <c r="V21" s="5">
        <f t="shared" si="14"/>
        <v>2.8187731345666758</v>
      </c>
      <c r="W21" s="76">
        <f t="shared" si="15"/>
        <v>0.45992187500000187</v>
      </c>
      <c r="X21" s="76" t="str">
        <f t="shared" si="16"/>
        <v>Level C</v>
      </c>
      <c r="Y21" s="5">
        <f t="shared" si="6"/>
        <v>1.522357709317139</v>
      </c>
      <c r="Z21" s="5">
        <f t="shared" si="7"/>
        <v>4.1151885598162172</v>
      </c>
      <c r="AA21" s="5">
        <f t="shared" si="8"/>
        <v>1.522357709317139</v>
      </c>
      <c r="AB21" s="6">
        <f t="shared" si="9"/>
        <v>0.99999752709247591</v>
      </c>
      <c r="AC21" s="29" t="str">
        <f t="shared" si="17"/>
        <v/>
      </c>
      <c r="AD21" s="29" t="str">
        <f t="shared" si="18"/>
        <v/>
      </c>
      <c r="AE21" s="29">
        <f t="shared" si="19"/>
        <v>-0.25755625000000126</v>
      </c>
      <c r="AF21" s="29" t="str">
        <f t="shared" si="10"/>
        <v/>
      </c>
      <c r="AG21" s="23"/>
      <c r="AH21" s="17" t="str">
        <f t="shared" si="20"/>
        <v/>
      </c>
      <c r="AI21" s="100"/>
      <c r="AJ21" s="101"/>
      <c r="AK21" s="101"/>
      <c r="AL21" s="101"/>
      <c r="AM21" s="101"/>
      <c r="AN21" s="102">
        <v>7.3037000000000001</v>
      </c>
      <c r="AO21" s="102">
        <v>7.24</v>
      </c>
      <c r="AP21" s="102">
        <v>7.3193999999999999</v>
      </c>
      <c r="AQ21" s="102">
        <v>7.1741999999999999</v>
      </c>
      <c r="AR21" s="102">
        <v>7.2674000000000003</v>
      </c>
      <c r="AS21" s="102">
        <v>7.2563000000000004</v>
      </c>
      <c r="AT21" s="102">
        <v>7.2457000000000003</v>
      </c>
      <c r="AU21" s="102">
        <v>7.2564000000000002</v>
      </c>
      <c r="AV21" s="102">
        <v>7.3341000000000003</v>
      </c>
      <c r="AW21" s="102">
        <v>7.3441000000000001</v>
      </c>
      <c r="AX21" s="103">
        <v>7.3369999999999997</v>
      </c>
      <c r="AY21" s="103">
        <v>7.2316000000000003</v>
      </c>
      <c r="AZ21" s="103">
        <v>7.3742999999999999</v>
      </c>
      <c r="BA21" s="103">
        <v>7.2770999999999999</v>
      </c>
      <c r="BB21" s="103">
        <v>7.2957999999999998</v>
      </c>
      <c r="BC21" s="103">
        <v>7.3197999999999999</v>
      </c>
      <c r="BD21" s="103">
        <v>7.1475999999999997</v>
      </c>
      <c r="BE21" s="103">
        <v>7.2981999999999996</v>
      </c>
      <c r="BF21" s="103">
        <v>7.1665000000000001</v>
      </c>
      <c r="BG21" s="103">
        <v>7.3051000000000004</v>
      </c>
      <c r="BH21" s="103">
        <v>7.1712999999999996</v>
      </c>
      <c r="BI21" s="103">
        <v>7.3392999999999997</v>
      </c>
      <c r="BJ21" s="103">
        <v>7.2835000000000001</v>
      </c>
      <c r="BK21" s="103">
        <v>7.1813000000000002</v>
      </c>
      <c r="BL21" s="103">
        <v>7.3070000000000004</v>
      </c>
      <c r="BM21" s="103">
        <v>7.3212000000000002</v>
      </c>
      <c r="BN21" s="103">
        <v>7.2619999999999996</v>
      </c>
      <c r="BO21" s="103">
        <v>7.2953999999999999</v>
      </c>
      <c r="BP21" s="103">
        <v>7.2362000000000002</v>
      </c>
      <c r="BQ21" s="103">
        <v>7.3053999999999997</v>
      </c>
      <c r="BR21" s="103">
        <v>7.4555999999999996</v>
      </c>
      <c r="BS21" s="103">
        <v>7.2293000000000003</v>
      </c>
      <c r="BT21" s="2"/>
      <c r="BU21" s="2"/>
      <c r="BV21" s="77"/>
      <c r="BW21" s="2"/>
      <c r="BX21" s="2"/>
      <c r="BY21" s="25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74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74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Z21" s="78"/>
    </row>
    <row r="22" spans="1:225" ht="15" customHeight="1">
      <c r="A22" s="83" t="s">
        <v>140</v>
      </c>
      <c r="B22" s="66" t="s">
        <v>111</v>
      </c>
      <c r="C22" s="79" t="s">
        <v>181</v>
      </c>
      <c r="D22" s="67">
        <v>1</v>
      </c>
      <c r="E22" s="83" t="s">
        <v>72</v>
      </c>
      <c r="F22" s="84">
        <v>4</v>
      </c>
      <c r="G22" s="85" t="s">
        <v>117</v>
      </c>
      <c r="H22" s="86">
        <v>1.33</v>
      </c>
      <c r="I22" s="87" t="s">
        <v>43</v>
      </c>
      <c r="J22" s="88">
        <v>6.665</v>
      </c>
      <c r="K22" s="89">
        <v>0.53500000000000003</v>
      </c>
      <c r="L22" s="89">
        <v>-0.53500000000000003</v>
      </c>
      <c r="M22" s="90" t="s">
        <v>38</v>
      </c>
      <c r="N22" s="91" t="s">
        <v>67</v>
      </c>
      <c r="O22" s="92">
        <f t="shared" si="35"/>
        <v>7.2</v>
      </c>
      <c r="P22" s="93">
        <f t="shared" si="36"/>
        <v>6.13</v>
      </c>
      <c r="Q22" s="94"/>
      <c r="R22" s="3">
        <f t="shared" si="2"/>
        <v>6.8312999999999997</v>
      </c>
      <c r="S22" s="3">
        <f t="shared" si="3"/>
        <v>6.4927999999999999</v>
      </c>
      <c r="T22" s="3">
        <f t="shared" si="4"/>
        <v>6.6589375000000013</v>
      </c>
      <c r="U22" s="4">
        <f t="shared" si="5"/>
        <v>7.6813640211753104E-2</v>
      </c>
      <c r="V22" s="5">
        <f t="shared" si="14"/>
        <v>2.3216362724344224</v>
      </c>
      <c r="W22" s="76">
        <f t="shared" si="15"/>
        <v>-1.1331775700932238E-2</v>
      </c>
      <c r="X22" s="76" t="str">
        <f t="shared" si="16"/>
        <v>Level A</v>
      </c>
      <c r="Y22" s="5">
        <f t="shared" si="6"/>
        <v>2.3479445339327984</v>
      </c>
      <c r="Z22" s="5">
        <f t="shared" si="7"/>
        <v>2.2953280109360477</v>
      </c>
      <c r="AA22" s="5">
        <f t="shared" si="8"/>
        <v>2.2953280109360477</v>
      </c>
      <c r="AB22" s="6">
        <f t="shared" si="9"/>
        <v>0.99999999999619549</v>
      </c>
      <c r="AC22" s="29" t="str">
        <f t="shared" si="17"/>
        <v/>
      </c>
      <c r="AD22" s="29" t="str">
        <f t="shared" si="18"/>
        <v/>
      </c>
      <c r="AE22" s="29">
        <f t="shared" si="19"/>
        <v>6.0624999999987494E-3</v>
      </c>
      <c r="AF22" s="29" t="str">
        <f t="shared" si="10"/>
        <v/>
      </c>
      <c r="AG22" s="23"/>
      <c r="AH22" s="17" t="str">
        <f t="shared" si="20"/>
        <v/>
      </c>
      <c r="AI22" s="100"/>
      <c r="AJ22" s="101"/>
      <c r="AK22" s="101"/>
      <c r="AL22" s="101"/>
      <c r="AM22" s="101"/>
      <c r="AN22" s="102">
        <v>6.8312999999999997</v>
      </c>
      <c r="AO22" s="102">
        <v>6.6016000000000004</v>
      </c>
      <c r="AP22" s="102">
        <v>6.6105999999999998</v>
      </c>
      <c r="AQ22" s="102">
        <v>6.6531000000000002</v>
      </c>
      <c r="AR22" s="102">
        <v>6.5271999999999997</v>
      </c>
      <c r="AS22" s="102">
        <v>6.6174999999999997</v>
      </c>
      <c r="AT22" s="102">
        <v>6.6479999999999997</v>
      </c>
      <c r="AU22" s="102">
        <v>6.6329000000000002</v>
      </c>
      <c r="AV22" s="102">
        <v>6.6239999999999997</v>
      </c>
      <c r="AW22" s="102">
        <v>6.7361000000000004</v>
      </c>
      <c r="AX22" s="103">
        <v>6.6529999999999996</v>
      </c>
      <c r="AY22" s="103">
        <v>6.5686999999999998</v>
      </c>
      <c r="AZ22" s="103">
        <v>6.6943000000000001</v>
      </c>
      <c r="BA22" s="103">
        <v>6.7595000000000001</v>
      </c>
      <c r="BB22" s="103">
        <v>6.7779999999999996</v>
      </c>
      <c r="BC22" s="103">
        <v>6.5860000000000003</v>
      </c>
      <c r="BD22" s="103">
        <v>6.7624000000000004</v>
      </c>
      <c r="BE22" s="103">
        <v>6.7361000000000004</v>
      </c>
      <c r="BF22" s="103">
        <v>6.4927999999999999</v>
      </c>
      <c r="BG22" s="103">
        <v>6.6329000000000002</v>
      </c>
      <c r="BH22" s="103">
        <v>6.7003000000000004</v>
      </c>
      <c r="BI22" s="103">
        <v>6.6390000000000002</v>
      </c>
      <c r="BJ22" s="103">
        <v>6.6595000000000004</v>
      </c>
      <c r="BK22" s="103">
        <v>6.6719999999999997</v>
      </c>
      <c r="BL22" s="103">
        <v>6.5773999999999999</v>
      </c>
      <c r="BM22" s="103">
        <v>6.6344000000000003</v>
      </c>
      <c r="BN22" s="103">
        <v>6.6962999999999999</v>
      </c>
      <c r="BO22" s="103">
        <v>6.6661000000000001</v>
      </c>
      <c r="BP22" s="103">
        <v>6.5533999999999999</v>
      </c>
      <c r="BQ22" s="103">
        <v>6.7146999999999997</v>
      </c>
      <c r="BR22" s="103">
        <v>6.6616999999999997</v>
      </c>
      <c r="BS22" s="103">
        <v>6.7652000000000001</v>
      </c>
      <c r="BT22" s="2"/>
      <c r="BU22" s="2"/>
      <c r="BV22" s="2"/>
      <c r="BW22" s="2"/>
      <c r="BX22" s="2"/>
      <c r="BY22" s="25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74"/>
      <c r="EH22" s="27"/>
      <c r="EI22" s="27"/>
      <c r="EJ22" s="27"/>
      <c r="EK22" s="27"/>
      <c r="EL22" s="27"/>
      <c r="EM22" s="27"/>
      <c r="EN22" s="27"/>
      <c r="GV22" s="78"/>
    </row>
    <row r="23" spans="1:225" ht="15" customHeight="1">
      <c r="A23" s="84" t="s">
        <v>141</v>
      </c>
      <c r="B23" s="66" t="s">
        <v>111</v>
      </c>
      <c r="C23" s="79" t="s">
        <v>181</v>
      </c>
      <c r="D23" s="67">
        <v>1</v>
      </c>
      <c r="E23" s="83" t="s">
        <v>72</v>
      </c>
      <c r="F23" s="84">
        <v>4</v>
      </c>
      <c r="G23" s="85" t="s">
        <v>117</v>
      </c>
      <c r="H23" s="86">
        <v>1.33</v>
      </c>
      <c r="I23" s="87" t="s">
        <v>43</v>
      </c>
      <c r="J23" s="88">
        <v>2.5950000000000002</v>
      </c>
      <c r="K23" s="89">
        <v>0.20499999999999999</v>
      </c>
      <c r="L23" s="89">
        <v>-0.20499999999999999</v>
      </c>
      <c r="M23" s="90" t="s">
        <v>38</v>
      </c>
      <c r="N23" s="91" t="s">
        <v>67</v>
      </c>
      <c r="O23" s="92">
        <f t="shared" si="35"/>
        <v>2.8000000000000003</v>
      </c>
      <c r="P23" s="93">
        <f t="shared" si="36"/>
        <v>2.39</v>
      </c>
      <c r="Q23" s="94"/>
      <c r="R23" s="3">
        <f t="shared" si="2"/>
        <v>2.6871</v>
      </c>
      <c r="S23" s="3">
        <f t="shared" si="3"/>
        <v>2.5543999999999998</v>
      </c>
      <c r="T23" s="3">
        <f t="shared" si="4"/>
        <v>2.6198968750000002</v>
      </c>
      <c r="U23" s="4">
        <f t="shared" si="5"/>
        <v>3.8124519959960419E-2</v>
      </c>
      <c r="V23" s="5">
        <f t="shared" si="14"/>
        <v>1.7923722949193632</v>
      </c>
      <c r="W23" s="76">
        <f t="shared" si="15"/>
        <v>0.12144817073170747</v>
      </c>
      <c r="X23" s="76" t="str">
        <f t="shared" si="16"/>
        <v>Level A</v>
      </c>
      <c r="Y23" s="5">
        <f t="shared" si="6"/>
        <v>1.5746919584312147</v>
      </c>
      <c r="Z23" s="5">
        <f t="shared" si="7"/>
        <v>2.0100526314075133</v>
      </c>
      <c r="AA23" s="5">
        <f t="shared" si="8"/>
        <v>1.5746919584312147</v>
      </c>
      <c r="AB23" s="6">
        <f t="shared" si="9"/>
        <v>0.99999884336047962</v>
      </c>
      <c r="AC23" s="29" t="str">
        <f t="shared" si="17"/>
        <v/>
      </c>
      <c r="AD23" s="29" t="str">
        <f t="shared" si="18"/>
        <v/>
      </c>
      <c r="AE23" s="29">
        <f t="shared" si="19"/>
        <v>-2.4896875000000041E-2</v>
      </c>
      <c r="AF23" s="29" t="str">
        <f t="shared" si="10"/>
        <v/>
      </c>
      <c r="AG23" s="23"/>
      <c r="AH23" s="17" t="str">
        <f t="shared" si="20"/>
        <v/>
      </c>
      <c r="AI23" s="100"/>
      <c r="AJ23" s="101"/>
      <c r="AK23" s="101"/>
      <c r="AL23" s="101"/>
      <c r="AM23" s="101"/>
      <c r="AN23" s="102">
        <v>2.6366000000000001</v>
      </c>
      <c r="AO23" s="102">
        <v>2.6374</v>
      </c>
      <c r="AP23" s="102">
        <v>2.6036000000000001</v>
      </c>
      <c r="AQ23" s="102">
        <v>2.5668000000000002</v>
      </c>
      <c r="AR23" s="102">
        <v>2.5752999999999999</v>
      </c>
      <c r="AS23" s="102">
        <v>2.6400999999999999</v>
      </c>
      <c r="AT23" s="102">
        <v>2.5903</v>
      </c>
      <c r="AU23" s="102">
        <v>2.5985</v>
      </c>
      <c r="AV23" s="102">
        <v>2.5648</v>
      </c>
      <c r="AW23" s="102">
        <v>2.6516999999999999</v>
      </c>
      <c r="AX23" s="103">
        <v>2.6707000000000001</v>
      </c>
      <c r="AY23" s="103">
        <v>2.6528999999999998</v>
      </c>
      <c r="AZ23" s="103">
        <v>2.6665000000000001</v>
      </c>
      <c r="BA23" s="103">
        <v>2.6353</v>
      </c>
      <c r="BB23" s="103">
        <v>2.6871</v>
      </c>
      <c r="BC23" s="103">
        <v>2.577</v>
      </c>
      <c r="BD23" s="103">
        <v>2.5543999999999998</v>
      </c>
      <c r="BE23" s="103">
        <v>2.5798999999999999</v>
      </c>
      <c r="BF23" s="103">
        <v>2.62</v>
      </c>
      <c r="BG23" s="103">
        <v>2.6743999999999999</v>
      </c>
      <c r="BH23" s="103">
        <v>2.6581999999999999</v>
      </c>
      <c r="BI23" s="103">
        <v>2.6179000000000001</v>
      </c>
      <c r="BJ23" s="103">
        <v>2.6215999999999999</v>
      </c>
      <c r="BK23" s="103">
        <v>2.6274000000000002</v>
      </c>
      <c r="BL23" s="103">
        <v>2.5836999999999999</v>
      </c>
      <c r="BM23" s="103">
        <v>2.6307999999999998</v>
      </c>
      <c r="BN23" s="103">
        <v>2.59</v>
      </c>
      <c r="BO23" s="103">
        <v>2.6642999999999999</v>
      </c>
      <c r="BP23" s="103">
        <v>2.5771999999999999</v>
      </c>
      <c r="BQ23" s="103">
        <v>2.6372</v>
      </c>
      <c r="BR23" s="103">
        <v>2.6692</v>
      </c>
      <c r="BS23" s="103">
        <v>2.5758999999999999</v>
      </c>
      <c r="BT23" s="2"/>
      <c r="BU23" s="2"/>
      <c r="BV23" s="2"/>
      <c r="BW23" s="2"/>
      <c r="BX23" s="2"/>
      <c r="BY23" s="25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74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74"/>
      <c r="EH23" s="27"/>
      <c r="EI23" s="27"/>
      <c r="EJ23" s="27"/>
      <c r="EK23" s="27"/>
      <c r="EL23" s="27"/>
      <c r="EM23" s="27"/>
      <c r="EN23" s="27"/>
      <c r="HQ23" s="78"/>
    </row>
    <row r="24" spans="1:225" ht="15" customHeight="1">
      <c r="A24" s="83" t="s">
        <v>142</v>
      </c>
      <c r="B24" s="66" t="s">
        <v>111</v>
      </c>
      <c r="C24" s="79" t="s">
        <v>181</v>
      </c>
      <c r="D24" s="67">
        <v>1</v>
      </c>
      <c r="E24" s="83" t="s">
        <v>72</v>
      </c>
      <c r="F24" s="84">
        <v>4</v>
      </c>
      <c r="G24" s="85" t="s">
        <v>117</v>
      </c>
      <c r="H24" s="86">
        <v>1.33</v>
      </c>
      <c r="I24" s="87" t="s">
        <v>43</v>
      </c>
      <c r="J24" s="88">
        <v>1.55</v>
      </c>
      <c r="K24" s="89">
        <v>0.12</v>
      </c>
      <c r="L24" s="89">
        <v>-0.12</v>
      </c>
      <c r="M24" s="90" t="s">
        <v>38</v>
      </c>
      <c r="N24" s="91" t="s">
        <v>67</v>
      </c>
      <c r="O24" s="92">
        <f t="shared" si="35"/>
        <v>1.67</v>
      </c>
      <c r="P24" s="93">
        <f t="shared" si="36"/>
        <v>1.4300000000000002</v>
      </c>
      <c r="Q24" s="94"/>
      <c r="R24" s="3">
        <f t="shared" si="2"/>
        <v>1.6208</v>
      </c>
      <c r="S24" s="3">
        <f t="shared" si="3"/>
        <v>1.5598000000000001</v>
      </c>
      <c r="T24" s="3">
        <f t="shared" si="4"/>
        <v>1.5848218749999998</v>
      </c>
      <c r="U24" s="4">
        <f t="shared" si="5"/>
        <v>1.3843287283827504E-2</v>
      </c>
      <c r="V24" s="5">
        <f t="shared" si="14"/>
        <v>2.8894870979619283</v>
      </c>
      <c r="W24" s="76">
        <f t="shared" si="15"/>
        <v>0.29018229166666509</v>
      </c>
      <c r="X24" s="76" t="str">
        <f t="shared" si="16"/>
        <v>Level C</v>
      </c>
      <c r="Y24" s="5">
        <f t="shared" si="6"/>
        <v>2.0510091101340726</v>
      </c>
      <c r="Z24" s="5">
        <f t="shared" si="7"/>
        <v>3.727965085789779</v>
      </c>
      <c r="AA24" s="5">
        <f t="shared" si="8"/>
        <v>2.0510091101340726</v>
      </c>
      <c r="AB24" s="6">
        <f t="shared" si="9"/>
        <v>0.99999999961991159</v>
      </c>
      <c r="AC24" s="29" t="str">
        <f t="shared" si="17"/>
        <v/>
      </c>
      <c r="AD24" s="29" t="str">
        <f t="shared" si="18"/>
        <v/>
      </c>
      <c r="AE24" s="29">
        <f t="shared" si="19"/>
        <v>-3.482187499999978E-2</v>
      </c>
      <c r="AF24" s="29" t="str">
        <f t="shared" si="10"/>
        <v/>
      </c>
      <c r="AG24" s="23"/>
      <c r="AH24" s="17" t="str">
        <f t="shared" si="20"/>
        <v/>
      </c>
      <c r="AI24" s="100"/>
      <c r="AJ24" s="101"/>
      <c r="AK24" s="101"/>
      <c r="AL24" s="101"/>
      <c r="AM24" s="101"/>
      <c r="AN24" s="102">
        <v>1.5605</v>
      </c>
      <c r="AO24" s="102">
        <v>1.6174999999999999</v>
      </c>
      <c r="AP24" s="102">
        <v>1.6111</v>
      </c>
      <c r="AQ24" s="102">
        <v>1.5771999999999999</v>
      </c>
      <c r="AR24" s="102">
        <v>1.5899000000000001</v>
      </c>
      <c r="AS24" s="102">
        <v>1.5705</v>
      </c>
      <c r="AT24" s="102">
        <v>1.5598000000000001</v>
      </c>
      <c r="AU24" s="102">
        <v>1.5783</v>
      </c>
      <c r="AV24" s="102">
        <v>1.5847</v>
      </c>
      <c r="AW24" s="102">
        <v>1.5860000000000001</v>
      </c>
      <c r="AX24" s="103">
        <v>1.6011</v>
      </c>
      <c r="AY24" s="103">
        <v>1.5726</v>
      </c>
      <c r="AZ24" s="103">
        <v>1.5763</v>
      </c>
      <c r="BA24" s="103">
        <v>1.5837000000000001</v>
      </c>
      <c r="BB24" s="103">
        <v>1.573</v>
      </c>
      <c r="BC24" s="103">
        <v>1.5753999999999999</v>
      </c>
      <c r="BD24" s="103">
        <v>1.5852999999999999</v>
      </c>
      <c r="BE24" s="103">
        <v>1.5883</v>
      </c>
      <c r="BF24" s="103">
        <v>1.5778000000000001</v>
      </c>
      <c r="BG24" s="103">
        <v>1.5803</v>
      </c>
      <c r="BH24" s="103">
        <v>1.5795999999999999</v>
      </c>
      <c r="BI24" s="103">
        <v>1.5817000000000001</v>
      </c>
      <c r="BJ24" s="103">
        <v>1.5852999999999999</v>
      </c>
      <c r="BK24" s="103">
        <v>1.5744</v>
      </c>
      <c r="BL24" s="103">
        <v>1.5926</v>
      </c>
      <c r="BM24" s="103">
        <v>1.5843</v>
      </c>
      <c r="BN24" s="103">
        <v>1.5987</v>
      </c>
      <c r="BO24" s="103">
        <v>1.6208</v>
      </c>
      <c r="BP24" s="103">
        <v>1.5911999999999999</v>
      </c>
      <c r="BQ24" s="103">
        <v>1.5911999999999999</v>
      </c>
      <c r="BR24" s="103">
        <v>1.5777000000000001</v>
      </c>
      <c r="BS24" s="103">
        <v>1.5874999999999999</v>
      </c>
      <c r="BT24" s="2"/>
      <c r="BU24" s="2"/>
      <c r="BV24" s="2"/>
      <c r="BW24" s="2"/>
      <c r="BX24" s="2"/>
      <c r="BY24" s="25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</row>
    <row r="25" spans="1:225" ht="15" customHeight="1">
      <c r="A25" s="83" t="s">
        <v>143</v>
      </c>
      <c r="B25" s="66" t="s">
        <v>111</v>
      </c>
      <c r="C25" s="79" t="s">
        <v>181</v>
      </c>
      <c r="D25" s="67">
        <v>1</v>
      </c>
      <c r="E25" s="83" t="s">
        <v>72</v>
      </c>
      <c r="F25" s="84" t="s">
        <v>116</v>
      </c>
      <c r="G25" s="85" t="s">
        <v>117</v>
      </c>
      <c r="H25" s="86">
        <v>1.33</v>
      </c>
      <c r="I25" s="87" t="s">
        <v>43</v>
      </c>
      <c r="J25" s="88">
        <v>9.4149999999999991</v>
      </c>
      <c r="K25" s="89">
        <v>0.755</v>
      </c>
      <c r="L25" s="89">
        <v>-0.755000000000001</v>
      </c>
      <c r="M25" s="90" t="s">
        <v>38</v>
      </c>
      <c r="N25" s="91" t="s">
        <v>67</v>
      </c>
      <c r="O25" s="92">
        <f t="shared" si="35"/>
        <v>10.17</v>
      </c>
      <c r="P25" s="93">
        <f t="shared" si="36"/>
        <v>8.6599999999999984</v>
      </c>
      <c r="Q25" s="94"/>
      <c r="R25" s="3">
        <f t="shared" si="2"/>
        <v>9.6522000000000006</v>
      </c>
      <c r="S25" s="3">
        <f t="shared" si="3"/>
        <v>9.4209999999999994</v>
      </c>
      <c r="T25" s="3">
        <f t="shared" si="4"/>
        <v>9.5517156249999999</v>
      </c>
      <c r="U25" s="4">
        <f t="shared" si="5"/>
        <v>5.5568313722114661E-2</v>
      </c>
      <c r="V25" s="5">
        <f t="shared" si="14"/>
        <v>4.5289599379459027</v>
      </c>
      <c r="W25" s="76">
        <f t="shared" si="15"/>
        <v>0.18108029801324588</v>
      </c>
      <c r="X25" s="76" t="str">
        <f t="shared" si="16"/>
        <v>Level B</v>
      </c>
      <c r="Y25" s="5">
        <f t="shared" si="6"/>
        <v>3.708854522692608</v>
      </c>
      <c r="Z25" s="5">
        <f t="shared" si="7"/>
        <v>5.3490653531991992</v>
      </c>
      <c r="AA25" s="5">
        <f t="shared" si="8"/>
        <v>3.708854522692608</v>
      </c>
      <c r="AB25" s="6">
        <f t="shared" si="9"/>
        <v>1</v>
      </c>
      <c r="AC25" s="29" t="str">
        <f t="shared" si="17"/>
        <v/>
      </c>
      <c r="AD25" s="29" t="str">
        <f t="shared" si="18"/>
        <v/>
      </c>
      <c r="AE25" s="29">
        <f t="shared" si="19"/>
        <v>-0.13671562500000078</v>
      </c>
      <c r="AF25" s="29" t="str">
        <f t="shared" si="10"/>
        <v/>
      </c>
      <c r="AG25" s="23"/>
      <c r="AH25" s="17" t="str">
        <f t="shared" si="20"/>
        <v/>
      </c>
      <c r="AI25" s="100"/>
      <c r="AJ25" s="101"/>
      <c r="AK25" s="101"/>
      <c r="AL25" s="101"/>
      <c r="AM25" s="101"/>
      <c r="AN25" s="102">
        <v>9.6522000000000006</v>
      </c>
      <c r="AO25" s="102">
        <v>9.4209999999999994</v>
      </c>
      <c r="AP25" s="102">
        <v>9.5533999999999999</v>
      </c>
      <c r="AQ25" s="102">
        <v>9.5484000000000009</v>
      </c>
      <c r="AR25" s="102">
        <v>9.5498999999999992</v>
      </c>
      <c r="AS25" s="102">
        <v>9.5162999999999993</v>
      </c>
      <c r="AT25" s="102">
        <v>9.5302000000000007</v>
      </c>
      <c r="AU25" s="102">
        <v>9.5164000000000009</v>
      </c>
      <c r="AV25" s="102">
        <v>9.6196000000000002</v>
      </c>
      <c r="AW25" s="102">
        <v>9.5161999999999995</v>
      </c>
      <c r="AX25" s="103">
        <v>9.5632999999999999</v>
      </c>
      <c r="AY25" s="103">
        <v>9.5479000000000003</v>
      </c>
      <c r="AZ25" s="103">
        <v>9.4624000000000006</v>
      </c>
      <c r="BA25" s="103">
        <v>9.5474999999999994</v>
      </c>
      <c r="BB25" s="103">
        <v>9.5864999999999991</v>
      </c>
      <c r="BC25" s="103">
        <v>9.5751000000000008</v>
      </c>
      <c r="BD25" s="103">
        <v>9.4961000000000002</v>
      </c>
      <c r="BE25" s="103">
        <v>9.5162999999999993</v>
      </c>
      <c r="BF25" s="103">
        <v>9.6384000000000007</v>
      </c>
      <c r="BG25" s="103">
        <v>9.4815000000000005</v>
      </c>
      <c r="BH25" s="103">
        <v>9.5925999999999991</v>
      </c>
      <c r="BI25" s="103">
        <v>9.5629000000000008</v>
      </c>
      <c r="BJ25" s="103">
        <v>9.4878</v>
      </c>
      <c r="BK25" s="103">
        <v>9.6257999999999999</v>
      </c>
      <c r="BL25" s="103">
        <v>9.6166999999999998</v>
      </c>
      <c r="BM25" s="103">
        <v>9.5632000000000001</v>
      </c>
      <c r="BN25" s="103">
        <v>9.6254000000000008</v>
      </c>
      <c r="BO25" s="103">
        <v>9.5783000000000005</v>
      </c>
      <c r="BP25" s="103">
        <v>9.5815999999999999</v>
      </c>
      <c r="BQ25" s="103">
        <v>9.4684000000000008</v>
      </c>
      <c r="BR25" s="103">
        <v>9.5970999999999993</v>
      </c>
      <c r="BS25" s="103">
        <v>9.5165000000000006</v>
      </c>
      <c r="BT25" s="2"/>
      <c r="BU25" s="2"/>
      <c r="BV25" s="2"/>
      <c r="BW25" s="2"/>
      <c r="BX25" s="2"/>
      <c r="BY25" s="25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</row>
    <row r="26" spans="1:225" ht="15" customHeight="1">
      <c r="A26" s="83" t="s">
        <v>144</v>
      </c>
      <c r="B26" s="66" t="s">
        <v>111</v>
      </c>
      <c r="C26" s="79" t="s">
        <v>181</v>
      </c>
      <c r="D26" s="67">
        <v>1</v>
      </c>
      <c r="E26" s="83" t="s">
        <v>72</v>
      </c>
      <c r="F26" s="84" t="s">
        <v>116</v>
      </c>
      <c r="G26" s="85" t="s">
        <v>117</v>
      </c>
      <c r="H26" s="86">
        <v>1.33</v>
      </c>
      <c r="I26" s="87" t="s">
        <v>43</v>
      </c>
      <c r="J26" s="88">
        <v>7.24</v>
      </c>
      <c r="K26" s="89">
        <v>0.57999999999999996</v>
      </c>
      <c r="L26" s="89">
        <v>-0.57999999999999996</v>
      </c>
      <c r="M26" s="90" t="s">
        <v>38</v>
      </c>
      <c r="N26" s="91" t="s">
        <v>67</v>
      </c>
      <c r="O26" s="92">
        <f t="shared" ref="O26" si="37">IF(AND(J26="",K26=""),"",IF(J26="",K26,J26+K26))</f>
        <v>7.82</v>
      </c>
      <c r="P26" s="93">
        <f t="shared" ref="P26" si="38">IF(AND(J26="",L26=""),"",IF(J26="",L26,J26+L26))</f>
        <v>6.66</v>
      </c>
      <c r="Q26" s="94"/>
      <c r="R26" s="3">
        <f t="shared" si="2"/>
        <v>7.4724000000000004</v>
      </c>
      <c r="S26" s="3">
        <f t="shared" si="3"/>
        <v>7.2198000000000002</v>
      </c>
      <c r="T26" s="3">
        <f t="shared" si="4"/>
        <v>7.2961156250000005</v>
      </c>
      <c r="U26" s="4">
        <f t="shared" si="5"/>
        <v>5.5664977750681563E-2</v>
      </c>
      <c r="V26" s="5">
        <f t="shared" si="14"/>
        <v>3.4731592672012908</v>
      </c>
      <c r="W26" s="76">
        <f t="shared" si="15"/>
        <v>9.6751077586207462E-2</v>
      </c>
      <c r="X26" s="76" t="str">
        <f t="shared" si="16"/>
        <v>Level A</v>
      </c>
      <c r="Y26" s="5">
        <f t="shared" si="6"/>
        <v>3.1371273654710441</v>
      </c>
      <c r="Z26" s="5">
        <f t="shared" si="7"/>
        <v>3.8091911689315392</v>
      </c>
      <c r="AA26" s="5">
        <f t="shared" si="8"/>
        <v>3.1371273654710441</v>
      </c>
      <c r="AB26" s="6">
        <f t="shared" si="9"/>
        <v>1</v>
      </c>
      <c r="AC26" s="29" t="str">
        <f t="shared" si="17"/>
        <v/>
      </c>
      <c r="AD26" s="29" t="str">
        <f t="shared" si="18"/>
        <v/>
      </c>
      <c r="AE26" s="29">
        <f t="shared" si="19"/>
        <v>-5.6115625000000335E-2</v>
      </c>
      <c r="AF26" s="29" t="str">
        <f t="shared" si="10"/>
        <v/>
      </c>
      <c r="AG26" s="23"/>
      <c r="AH26" s="17" t="str">
        <f t="shared" si="20"/>
        <v/>
      </c>
      <c r="AI26" s="100"/>
      <c r="AJ26" s="101"/>
      <c r="AK26" s="101"/>
      <c r="AL26" s="101"/>
      <c r="AM26" s="101"/>
      <c r="AN26" s="102">
        <v>7.2248999999999999</v>
      </c>
      <c r="AO26" s="102">
        <v>7.2676999999999996</v>
      </c>
      <c r="AP26" s="102">
        <v>7.2766000000000002</v>
      </c>
      <c r="AQ26" s="102">
        <v>7.3221999999999996</v>
      </c>
      <c r="AR26" s="102">
        <v>7.2990000000000004</v>
      </c>
      <c r="AS26" s="102">
        <v>7.2701000000000002</v>
      </c>
      <c r="AT26" s="102">
        <v>7.2767999999999997</v>
      </c>
      <c r="AU26" s="102">
        <v>7.2373000000000003</v>
      </c>
      <c r="AV26" s="102">
        <v>7.2198000000000002</v>
      </c>
      <c r="AW26" s="102">
        <v>7.2903000000000002</v>
      </c>
      <c r="AX26" s="103">
        <v>7.2436999999999996</v>
      </c>
      <c r="AY26" s="103">
        <v>7.3033999999999999</v>
      </c>
      <c r="AZ26" s="103">
        <v>7.2591999999999999</v>
      </c>
      <c r="BA26" s="103">
        <v>7.3122999999999996</v>
      </c>
      <c r="BB26" s="103">
        <v>7.2480000000000002</v>
      </c>
      <c r="BC26" s="103">
        <v>7.3579999999999997</v>
      </c>
      <c r="BD26" s="103">
        <v>7.3125</v>
      </c>
      <c r="BE26" s="103">
        <v>7.2363999999999997</v>
      </c>
      <c r="BF26" s="103">
        <v>7.3571</v>
      </c>
      <c r="BG26" s="103">
        <v>7.4470000000000001</v>
      </c>
      <c r="BH26" s="103">
        <v>7.2655000000000003</v>
      </c>
      <c r="BI26" s="103">
        <v>7.2793999999999999</v>
      </c>
      <c r="BJ26" s="103">
        <v>7.2901999999999996</v>
      </c>
      <c r="BK26" s="103">
        <v>7.4724000000000004</v>
      </c>
      <c r="BL26" s="103">
        <v>7.2906000000000004</v>
      </c>
      <c r="BM26" s="103">
        <v>7.2855999999999996</v>
      </c>
      <c r="BN26" s="103">
        <v>7.3651</v>
      </c>
      <c r="BO26" s="103">
        <v>7.3021000000000003</v>
      </c>
      <c r="BP26" s="103">
        <v>7.2721</v>
      </c>
      <c r="BQ26" s="103">
        <v>7.2988999999999997</v>
      </c>
      <c r="BR26" s="103">
        <v>7.2946</v>
      </c>
      <c r="BS26" s="103">
        <v>7.2968999999999999</v>
      </c>
      <c r="BT26" s="2"/>
      <c r="BU26" s="2"/>
      <c r="BV26" s="2"/>
      <c r="BW26" s="2"/>
      <c r="BX26" s="2"/>
      <c r="BY26" s="25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74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</row>
    <row r="27" spans="1:225" ht="15" customHeight="1">
      <c r="A27" s="83" t="s">
        <v>145</v>
      </c>
      <c r="B27" s="66" t="s">
        <v>111</v>
      </c>
      <c r="C27" s="79" t="s">
        <v>181</v>
      </c>
      <c r="D27" s="67">
        <v>1</v>
      </c>
      <c r="E27" s="83" t="s">
        <v>72</v>
      </c>
      <c r="F27" s="84">
        <v>4</v>
      </c>
      <c r="G27" s="85" t="s">
        <v>117</v>
      </c>
      <c r="H27" s="86">
        <v>1.33</v>
      </c>
      <c r="I27" s="87" t="s">
        <v>43</v>
      </c>
      <c r="J27" s="88">
        <v>2.0950000000000002</v>
      </c>
      <c r="K27" s="89">
        <v>0.16500000000000001</v>
      </c>
      <c r="L27" s="89">
        <v>-0.16500000000000001</v>
      </c>
      <c r="M27" s="90" t="s">
        <v>38</v>
      </c>
      <c r="N27" s="91" t="s">
        <v>67</v>
      </c>
      <c r="O27" s="92">
        <f t="shared" ref="O27:O30" si="39">IF(AND(J27="",K27=""),"",IF(J27="",K27,J27+K27))</f>
        <v>2.2600000000000002</v>
      </c>
      <c r="P27" s="93">
        <f t="shared" ref="P27:P30" si="40">IF(AND(J27="",L27=""),"",IF(J27="",L27,J27+L27))</f>
        <v>1.9300000000000002</v>
      </c>
      <c r="Q27" s="94"/>
      <c r="R27" s="3">
        <f t="shared" si="2"/>
        <v>2.1591</v>
      </c>
      <c r="S27" s="3">
        <f t="shared" si="3"/>
        <v>2.0779999999999998</v>
      </c>
      <c r="T27" s="3">
        <f t="shared" si="4"/>
        <v>2.1250343750000007</v>
      </c>
      <c r="U27" s="4">
        <f t="shared" si="5"/>
        <v>2.0736046367415686E-2</v>
      </c>
      <c r="V27" s="5">
        <f t="shared" si="14"/>
        <v>2.6523860443534786</v>
      </c>
      <c r="W27" s="76">
        <f t="shared" si="15"/>
        <v>0.18202651515151816</v>
      </c>
      <c r="X27" s="76" t="str">
        <f t="shared" si="16"/>
        <v>Level B</v>
      </c>
      <c r="Y27" s="5">
        <f t="shared" si="6"/>
        <v>2.1695814558632951</v>
      </c>
      <c r="Z27" s="5">
        <f t="shared" si="7"/>
        <v>3.1351906328436625</v>
      </c>
      <c r="AA27" s="5">
        <f t="shared" si="8"/>
        <v>2.1695814558632951</v>
      </c>
      <c r="AB27" s="6">
        <f t="shared" si="9"/>
        <v>0.9999999999621092</v>
      </c>
      <c r="AC27" s="29" t="str">
        <f t="shared" si="17"/>
        <v/>
      </c>
      <c r="AD27" s="29" t="str">
        <f t="shared" si="18"/>
        <v/>
      </c>
      <c r="AE27" s="29">
        <f t="shared" si="19"/>
        <v>-3.0034375000000502E-2</v>
      </c>
      <c r="AF27" s="29" t="str">
        <f t="shared" si="10"/>
        <v/>
      </c>
      <c r="AG27" s="23"/>
      <c r="AH27" s="17" t="str">
        <f t="shared" si="20"/>
        <v/>
      </c>
      <c r="AI27" s="100"/>
      <c r="AJ27" s="101"/>
      <c r="AK27" s="101"/>
      <c r="AL27" s="101"/>
      <c r="AM27" s="101"/>
      <c r="AN27" s="102">
        <v>2.1404999999999998</v>
      </c>
      <c r="AO27" s="102">
        <v>2.137</v>
      </c>
      <c r="AP27" s="102">
        <v>2.1076999999999999</v>
      </c>
      <c r="AQ27" s="102">
        <v>2.1591</v>
      </c>
      <c r="AR27" s="102">
        <v>2.1074999999999999</v>
      </c>
      <c r="AS27" s="102">
        <v>2.1225999999999998</v>
      </c>
      <c r="AT27" s="102">
        <v>2.1118999999999999</v>
      </c>
      <c r="AU27" s="102">
        <v>2.1465000000000001</v>
      </c>
      <c r="AV27" s="102">
        <v>2.0779999999999998</v>
      </c>
      <c r="AW27" s="102">
        <v>2.1358999999999999</v>
      </c>
      <c r="AX27" s="103">
        <v>2.1114999999999999</v>
      </c>
      <c r="AY27" s="103">
        <v>2.1153</v>
      </c>
      <c r="AZ27" s="103">
        <v>2.0809000000000002</v>
      </c>
      <c r="BA27" s="103">
        <v>2.1280000000000001</v>
      </c>
      <c r="BB27" s="103">
        <v>2.1328</v>
      </c>
      <c r="BC27" s="103">
        <v>2.1345999999999998</v>
      </c>
      <c r="BD27" s="103">
        <v>2.1362000000000001</v>
      </c>
      <c r="BE27" s="103">
        <v>2.1339999999999999</v>
      </c>
      <c r="BF27" s="103">
        <v>2.1570999999999998</v>
      </c>
      <c r="BG27" s="103">
        <v>2.0954999999999999</v>
      </c>
      <c r="BH27" s="103">
        <v>2.1272000000000002</v>
      </c>
      <c r="BI27" s="103">
        <v>2.1577000000000002</v>
      </c>
      <c r="BJ27" s="103">
        <v>2.1463999999999999</v>
      </c>
      <c r="BK27" s="103">
        <v>2.1080999999999999</v>
      </c>
      <c r="BL27" s="103">
        <v>2.157</v>
      </c>
      <c r="BM27" s="103">
        <v>2.1240000000000001</v>
      </c>
      <c r="BN27" s="103">
        <v>2.0987</v>
      </c>
      <c r="BO27" s="103">
        <v>2.1156000000000001</v>
      </c>
      <c r="BP27" s="103">
        <v>2.1276000000000002</v>
      </c>
      <c r="BQ27" s="103">
        <v>2.1265000000000001</v>
      </c>
      <c r="BR27" s="103">
        <v>2.1240000000000001</v>
      </c>
      <c r="BS27" s="103">
        <v>2.1156999999999999</v>
      </c>
      <c r="BT27" s="2"/>
      <c r="BU27" s="2"/>
      <c r="BV27" s="2"/>
      <c r="BW27" s="2"/>
      <c r="BX27" s="2"/>
      <c r="BY27" s="25"/>
      <c r="BZ27" s="27"/>
      <c r="CA27" s="27"/>
      <c r="CB27" s="27"/>
      <c r="CC27" s="27"/>
      <c r="CD27" s="27"/>
      <c r="CE27" s="74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</row>
    <row r="28" spans="1:225" ht="15" customHeight="1">
      <c r="A28" s="83" t="s">
        <v>146</v>
      </c>
      <c r="B28" s="66" t="s">
        <v>111</v>
      </c>
      <c r="C28" s="79" t="s">
        <v>181</v>
      </c>
      <c r="D28" s="67">
        <v>1</v>
      </c>
      <c r="E28" s="83" t="s">
        <v>72</v>
      </c>
      <c r="F28" s="84" t="s">
        <v>116</v>
      </c>
      <c r="G28" s="85" t="s">
        <v>117</v>
      </c>
      <c r="H28" s="86">
        <v>1.33</v>
      </c>
      <c r="I28" s="87" t="s">
        <v>43</v>
      </c>
      <c r="J28" s="88">
        <v>5.47</v>
      </c>
      <c r="K28" s="89">
        <v>0.44</v>
      </c>
      <c r="L28" s="89">
        <v>-0.44</v>
      </c>
      <c r="M28" s="90" t="s">
        <v>38</v>
      </c>
      <c r="N28" s="91" t="s">
        <v>67</v>
      </c>
      <c r="O28" s="92">
        <f t="shared" si="39"/>
        <v>5.91</v>
      </c>
      <c r="P28" s="93">
        <f t="shared" si="40"/>
        <v>5.0299999999999994</v>
      </c>
      <c r="Q28" s="94"/>
      <c r="R28" s="3">
        <f t="shared" si="2"/>
        <v>5.6214000000000004</v>
      </c>
      <c r="S28" s="3">
        <f t="shared" si="3"/>
        <v>5.3632999999999997</v>
      </c>
      <c r="T28" s="3">
        <f t="shared" si="4"/>
        <v>5.5224218750000009</v>
      </c>
      <c r="U28" s="4">
        <f t="shared" si="5"/>
        <v>6.1242788828300046E-2</v>
      </c>
      <c r="V28" s="5">
        <f t="shared" si="14"/>
        <v>2.3948397757956537</v>
      </c>
      <c r="W28" s="76">
        <f t="shared" si="15"/>
        <v>0.11914062500000255</v>
      </c>
      <c r="X28" s="76" t="str">
        <f t="shared" si="16"/>
        <v>Level A</v>
      </c>
      <c r="Y28" s="5">
        <f t="shared" si="6"/>
        <v>2.1095170681324955</v>
      </c>
      <c r="Z28" s="5">
        <f t="shared" si="7"/>
        <v>2.6801624834588162</v>
      </c>
      <c r="AA28" s="5">
        <f t="shared" si="8"/>
        <v>2.1095170681324955</v>
      </c>
      <c r="AB28" s="6">
        <f t="shared" si="9"/>
        <v>0.99999999987626254</v>
      </c>
      <c r="AC28" s="29" t="str">
        <f t="shared" si="17"/>
        <v/>
      </c>
      <c r="AD28" s="29" t="str">
        <f t="shared" si="18"/>
        <v/>
      </c>
      <c r="AE28" s="29">
        <f t="shared" si="19"/>
        <v>-5.2421875000001172E-2</v>
      </c>
      <c r="AF28" s="29" t="str">
        <f t="shared" si="10"/>
        <v/>
      </c>
      <c r="AG28" s="23"/>
      <c r="AH28" s="17" t="str">
        <f t="shared" si="20"/>
        <v/>
      </c>
      <c r="AI28" s="100"/>
      <c r="AJ28" s="101"/>
      <c r="AK28" s="101"/>
      <c r="AL28" s="101"/>
      <c r="AM28" s="101"/>
      <c r="AN28" s="102">
        <v>5.5810000000000004</v>
      </c>
      <c r="AO28" s="102">
        <v>5.6214000000000004</v>
      </c>
      <c r="AP28" s="102">
        <v>5.5769000000000002</v>
      </c>
      <c r="AQ28" s="102">
        <v>5.3880999999999997</v>
      </c>
      <c r="AR28" s="102">
        <v>5.5548000000000002</v>
      </c>
      <c r="AS28" s="102">
        <v>5.4633000000000003</v>
      </c>
      <c r="AT28" s="102">
        <v>5.5243000000000002</v>
      </c>
      <c r="AU28" s="102">
        <v>5.4760999999999997</v>
      </c>
      <c r="AV28" s="102">
        <v>5.5406000000000004</v>
      </c>
      <c r="AW28" s="102">
        <v>5.5937999999999999</v>
      </c>
      <c r="AX28" s="103">
        <v>5.6136999999999997</v>
      </c>
      <c r="AY28" s="103">
        <v>5.5453999999999999</v>
      </c>
      <c r="AZ28" s="103">
        <v>5.5747999999999998</v>
      </c>
      <c r="BA28" s="103">
        <v>5.5110999999999999</v>
      </c>
      <c r="BB28" s="103">
        <v>5.5221999999999998</v>
      </c>
      <c r="BC28" s="103">
        <v>5.5231000000000003</v>
      </c>
      <c r="BD28" s="103">
        <v>5.5399000000000003</v>
      </c>
      <c r="BE28" s="103">
        <v>5.4638</v>
      </c>
      <c r="BF28" s="103">
        <v>5.5483000000000002</v>
      </c>
      <c r="BG28" s="103">
        <v>5.4081000000000001</v>
      </c>
      <c r="BH28" s="103">
        <v>5.5646000000000004</v>
      </c>
      <c r="BI28" s="103">
        <v>5.5513000000000003</v>
      </c>
      <c r="BJ28" s="103">
        <v>5.5921000000000003</v>
      </c>
      <c r="BK28" s="103">
        <v>5.5492999999999997</v>
      </c>
      <c r="BL28" s="103">
        <v>5.4861000000000004</v>
      </c>
      <c r="BM28" s="103">
        <v>5.5096999999999996</v>
      </c>
      <c r="BN28" s="103">
        <v>5.4771000000000001</v>
      </c>
      <c r="BO28" s="103">
        <v>5.5132000000000003</v>
      </c>
      <c r="BP28" s="103">
        <v>5.3632999999999997</v>
      </c>
      <c r="BQ28" s="103">
        <v>5.4688999999999997</v>
      </c>
      <c r="BR28" s="103">
        <v>5.5490000000000004</v>
      </c>
      <c r="BS28" s="103">
        <v>5.5221999999999998</v>
      </c>
      <c r="BT28" s="2"/>
      <c r="BU28" s="2"/>
      <c r="BV28" s="2"/>
      <c r="BW28" s="2"/>
      <c r="BX28" s="2"/>
      <c r="BY28" s="75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74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</row>
    <row r="29" spans="1:225" ht="15" customHeight="1">
      <c r="A29" s="83" t="s">
        <v>147</v>
      </c>
      <c r="B29" s="66" t="s">
        <v>111</v>
      </c>
      <c r="C29" s="79" t="s">
        <v>181</v>
      </c>
      <c r="D29" s="67">
        <v>1</v>
      </c>
      <c r="E29" s="83" t="s">
        <v>72</v>
      </c>
      <c r="F29" s="84" t="s">
        <v>116</v>
      </c>
      <c r="G29" s="85" t="s">
        <v>117</v>
      </c>
      <c r="H29" s="86">
        <v>1.33</v>
      </c>
      <c r="I29" s="87" t="s">
        <v>43</v>
      </c>
      <c r="J29" s="88">
        <v>8.7200000000000006</v>
      </c>
      <c r="K29" s="89">
        <v>0.69999999999999896</v>
      </c>
      <c r="L29" s="89">
        <v>-0.69999999999999896</v>
      </c>
      <c r="M29" s="90" t="s">
        <v>38</v>
      </c>
      <c r="N29" s="91" t="s">
        <v>67</v>
      </c>
      <c r="O29" s="92">
        <f t="shared" si="39"/>
        <v>9.42</v>
      </c>
      <c r="P29" s="93">
        <f t="shared" si="40"/>
        <v>8.0200000000000014</v>
      </c>
      <c r="Q29" s="94"/>
      <c r="R29" s="3">
        <f t="shared" si="2"/>
        <v>9.0159000000000002</v>
      </c>
      <c r="S29" s="3">
        <f t="shared" si="3"/>
        <v>8.6118000000000006</v>
      </c>
      <c r="T29" s="3">
        <f t="shared" si="4"/>
        <v>8.8021843749999995</v>
      </c>
      <c r="U29" s="4">
        <f t="shared" si="5"/>
        <v>9.9866078419809837E-2</v>
      </c>
      <c r="V29" s="5">
        <f t="shared" si="14"/>
        <v>2.336462360647257</v>
      </c>
      <c r="W29" s="76">
        <f t="shared" si="15"/>
        <v>0.1174062499999985</v>
      </c>
      <c r="X29" s="76" t="str">
        <f t="shared" si="16"/>
        <v>Level A</v>
      </c>
      <c r="Y29" s="5">
        <f t="shared" si="6"/>
        <v>2.0621470766175194</v>
      </c>
      <c r="Z29" s="5">
        <f t="shared" si="7"/>
        <v>2.6107776446769968</v>
      </c>
      <c r="AA29" s="5">
        <f t="shared" si="8"/>
        <v>2.0621470766175194</v>
      </c>
      <c r="AB29" s="6">
        <f t="shared" si="9"/>
        <v>0.99999999969230946</v>
      </c>
      <c r="AC29" s="29" t="str">
        <f t="shared" si="17"/>
        <v/>
      </c>
      <c r="AD29" s="29" t="str">
        <f t="shared" si="18"/>
        <v/>
      </c>
      <c r="AE29" s="29">
        <f t="shared" si="19"/>
        <v>-8.2184374999998866E-2</v>
      </c>
      <c r="AF29" s="29" t="str">
        <f t="shared" si="10"/>
        <v/>
      </c>
      <c r="AG29" s="23"/>
      <c r="AH29" s="17" t="str">
        <f t="shared" si="20"/>
        <v/>
      </c>
      <c r="AI29" s="100"/>
      <c r="AJ29" s="101"/>
      <c r="AK29" s="101"/>
      <c r="AL29" s="101"/>
      <c r="AM29" s="101"/>
      <c r="AN29" s="102">
        <v>8.7510999999999992</v>
      </c>
      <c r="AO29" s="102">
        <v>8.9835999999999991</v>
      </c>
      <c r="AP29" s="102">
        <v>8.8123000000000005</v>
      </c>
      <c r="AQ29" s="102">
        <v>8.7692999999999994</v>
      </c>
      <c r="AR29" s="102">
        <v>8.7446999999999999</v>
      </c>
      <c r="AS29" s="102">
        <v>8.8681000000000001</v>
      </c>
      <c r="AT29" s="102">
        <v>8.7674000000000003</v>
      </c>
      <c r="AU29" s="102">
        <v>8.8789999999999996</v>
      </c>
      <c r="AV29" s="102">
        <v>8.7967999999999993</v>
      </c>
      <c r="AW29" s="102">
        <v>8.8492999999999995</v>
      </c>
      <c r="AX29" s="103">
        <v>8.9628999999999994</v>
      </c>
      <c r="AY29" s="103">
        <v>8.7761999999999993</v>
      </c>
      <c r="AZ29" s="103">
        <v>8.8923000000000005</v>
      </c>
      <c r="BA29" s="103">
        <v>8.8468999999999998</v>
      </c>
      <c r="BB29" s="103">
        <v>8.7849000000000004</v>
      </c>
      <c r="BC29" s="103">
        <v>8.7510999999999992</v>
      </c>
      <c r="BD29" s="103">
        <v>8.6773000000000007</v>
      </c>
      <c r="BE29" s="103">
        <v>8.6118000000000006</v>
      </c>
      <c r="BF29" s="103">
        <v>8.6883999999999997</v>
      </c>
      <c r="BG29" s="103">
        <v>8.7199000000000009</v>
      </c>
      <c r="BH29" s="103">
        <v>8.7919</v>
      </c>
      <c r="BI29" s="103">
        <v>8.7376000000000005</v>
      </c>
      <c r="BJ29" s="103">
        <v>8.718</v>
      </c>
      <c r="BK29" s="103">
        <v>8.9055</v>
      </c>
      <c r="BL29" s="103">
        <v>8.8872999999999998</v>
      </c>
      <c r="BM29" s="103">
        <v>8.9501000000000008</v>
      </c>
      <c r="BN29" s="103">
        <v>9.0159000000000002</v>
      </c>
      <c r="BO29" s="103">
        <v>8.6900999999999993</v>
      </c>
      <c r="BP29" s="103">
        <v>8.8792000000000009</v>
      </c>
      <c r="BQ29" s="103">
        <v>8.7629000000000001</v>
      </c>
      <c r="BR29" s="103">
        <v>8.6433</v>
      </c>
      <c r="BS29" s="103">
        <v>8.7547999999999995</v>
      </c>
      <c r="BT29" s="2"/>
      <c r="BU29" s="2"/>
      <c r="BV29" s="2"/>
      <c r="BW29" s="2"/>
      <c r="BX29" s="2"/>
      <c r="BY29" s="25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</row>
    <row r="30" spans="1:225" ht="15" customHeight="1">
      <c r="A30" s="83" t="s">
        <v>148</v>
      </c>
      <c r="B30" s="66" t="s">
        <v>111</v>
      </c>
      <c r="C30" s="79" t="s">
        <v>181</v>
      </c>
      <c r="D30" s="67">
        <v>1</v>
      </c>
      <c r="E30" s="83" t="s">
        <v>72</v>
      </c>
      <c r="F30" s="84" t="s">
        <v>116</v>
      </c>
      <c r="G30" s="85" t="s">
        <v>117</v>
      </c>
      <c r="H30" s="86">
        <v>1.33</v>
      </c>
      <c r="I30" s="87" t="s">
        <v>43</v>
      </c>
      <c r="J30" s="88">
        <v>8.76</v>
      </c>
      <c r="K30" s="89">
        <v>0.70000000000000095</v>
      </c>
      <c r="L30" s="89">
        <v>-0.70000000000000095</v>
      </c>
      <c r="M30" s="90" t="s">
        <v>38</v>
      </c>
      <c r="N30" s="91" t="s">
        <v>67</v>
      </c>
      <c r="O30" s="92">
        <f t="shared" si="39"/>
        <v>9.4600000000000009</v>
      </c>
      <c r="P30" s="93">
        <f t="shared" si="40"/>
        <v>8.0599999999999987</v>
      </c>
      <c r="Q30" s="94"/>
      <c r="R30" s="3">
        <f t="shared" si="2"/>
        <v>8.9016000000000002</v>
      </c>
      <c r="S30" s="3">
        <f t="shared" si="3"/>
        <v>8.7393999999999998</v>
      </c>
      <c r="T30" s="3">
        <f t="shared" si="4"/>
        <v>8.8413843750000005</v>
      </c>
      <c r="U30" s="4">
        <f t="shared" si="5"/>
        <v>2.9633286747638116E-2</v>
      </c>
      <c r="V30" s="5">
        <f t="shared" si="14"/>
        <v>7.8740281265604528</v>
      </c>
      <c r="W30" s="76">
        <f t="shared" si="15"/>
        <v>0.11626339285714372</v>
      </c>
      <c r="X30" s="76" t="str">
        <f t="shared" si="16"/>
        <v>Level A</v>
      </c>
      <c r="Y30" s="5">
        <f t="shared" si="6"/>
        <v>6.9585669011139561</v>
      </c>
      <c r="Z30" s="5">
        <f t="shared" si="7"/>
        <v>8.7894893520069513</v>
      </c>
      <c r="AA30" s="5">
        <f t="shared" si="8"/>
        <v>6.9585669011139561</v>
      </c>
      <c r="AB30" s="6">
        <f t="shared" si="9"/>
        <v>1</v>
      </c>
      <c r="AC30" s="29" t="str">
        <f t="shared" si="17"/>
        <v/>
      </c>
      <c r="AD30" s="29" t="str">
        <f t="shared" si="18"/>
        <v/>
      </c>
      <c r="AE30" s="29">
        <f t="shared" si="19"/>
        <v>-8.138437500000073E-2</v>
      </c>
      <c r="AF30" s="29" t="str">
        <f t="shared" si="10"/>
        <v/>
      </c>
      <c r="AG30" s="23"/>
      <c r="AH30" s="17" t="str">
        <f t="shared" si="20"/>
        <v/>
      </c>
      <c r="AI30" s="100"/>
      <c r="AJ30" s="101"/>
      <c r="AK30" s="101"/>
      <c r="AL30" s="101"/>
      <c r="AM30" s="101"/>
      <c r="AN30" s="102">
        <v>8.8605</v>
      </c>
      <c r="AO30" s="102">
        <v>8.8681000000000001</v>
      </c>
      <c r="AP30" s="102">
        <v>8.8690999999999995</v>
      </c>
      <c r="AQ30" s="102">
        <v>8.8317999999999994</v>
      </c>
      <c r="AR30" s="102">
        <v>8.8491999999999997</v>
      </c>
      <c r="AS30" s="102">
        <v>8.9016000000000002</v>
      </c>
      <c r="AT30" s="102">
        <v>8.8709000000000007</v>
      </c>
      <c r="AU30" s="102">
        <v>8.8177000000000003</v>
      </c>
      <c r="AV30" s="102">
        <v>8.8643000000000001</v>
      </c>
      <c r="AW30" s="102">
        <v>8.8689999999999998</v>
      </c>
      <c r="AX30" s="103">
        <v>8.8292000000000002</v>
      </c>
      <c r="AY30" s="103">
        <v>8.8362999999999996</v>
      </c>
      <c r="AZ30" s="103">
        <v>8.8109000000000002</v>
      </c>
      <c r="BA30" s="103">
        <v>8.8726000000000003</v>
      </c>
      <c r="BB30" s="103">
        <v>8.8262</v>
      </c>
      <c r="BC30" s="103">
        <v>8.8584999999999994</v>
      </c>
      <c r="BD30" s="103">
        <v>8.8670000000000009</v>
      </c>
      <c r="BE30" s="103">
        <v>8.8469999999999995</v>
      </c>
      <c r="BF30" s="103">
        <v>8.8301999999999996</v>
      </c>
      <c r="BG30" s="103">
        <v>8.8084000000000007</v>
      </c>
      <c r="BH30" s="103">
        <v>8.8401999999999994</v>
      </c>
      <c r="BI30" s="103">
        <v>8.8597000000000001</v>
      </c>
      <c r="BJ30" s="103">
        <v>8.8436000000000003</v>
      </c>
      <c r="BK30" s="103">
        <v>8.8102</v>
      </c>
      <c r="BL30" s="103">
        <v>8.8465000000000007</v>
      </c>
      <c r="BM30" s="103">
        <v>8.8439999999999994</v>
      </c>
      <c r="BN30" s="103">
        <v>8.8405000000000005</v>
      </c>
      <c r="BO30" s="103">
        <v>8.8547999999999991</v>
      </c>
      <c r="BP30" s="103">
        <v>8.7981999999999996</v>
      </c>
      <c r="BQ30" s="103">
        <v>8.7393999999999998</v>
      </c>
      <c r="BR30" s="103">
        <v>8.8172999999999995</v>
      </c>
      <c r="BS30" s="103">
        <v>8.8414000000000001</v>
      </c>
      <c r="BT30" s="2"/>
      <c r="BU30" s="2"/>
      <c r="BV30" s="2"/>
      <c r="BW30" s="2"/>
      <c r="BX30" s="2"/>
      <c r="BY30" s="25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</row>
    <row r="31" spans="1:225" ht="15" customHeight="1">
      <c r="A31" s="83" t="s">
        <v>149</v>
      </c>
      <c r="B31" s="66" t="s">
        <v>111</v>
      </c>
      <c r="C31" s="79" t="s">
        <v>181</v>
      </c>
      <c r="D31" s="67">
        <v>1</v>
      </c>
      <c r="E31" s="83" t="s">
        <v>72</v>
      </c>
      <c r="F31" s="84" t="s">
        <v>116</v>
      </c>
      <c r="G31" s="85" t="s">
        <v>117</v>
      </c>
      <c r="H31" s="86">
        <v>1.33</v>
      </c>
      <c r="I31" s="87" t="s">
        <v>43</v>
      </c>
      <c r="J31" s="88">
        <v>5.43</v>
      </c>
      <c r="K31" s="89">
        <v>0.43</v>
      </c>
      <c r="L31" s="89">
        <v>-0.43</v>
      </c>
      <c r="M31" s="90" t="s">
        <v>38</v>
      </c>
      <c r="N31" s="91" t="s">
        <v>67</v>
      </c>
      <c r="O31" s="92">
        <f t="shared" ref="O31" si="41">IF(AND(J31="",K31=""),"",IF(J31="",K31,J31+K31))</f>
        <v>5.8599999999999994</v>
      </c>
      <c r="P31" s="93">
        <f t="shared" ref="P31" si="42">IF(AND(J31="",L31=""),"",IF(J31="",L31,J31+L31))</f>
        <v>5</v>
      </c>
      <c r="Q31" s="94"/>
      <c r="R31" s="3">
        <f t="shared" si="2"/>
        <v>5.5128000000000004</v>
      </c>
      <c r="S31" s="3">
        <f t="shared" si="3"/>
        <v>5.4149000000000003</v>
      </c>
      <c r="T31" s="3">
        <f t="shared" si="4"/>
        <v>5.4791250000000007</v>
      </c>
      <c r="U31" s="4">
        <f t="shared" si="5"/>
        <v>1.7928316042758515E-2</v>
      </c>
      <c r="V31" s="5">
        <f t="shared" si="14"/>
        <v>7.9948017979763124</v>
      </c>
      <c r="W31" s="76">
        <f t="shared" si="15"/>
        <v>0.11424418604651397</v>
      </c>
      <c r="X31" s="76" t="str">
        <f t="shared" si="16"/>
        <v>Level A</v>
      </c>
      <c r="Y31" s="5">
        <f t="shared" si="6"/>
        <v>7.0814421739632971</v>
      </c>
      <c r="Z31" s="5">
        <f t="shared" si="7"/>
        <v>8.9081614219893162</v>
      </c>
      <c r="AA31" s="5">
        <f t="shared" si="8"/>
        <v>7.0814421739632971</v>
      </c>
      <c r="AB31" s="6">
        <f t="shared" si="9"/>
        <v>1</v>
      </c>
      <c r="AC31" s="29" t="str">
        <f t="shared" si="17"/>
        <v/>
      </c>
      <c r="AD31" s="29" t="str">
        <f t="shared" si="18"/>
        <v/>
      </c>
      <c r="AE31" s="29">
        <f t="shared" si="19"/>
        <v>-4.9125000000000973E-2</v>
      </c>
      <c r="AF31" s="29" t="str">
        <f t="shared" si="10"/>
        <v/>
      </c>
      <c r="AG31" s="23"/>
      <c r="AH31" s="17" t="str">
        <f t="shared" si="20"/>
        <v/>
      </c>
      <c r="AI31" s="100"/>
      <c r="AJ31" s="101"/>
      <c r="AK31" s="101"/>
      <c r="AL31" s="101"/>
      <c r="AM31" s="101"/>
      <c r="AN31" s="102">
        <v>5.4847000000000001</v>
      </c>
      <c r="AO31" s="102">
        <v>5.4790000000000001</v>
      </c>
      <c r="AP31" s="102">
        <v>5.4679000000000002</v>
      </c>
      <c r="AQ31" s="102">
        <v>5.4942000000000002</v>
      </c>
      <c r="AR31" s="102">
        <v>5.4701000000000004</v>
      </c>
      <c r="AS31" s="102">
        <v>5.4752000000000001</v>
      </c>
      <c r="AT31" s="102">
        <v>5.4695999999999998</v>
      </c>
      <c r="AU31" s="102">
        <v>5.4904000000000002</v>
      </c>
      <c r="AV31" s="102">
        <v>5.5042999999999997</v>
      </c>
      <c r="AW31" s="102">
        <v>5.4946000000000002</v>
      </c>
      <c r="AX31" s="103">
        <v>5.4805000000000001</v>
      </c>
      <c r="AY31" s="103">
        <v>5.4923999999999999</v>
      </c>
      <c r="AZ31" s="103">
        <v>5.4861000000000004</v>
      </c>
      <c r="BA31" s="103">
        <v>5.4710999999999999</v>
      </c>
      <c r="BB31" s="103">
        <v>5.4862000000000002</v>
      </c>
      <c r="BC31" s="103">
        <v>5.4702000000000002</v>
      </c>
      <c r="BD31" s="103">
        <v>5.4878</v>
      </c>
      <c r="BE31" s="103">
        <v>5.4645999999999999</v>
      </c>
      <c r="BF31" s="103">
        <v>5.4629000000000003</v>
      </c>
      <c r="BG31" s="103">
        <v>5.5030000000000001</v>
      </c>
      <c r="BH31" s="103">
        <v>5.4702999999999999</v>
      </c>
      <c r="BI31" s="103">
        <v>5.5128000000000004</v>
      </c>
      <c r="BJ31" s="103">
        <v>5.4908000000000001</v>
      </c>
      <c r="BK31" s="103">
        <v>5.4692999999999996</v>
      </c>
      <c r="BL31" s="103">
        <v>5.4743000000000004</v>
      </c>
      <c r="BM31" s="103">
        <v>5.4844999999999997</v>
      </c>
      <c r="BN31" s="103">
        <v>5.4608999999999996</v>
      </c>
      <c r="BO31" s="103">
        <v>5.5057</v>
      </c>
      <c r="BP31" s="103">
        <v>5.4721000000000002</v>
      </c>
      <c r="BQ31" s="103">
        <v>5.4721000000000002</v>
      </c>
      <c r="BR31" s="103">
        <v>5.4695</v>
      </c>
      <c r="BS31" s="103">
        <v>5.4149000000000003</v>
      </c>
      <c r="BT31" s="2"/>
      <c r="BU31" s="2"/>
      <c r="BV31" s="2"/>
      <c r="BW31" s="2"/>
      <c r="BX31" s="2"/>
      <c r="BY31" s="25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74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</row>
    <row r="32" spans="1:225" ht="15" customHeight="1">
      <c r="A32" s="83" t="s">
        <v>150</v>
      </c>
      <c r="B32" s="66" t="s">
        <v>111</v>
      </c>
      <c r="C32" s="79" t="s">
        <v>181</v>
      </c>
      <c r="D32" s="67">
        <v>1</v>
      </c>
      <c r="E32" s="83" t="s">
        <v>72</v>
      </c>
      <c r="F32" s="84" t="s">
        <v>116</v>
      </c>
      <c r="G32" s="85" t="s">
        <v>117</v>
      </c>
      <c r="H32" s="86">
        <v>1.33</v>
      </c>
      <c r="I32" s="87" t="s">
        <v>43</v>
      </c>
      <c r="J32" s="88">
        <v>5.96</v>
      </c>
      <c r="K32" s="89">
        <v>0.46</v>
      </c>
      <c r="L32" s="89">
        <v>-0.46</v>
      </c>
      <c r="M32" s="90" t="s">
        <v>38</v>
      </c>
      <c r="N32" s="91" t="s">
        <v>67</v>
      </c>
      <c r="O32" s="92">
        <f t="shared" ref="O32" si="43">IF(AND(J32="",K32=""),"",IF(J32="",K32,J32+K32))</f>
        <v>6.42</v>
      </c>
      <c r="P32" s="93">
        <f t="shared" ref="P32" si="44">IF(AND(J32="",L32=""),"",IF(J32="",L32,J32+L32))</f>
        <v>5.5</v>
      </c>
      <c r="Q32" s="94"/>
      <c r="R32" s="3">
        <f t="shared" si="2"/>
        <v>5.7779999999999996</v>
      </c>
      <c r="S32" s="3">
        <f t="shared" si="3"/>
        <v>5.6908000000000003</v>
      </c>
      <c r="T32" s="3">
        <f t="shared" si="4"/>
        <v>5.7321093750000003</v>
      </c>
      <c r="U32" s="4">
        <f t="shared" si="5"/>
        <v>1.7507019041681619E-2</v>
      </c>
      <c r="V32" s="5">
        <f t="shared" si="14"/>
        <v>8.7583918751827134</v>
      </c>
      <c r="W32" s="76">
        <f t="shared" si="15"/>
        <v>-0.49541440217391236</v>
      </c>
      <c r="X32" s="76" t="str">
        <f t="shared" si="16"/>
        <v>Level C</v>
      </c>
      <c r="Y32" s="5">
        <f t="shared" si="6"/>
        <v>13.097425350031207</v>
      </c>
      <c r="Z32" s="5">
        <f t="shared" si="7"/>
        <v>4.4193584003342172</v>
      </c>
      <c r="AA32" s="5">
        <f t="shared" si="8"/>
        <v>4.4193584003342172</v>
      </c>
      <c r="AB32" s="6">
        <f t="shared" si="9"/>
        <v>1</v>
      </c>
      <c r="AC32" s="29" t="str">
        <f t="shared" si="17"/>
        <v/>
      </c>
      <c r="AD32" s="29" t="str">
        <f t="shared" si="18"/>
        <v/>
      </c>
      <c r="AE32" s="29">
        <f t="shared" si="19"/>
        <v>0.22789062499999968</v>
      </c>
      <c r="AF32" s="29" t="str">
        <f t="shared" si="10"/>
        <v/>
      </c>
      <c r="AG32" s="23"/>
      <c r="AH32" s="17" t="str">
        <f t="shared" si="20"/>
        <v/>
      </c>
      <c r="AI32" s="100"/>
      <c r="AJ32" s="101"/>
      <c r="AK32" s="101"/>
      <c r="AL32" s="101"/>
      <c r="AM32" s="101"/>
      <c r="AN32" s="102">
        <v>5.7336</v>
      </c>
      <c r="AO32" s="102">
        <v>5.7779999999999996</v>
      </c>
      <c r="AP32" s="102">
        <v>5.7363</v>
      </c>
      <c r="AQ32" s="102">
        <v>5.7241</v>
      </c>
      <c r="AR32" s="102">
        <v>5.7064000000000004</v>
      </c>
      <c r="AS32" s="102">
        <v>5.7417999999999996</v>
      </c>
      <c r="AT32" s="102">
        <v>5.7474999999999996</v>
      </c>
      <c r="AU32" s="102">
        <v>5.7405999999999997</v>
      </c>
      <c r="AV32" s="102">
        <v>5.7282999999999999</v>
      </c>
      <c r="AW32" s="102">
        <v>5.7108999999999996</v>
      </c>
      <c r="AX32" s="103">
        <v>5.7220000000000004</v>
      </c>
      <c r="AY32" s="103">
        <v>5.7369000000000003</v>
      </c>
      <c r="AZ32" s="103">
        <v>5.7507000000000001</v>
      </c>
      <c r="BA32" s="103">
        <v>5.7397999999999998</v>
      </c>
      <c r="BB32" s="103">
        <v>5.7342000000000004</v>
      </c>
      <c r="BC32" s="103">
        <v>5.7385000000000002</v>
      </c>
      <c r="BD32" s="103">
        <v>5.7023000000000001</v>
      </c>
      <c r="BE32" s="103">
        <v>5.6908000000000003</v>
      </c>
      <c r="BF32" s="103">
        <v>5.7244000000000002</v>
      </c>
      <c r="BG32" s="103">
        <v>5.7526999999999999</v>
      </c>
      <c r="BH32" s="103">
        <v>5.7321</v>
      </c>
      <c r="BI32" s="103">
        <v>5.7324000000000002</v>
      </c>
      <c r="BJ32" s="103">
        <v>5.7380000000000004</v>
      </c>
      <c r="BK32" s="103">
        <v>5.7427999999999999</v>
      </c>
      <c r="BL32" s="103">
        <v>5.7148000000000003</v>
      </c>
      <c r="BM32" s="103">
        <v>5.7309999999999999</v>
      </c>
      <c r="BN32" s="103">
        <v>5.7207999999999997</v>
      </c>
      <c r="BO32" s="103">
        <v>5.7226999999999997</v>
      </c>
      <c r="BP32" s="103">
        <v>5.7446999999999999</v>
      </c>
      <c r="BQ32" s="103">
        <v>5.7142999999999997</v>
      </c>
      <c r="BR32" s="103">
        <v>5.7634999999999996</v>
      </c>
      <c r="BS32" s="103">
        <v>5.7305999999999999</v>
      </c>
      <c r="BT32" s="2"/>
      <c r="BU32" s="2"/>
      <c r="BV32" s="2"/>
      <c r="BW32" s="2"/>
      <c r="BX32" s="2"/>
      <c r="BY32" s="25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</row>
    <row r="33" spans="1:144" ht="15" customHeight="1">
      <c r="A33" s="83" t="s">
        <v>151</v>
      </c>
      <c r="B33" s="66" t="s">
        <v>111</v>
      </c>
      <c r="C33" s="79" t="s">
        <v>181</v>
      </c>
      <c r="D33" s="67">
        <v>1</v>
      </c>
      <c r="E33" s="83" t="s">
        <v>72</v>
      </c>
      <c r="F33" s="84" t="s">
        <v>116</v>
      </c>
      <c r="G33" s="85" t="s">
        <v>117</v>
      </c>
      <c r="H33" s="86">
        <v>1.33</v>
      </c>
      <c r="I33" s="87" t="s">
        <v>43</v>
      </c>
      <c r="J33" s="88">
        <v>11.86</v>
      </c>
      <c r="K33" s="89">
        <v>0.94999999999999896</v>
      </c>
      <c r="L33" s="89">
        <v>-0.94999999999999896</v>
      </c>
      <c r="M33" s="90" t="s">
        <v>38</v>
      </c>
      <c r="N33" s="91" t="s">
        <v>67</v>
      </c>
      <c r="O33" s="92">
        <f t="shared" ref="O33" si="45">IF(AND(J33="",K33=""),"",IF(J33="",K33,J33+K33))</f>
        <v>12.809999999999999</v>
      </c>
      <c r="P33" s="93">
        <f t="shared" ref="P33" si="46">IF(AND(J33="",L33=""),"",IF(J33="",L33,J33+L33))</f>
        <v>10.91</v>
      </c>
      <c r="Q33" s="94"/>
      <c r="R33" s="3">
        <f t="shared" si="2"/>
        <v>12.004</v>
      </c>
      <c r="S33" s="3">
        <f t="shared" si="3"/>
        <v>11.855</v>
      </c>
      <c r="T33" s="3">
        <f t="shared" si="4"/>
        <v>11.940937500000004</v>
      </c>
      <c r="U33" s="4">
        <f t="shared" si="5"/>
        <v>3.5762602109989355E-2</v>
      </c>
      <c r="V33" s="5">
        <f t="shared" si="14"/>
        <v>8.8546875222542525</v>
      </c>
      <c r="W33" s="76">
        <f t="shared" si="15"/>
        <v>8.5197368421057476E-2</v>
      </c>
      <c r="X33" s="76" t="str">
        <f t="shared" si="16"/>
        <v>Level A</v>
      </c>
      <c r="Y33" s="5">
        <f t="shared" si="6"/>
        <v>8.1002914471674181</v>
      </c>
      <c r="Z33" s="5">
        <f t="shared" si="7"/>
        <v>9.6090835973410904</v>
      </c>
      <c r="AA33" s="5">
        <f t="shared" si="8"/>
        <v>8.1002914471674181</v>
      </c>
      <c r="AB33" s="6">
        <f t="shared" si="9"/>
        <v>1</v>
      </c>
      <c r="AC33" s="29" t="str">
        <f t="shared" si="17"/>
        <v/>
      </c>
      <c r="AD33" s="29" t="str">
        <f t="shared" si="18"/>
        <v/>
      </c>
      <c r="AE33" s="29">
        <f t="shared" si="19"/>
        <v>-8.0937500000004547E-2</v>
      </c>
      <c r="AF33" s="29" t="str">
        <f t="shared" si="10"/>
        <v/>
      </c>
      <c r="AG33" s="23"/>
      <c r="AH33" s="17" t="str">
        <f t="shared" si="20"/>
        <v/>
      </c>
      <c r="AI33" s="100"/>
      <c r="AJ33" s="101"/>
      <c r="AK33" s="101"/>
      <c r="AL33" s="101"/>
      <c r="AM33" s="101"/>
      <c r="AN33" s="102">
        <v>11.855</v>
      </c>
      <c r="AO33" s="102">
        <v>11.962</v>
      </c>
      <c r="AP33" s="102">
        <v>11.946999999999999</v>
      </c>
      <c r="AQ33" s="102">
        <v>11.972</v>
      </c>
      <c r="AR33" s="102">
        <v>11.971</v>
      </c>
      <c r="AS33" s="102">
        <v>11.913</v>
      </c>
      <c r="AT33" s="102">
        <v>11.957000000000001</v>
      </c>
      <c r="AU33" s="102">
        <v>12.004</v>
      </c>
      <c r="AV33" s="102">
        <v>11.946999999999999</v>
      </c>
      <c r="AW33" s="102">
        <v>11.932</v>
      </c>
      <c r="AX33" s="103">
        <v>11.952999999999999</v>
      </c>
      <c r="AY33" s="103">
        <v>11.955</v>
      </c>
      <c r="AZ33" s="103">
        <v>11.935</v>
      </c>
      <c r="BA33" s="103">
        <v>11.973000000000001</v>
      </c>
      <c r="BB33" s="103">
        <v>11.936</v>
      </c>
      <c r="BC33" s="103">
        <v>11.863</v>
      </c>
      <c r="BD33" s="103">
        <v>11.896000000000001</v>
      </c>
      <c r="BE33" s="103">
        <v>11.961</v>
      </c>
      <c r="BF33" s="103">
        <v>11.904999999999999</v>
      </c>
      <c r="BG33" s="103">
        <v>11.92</v>
      </c>
      <c r="BH33" s="103">
        <v>11.989000000000001</v>
      </c>
      <c r="BI33" s="103">
        <v>11.923999999999999</v>
      </c>
      <c r="BJ33" s="103">
        <v>11.956</v>
      </c>
      <c r="BK33" s="103">
        <v>11.95</v>
      </c>
      <c r="BL33" s="103">
        <v>11.919</v>
      </c>
      <c r="BM33" s="103">
        <v>11.925000000000001</v>
      </c>
      <c r="BN33" s="103">
        <v>11.994999999999999</v>
      </c>
      <c r="BO33" s="103">
        <v>11.911</v>
      </c>
      <c r="BP33" s="103">
        <v>11.965999999999999</v>
      </c>
      <c r="BQ33" s="103">
        <v>11.975</v>
      </c>
      <c r="BR33" s="103">
        <v>11.961</v>
      </c>
      <c r="BS33" s="103">
        <v>11.882</v>
      </c>
      <c r="BT33" s="2"/>
      <c r="BU33" s="2"/>
      <c r="BV33" s="2"/>
      <c r="BW33" s="2"/>
      <c r="BX33" s="2"/>
      <c r="BY33" s="25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</row>
    <row r="34" spans="1:144" ht="15" customHeight="1">
      <c r="A34" s="83" t="s">
        <v>152</v>
      </c>
      <c r="B34" s="66" t="s">
        <v>111</v>
      </c>
      <c r="C34" s="79" t="s">
        <v>181</v>
      </c>
      <c r="D34" s="67">
        <v>1</v>
      </c>
      <c r="E34" s="83" t="s">
        <v>72</v>
      </c>
      <c r="F34" s="84" t="s">
        <v>116</v>
      </c>
      <c r="G34" s="85" t="s">
        <v>117</v>
      </c>
      <c r="H34" s="86">
        <v>1.33</v>
      </c>
      <c r="I34" s="87" t="s">
        <v>43</v>
      </c>
      <c r="J34" s="88">
        <v>4.95</v>
      </c>
      <c r="K34" s="89">
        <v>0.39999999999999902</v>
      </c>
      <c r="L34" s="89">
        <v>-0.39999999999999902</v>
      </c>
      <c r="M34" s="90" t="s">
        <v>38</v>
      </c>
      <c r="N34" s="91" t="s">
        <v>67</v>
      </c>
      <c r="O34" s="92">
        <f t="shared" ref="O34" si="47">IF(AND(J34="",K34=""),"",IF(J34="",K34,J34+K34))</f>
        <v>5.35</v>
      </c>
      <c r="P34" s="93">
        <f t="shared" ref="P34" si="48">IF(AND(J34="",L34=""),"",IF(J34="",L34,J34+L34))</f>
        <v>4.5500000000000007</v>
      </c>
      <c r="Q34" s="94"/>
      <c r="R34" s="3">
        <f t="shared" si="2"/>
        <v>5.0206999999999997</v>
      </c>
      <c r="S34" s="3">
        <f t="shared" si="3"/>
        <v>4.9474999999999998</v>
      </c>
      <c r="T34" s="3">
        <f t="shared" si="4"/>
        <v>4.9870999999999999</v>
      </c>
      <c r="U34" s="4">
        <f t="shared" si="5"/>
        <v>2.0678101241838925E-2</v>
      </c>
      <c r="V34" s="5">
        <f t="shared" si="14"/>
        <v>6.4480452907133339</v>
      </c>
      <c r="W34" s="76">
        <f t="shared" si="15"/>
        <v>9.2749999999999347E-2</v>
      </c>
      <c r="X34" s="76" t="str">
        <f t="shared" si="16"/>
        <v>Level A</v>
      </c>
      <c r="Y34" s="5">
        <f t="shared" si="6"/>
        <v>5.8499890899996823</v>
      </c>
      <c r="Z34" s="5">
        <f t="shared" si="7"/>
        <v>7.0461014914269988</v>
      </c>
      <c r="AA34" s="5">
        <f t="shared" si="8"/>
        <v>5.8499890899996823</v>
      </c>
      <c r="AB34" s="6">
        <f t="shared" si="9"/>
        <v>1</v>
      </c>
      <c r="AC34" s="29" t="str">
        <f t="shared" si="17"/>
        <v/>
      </c>
      <c r="AD34" s="29" t="str">
        <f t="shared" si="18"/>
        <v/>
      </c>
      <c r="AE34" s="29">
        <f t="shared" si="19"/>
        <v>-3.7099999999999689E-2</v>
      </c>
      <c r="AF34" s="29" t="str">
        <f t="shared" si="10"/>
        <v/>
      </c>
      <c r="AG34" s="23"/>
      <c r="AH34" s="17" t="str">
        <f t="shared" si="20"/>
        <v/>
      </c>
      <c r="AI34" s="100"/>
      <c r="AJ34" s="101"/>
      <c r="AK34" s="101"/>
      <c r="AL34" s="101"/>
      <c r="AM34" s="101"/>
      <c r="AN34" s="102">
        <v>5.0141999999999998</v>
      </c>
      <c r="AO34" s="102">
        <v>4.9988999999999999</v>
      </c>
      <c r="AP34" s="102">
        <v>4.9938000000000002</v>
      </c>
      <c r="AQ34" s="102">
        <v>5.0125000000000002</v>
      </c>
      <c r="AR34" s="102">
        <v>4.9733000000000001</v>
      </c>
      <c r="AS34" s="102">
        <v>4.9790999999999999</v>
      </c>
      <c r="AT34" s="102">
        <v>5.0007999999999999</v>
      </c>
      <c r="AU34" s="102">
        <v>4.9802999999999997</v>
      </c>
      <c r="AV34" s="102">
        <v>4.9983000000000004</v>
      </c>
      <c r="AW34" s="102">
        <v>5.0107999999999997</v>
      </c>
      <c r="AX34" s="103">
        <v>5.0065</v>
      </c>
      <c r="AY34" s="103">
        <v>5.0068000000000001</v>
      </c>
      <c r="AZ34" s="103">
        <v>4.9977999999999998</v>
      </c>
      <c r="BA34" s="103">
        <v>5.0080999999999998</v>
      </c>
      <c r="BB34" s="103">
        <v>4.9751000000000003</v>
      </c>
      <c r="BC34" s="103">
        <v>4.9581999999999997</v>
      </c>
      <c r="BD34" s="103">
        <v>4.9981</v>
      </c>
      <c r="BE34" s="103">
        <v>4.9763000000000002</v>
      </c>
      <c r="BF34" s="103">
        <v>5.0206999999999997</v>
      </c>
      <c r="BG34" s="103">
        <v>4.9854000000000003</v>
      </c>
      <c r="BH34" s="103">
        <v>4.9499000000000004</v>
      </c>
      <c r="BI34" s="103">
        <v>4.9787999999999997</v>
      </c>
      <c r="BJ34" s="103">
        <v>4.9966999999999997</v>
      </c>
      <c r="BK34" s="103">
        <v>4.9885999999999999</v>
      </c>
      <c r="BL34" s="103">
        <v>4.9678000000000004</v>
      </c>
      <c r="BM34" s="103">
        <v>4.9949000000000003</v>
      </c>
      <c r="BN34" s="103">
        <v>4.9855</v>
      </c>
      <c r="BO34" s="103">
        <v>4.9604999999999997</v>
      </c>
      <c r="BP34" s="103">
        <v>4.9474999999999998</v>
      </c>
      <c r="BQ34" s="103">
        <v>4.9509999999999996</v>
      </c>
      <c r="BR34" s="103">
        <v>5.0107999999999997</v>
      </c>
      <c r="BS34" s="103">
        <v>4.9602000000000004</v>
      </c>
      <c r="BT34" s="2"/>
      <c r="BU34" s="2"/>
      <c r="BV34" s="2"/>
      <c r="BW34" s="2"/>
      <c r="BX34" s="2"/>
      <c r="BY34" s="25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</row>
    <row r="35" spans="1:144" ht="15" customHeight="1">
      <c r="A35" s="83" t="s">
        <v>153</v>
      </c>
      <c r="B35" s="66" t="s">
        <v>111</v>
      </c>
      <c r="C35" s="79" t="s">
        <v>181</v>
      </c>
      <c r="D35" s="67">
        <v>1</v>
      </c>
      <c r="E35" s="83" t="s">
        <v>72</v>
      </c>
      <c r="F35" s="84" t="s">
        <v>116</v>
      </c>
      <c r="G35" s="85" t="s">
        <v>117</v>
      </c>
      <c r="H35" s="86">
        <v>1.33</v>
      </c>
      <c r="I35" s="87" t="s">
        <v>43</v>
      </c>
      <c r="J35" s="88">
        <v>4.4800000000000004</v>
      </c>
      <c r="K35" s="89">
        <v>0.36</v>
      </c>
      <c r="L35" s="89">
        <v>-0.36</v>
      </c>
      <c r="M35" s="90" t="s">
        <v>38</v>
      </c>
      <c r="N35" s="91" t="s">
        <v>67</v>
      </c>
      <c r="O35" s="92">
        <f t="shared" ref="O35" si="49">IF(AND(J35="",K35=""),"",IF(J35="",K35,J35+K35))</f>
        <v>4.8400000000000007</v>
      </c>
      <c r="P35" s="93">
        <f t="shared" ref="P35" si="50">IF(AND(J35="",L35=""),"",IF(J35="",L35,J35+L35))</f>
        <v>4.12</v>
      </c>
      <c r="Q35" s="94"/>
      <c r="R35" s="3">
        <f t="shared" si="2"/>
        <v>4.5871000000000004</v>
      </c>
      <c r="S35" s="3">
        <f t="shared" si="3"/>
        <v>4.3554000000000004</v>
      </c>
      <c r="T35" s="3">
        <f t="shared" si="4"/>
        <v>4.530531250000001</v>
      </c>
      <c r="U35" s="4">
        <f t="shared" si="5"/>
        <v>3.8680114400037643E-2</v>
      </c>
      <c r="V35" s="5">
        <f t="shared" si="14"/>
        <v>3.1023693146027305</v>
      </c>
      <c r="W35" s="76">
        <f t="shared" si="15"/>
        <v>0.14036458333333482</v>
      </c>
      <c r="X35" s="76" t="str">
        <f t="shared" si="16"/>
        <v>Level B</v>
      </c>
      <c r="Y35" s="5">
        <f t="shared" si="6"/>
        <v>2.6669065384123973</v>
      </c>
      <c r="Z35" s="5">
        <f t="shared" si="7"/>
        <v>3.5378320907930698</v>
      </c>
      <c r="AA35" s="5">
        <f t="shared" si="8"/>
        <v>2.6669065384123973</v>
      </c>
      <c r="AB35" s="6">
        <f t="shared" si="9"/>
        <v>0.99999999999999933</v>
      </c>
      <c r="AC35" s="29" t="str">
        <f t="shared" si="17"/>
        <v/>
      </c>
      <c r="AD35" s="29" t="str">
        <f t="shared" si="18"/>
        <v/>
      </c>
      <c r="AE35" s="29">
        <f t="shared" si="19"/>
        <v>-5.0531250000000583E-2</v>
      </c>
      <c r="AF35" s="29" t="str">
        <f t="shared" si="10"/>
        <v/>
      </c>
      <c r="AG35" s="23"/>
      <c r="AH35" s="17" t="str">
        <f t="shared" si="20"/>
        <v/>
      </c>
      <c r="AI35" s="100"/>
      <c r="AJ35" s="101"/>
      <c r="AK35" s="101"/>
      <c r="AL35" s="101"/>
      <c r="AM35" s="101"/>
      <c r="AN35" s="102">
        <v>4.5260999999999996</v>
      </c>
      <c r="AO35" s="102">
        <v>4.5522999999999998</v>
      </c>
      <c r="AP35" s="102">
        <v>4.5460000000000003</v>
      </c>
      <c r="AQ35" s="102">
        <v>4.5609000000000002</v>
      </c>
      <c r="AR35" s="102">
        <v>4.5494000000000003</v>
      </c>
      <c r="AS35" s="102">
        <v>4.5871000000000004</v>
      </c>
      <c r="AT35" s="102">
        <v>4.5133999999999999</v>
      </c>
      <c r="AU35" s="102">
        <v>4.4795999999999996</v>
      </c>
      <c r="AV35" s="102">
        <v>4.5278999999999998</v>
      </c>
      <c r="AW35" s="102">
        <v>4.5430000000000001</v>
      </c>
      <c r="AX35" s="103">
        <v>4.5381999999999998</v>
      </c>
      <c r="AY35" s="103">
        <v>4.5351999999999997</v>
      </c>
      <c r="AZ35" s="103">
        <v>4.5189000000000004</v>
      </c>
      <c r="BA35" s="103">
        <v>4.5674999999999999</v>
      </c>
      <c r="BB35" s="103">
        <v>4.5260999999999996</v>
      </c>
      <c r="BC35" s="103">
        <v>4.4989999999999997</v>
      </c>
      <c r="BD35" s="103">
        <v>4.5190999999999999</v>
      </c>
      <c r="BE35" s="103">
        <v>4.5128000000000004</v>
      </c>
      <c r="BF35" s="103">
        <v>4.5373000000000001</v>
      </c>
      <c r="BG35" s="103">
        <v>4.5796999999999999</v>
      </c>
      <c r="BH35" s="103">
        <v>4.5266000000000002</v>
      </c>
      <c r="BI35" s="103">
        <v>4.5319000000000003</v>
      </c>
      <c r="BJ35" s="103">
        <v>4.5364000000000004</v>
      </c>
      <c r="BK35" s="103">
        <v>4.5339999999999998</v>
      </c>
      <c r="BL35" s="103">
        <v>4.5509000000000004</v>
      </c>
      <c r="BM35" s="103">
        <v>4.5278999999999998</v>
      </c>
      <c r="BN35" s="103">
        <v>4.5331999999999999</v>
      </c>
      <c r="BO35" s="103">
        <v>4.5308999999999999</v>
      </c>
      <c r="BP35" s="103">
        <v>4.3554000000000004</v>
      </c>
      <c r="BQ35" s="103">
        <v>4.5602999999999998</v>
      </c>
      <c r="BR35" s="103">
        <v>4.5187999999999997</v>
      </c>
      <c r="BS35" s="103">
        <v>4.5511999999999997</v>
      </c>
      <c r="BT35" s="2"/>
      <c r="BU35" s="2"/>
      <c r="BV35" s="2"/>
      <c r="BW35" s="2"/>
      <c r="BX35" s="2"/>
      <c r="BY35" s="25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</row>
    <row r="36" spans="1:144" ht="15" customHeight="1">
      <c r="A36" s="83" t="s">
        <v>154</v>
      </c>
      <c r="B36" s="66" t="s">
        <v>111</v>
      </c>
      <c r="C36" s="79" t="s">
        <v>181</v>
      </c>
      <c r="D36" s="67">
        <v>1</v>
      </c>
      <c r="E36" s="83" t="s">
        <v>72</v>
      </c>
      <c r="F36" s="84" t="s">
        <v>116</v>
      </c>
      <c r="G36" s="85" t="s">
        <v>117</v>
      </c>
      <c r="H36" s="86">
        <v>1.33</v>
      </c>
      <c r="I36" s="87" t="s">
        <v>43</v>
      </c>
      <c r="J36" s="88">
        <v>10.73</v>
      </c>
      <c r="K36" s="89">
        <v>0.86000000000000099</v>
      </c>
      <c r="L36" s="89">
        <v>-0.86000000000000099</v>
      </c>
      <c r="M36" s="90" t="s">
        <v>38</v>
      </c>
      <c r="N36" s="91" t="s">
        <v>67</v>
      </c>
      <c r="O36" s="92">
        <f t="shared" ref="O36" si="51">IF(AND(J36="",K36=""),"",IF(J36="",K36,J36+K36))</f>
        <v>11.590000000000002</v>
      </c>
      <c r="P36" s="93">
        <f t="shared" ref="P36" si="52">IF(AND(J36="",L36=""),"",IF(J36="",L36,J36+L36))</f>
        <v>9.8699999999999992</v>
      </c>
      <c r="Q36" s="94"/>
      <c r="R36" s="3">
        <f t="shared" si="2"/>
        <v>10.930999999999999</v>
      </c>
      <c r="S36" s="3">
        <f t="shared" si="3"/>
        <v>10.74</v>
      </c>
      <c r="T36" s="3">
        <f t="shared" si="4"/>
        <v>10.841250000000002</v>
      </c>
      <c r="U36" s="4">
        <f t="shared" si="5"/>
        <v>4.1916199039696768E-2</v>
      </c>
      <c r="V36" s="5">
        <f t="shared" si="14"/>
        <v>6.8390424998979293</v>
      </c>
      <c r="W36" s="76">
        <f t="shared" si="15"/>
        <v>0.12936046511628105</v>
      </c>
      <c r="X36" s="76" t="str">
        <f t="shared" si="16"/>
        <v>Level B</v>
      </c>
      <c r="Y36" s="5">
        <f t="shared" si="6"/>
        <v>5.9543407811611218</v>
      </c>
      <c r="Z36" s="5">
        <f t="shared" si="7"/>
        <v>7.7237442186347414</v>
      </c>
      <c r="AA36" s="5">
        <f t="shared" si="8"/>
        <v>5.9543407811611218</v>
      </c>
      <c r="AB36" s="6">
        <f t="shared" si="9"/>
        <v>1</v>
      </c>
      <c r="AC36" s="29" t="str">
        <f t="shared" si="17"/>
        <v/>
      </c>
      <c r="AD36" s="29" t="str">
        <f t="shared" si="18"/>
        <v/>
      </c>
      <c r="AE36" s="29">
        <f t="shared" si="19"/>
        <v>-0.11125000000000185</v>
      </c>
      <c r="AF36" s="29" t="str">
        <f t="shared" si="10"/>
        <v/>
      </c>
      <c r="AG36" s="23"/>
      <c r="AH36" s="17" t="str">
        <f t="shared" si="20"/>
        <v/>
      </c>
      <c r="AI36" s="100"/>
      <c r="AJ36" s="101"/>
      <c r="AK36" s="101"/>
      <c r="AL36" s="101"/>
      <c r="AM36" s="101"/>
      <c r="AN36" s="102">
        <v>10.863</v>
      </c>
      <c r="AO36" s="102">
        <v>10.816000000000001</v>
      </c>
      <c r="AP36" s="102">
        <v>10.794</v>
      </c>
      <c r="AQ36" s="102">
        <v>10.816000000000001</v>
      </c>
      <c r="AR36" s="102">
        <v>10.858000000000001</v>
      </c>
      <c r="AS36" s="102">
        <v>10.920999999999999</v>
      </c>
      <c r="AT36" s="102">
        <v>10.906000000000001</v>
      </c>
      <c r="AU36" s="102">
        <v>10.879</v>
      </c>
      <c r="AV36" s="102">
        <v>10.847</v>
      </c>
      <c r="AW36" s="102">
        <v>10.871</v>
      </c>
      <c r="AX36" s="103">
        <v>10.856999999999999</v>
      </c>
      <c r="AY36" s="103">
        <v>10.930999999999999</v>
      </c>
      <c r="AZ36" s="103">
        <v>10.852</v>
      </c>
      <c r="BA36" s="103">
        <v>10.878</v>
      </c>
      <c r="BB36" s="103">
        <v>10.821</v>
      </c>
      <c r="BC36" s="103">
        <v>10.846</v>
      </c>
      <c r="BD36" s="103">
        <v>10.826000000000001</v>
      </c>
      <c r="BE36" s="103">
        <v>10.824</v>
      </c>
      <c r="BF36" s="103">
        <v>10.906000000000001</v>
      </c>
      <c r="BG36" s="103">
        <v>10.811</v>
      </c>
      <c r="BH36" s="103">
        <v>10.817</v>
      </c>
      <c r="BI36" s="103">
        <v>10.83</v>
      </c>
      <c r="BJ36" s="103">
        <v>10.74</v>
      </c>
      <c r="BK36" s="103">
        <v>10.846</v>
      </c>
      <c r="BL36" s="103">
        <v>10.816000000000001</v>
      </c>
      <c r="BM36" s="103">
        <v>10.788</v>
      </c>
      <c r="BN36" s="103">
        <v>10.808999999999999</v>
      </c>
      <c r="BO36" s="103">
        <v>10.848000000000001</v>
      </c>
      <c r="BP36" s="103">
        <v>10.808</v>
      </c>
      <c r="BQ36" s="103">
        <v>10.877000000000001</v>
      </c>
      <c r="BR36" s="103">
        <v>10.782</v>
      </c>
      <c r="BS36" s="103">
        <v>10.836</v>
      </c>
      <c r="BT36" s="2"/>
      <c r="BU36" s="2"/>
      <c r="BV36" s="2"/>
      <c r="BW36" s="2"/>
      <c r="BX36" s="2"/>
      <c r="BY36" s="25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</row>
    <row r="37" spans="1:144" ht="15" customHeight="1">
      <c r="A37" s="83" t="s">
        <v>155</v>
      </c>
      <c r="B37" s="66" t="s">
        <v>111</v>
      </c>
      <c r="C37" s="79" t="s">
        <v>181</v>
      </c>
      <c r="D37" s="67">
        <v>1</v>
      </c>
      <c r="E37" s="83" t="s">
        <v>72</v>
      </c>
      <c r="F37" s="84" t="s">
        <v>116</v>
      </c>
      <c r="G37" s="85" t="s">
        <v>117</v>
      </c>
      <c r="H37" s="86">
        <v>1.33</v>
      </c>
      <c r="I37" s="87" t="s">
        <v>43</v>
      </c>
      <c r="J37" s="88">
        <v>12.03</v>
      </c>
      <c r="K37" s="89">
        <v>0.96000000000000096</v>
      </c>
      <c r="L37" s="89">
        <v>-0.96000000000000096</v>
      </c>
      <c r="M37" s="90" t="s">
        <v>38</v>
      </c>
      <c r="N37" s="91" t="s">
        <v>67</v>
      </c>
      <c r="O37" s="92">
        <f t="shared" ref="O37" si="53">IF(AND(J37="",K37=""),"",IF(J37="",K37,J37+K37))</f>
        <v>12.99</v>
      </c>
      <c r="P37" s="93">
        <f t="shared" ref="P37" si="54">IF(AND(J37="",L37=""),"",IF(J37="",L37,J37+L37))</f>
        <v>11.069999999999999</v>
      </c>
      <c r="Q37" s="94"/>
      <c r="R37" s="3">
        <f t="shared" si="2"/>
        <v>12.259</v>
      </c>
      <c r="S37" s="3">
        <f t="shared" si="3"/>
        <v>12.085000000000001</v>
      </c>
      <c r="T37" s="3">
        <f t="shared" si="4"/>
        <v>12.168968749999999</v>
      </c>
      <c r="U37" s="4">
        <f t="shared" si="5"/>
        <v>4.0240794880079672E-2</v>
      </c>
      <c r="V37" s="5">
        <f t="shared" si="14"/>
        <v>7.9521292000722719</v>
      </c>
      <c r="W37" s="76">
        <f t="shared" si="15"/>
        <v>0.14475911458333329</v>
      </c>
      <c r="X37" s="76" t="str">
        <f t="shared" si="16"/>
        <v>Level B</v>
      </c>
      <c r="Y37" s="5">
        <f t="shared" si="6"/>
        <v>6.8009860180175385</v>
      </c>
      <c r="Z37" s="5">
        <f t="shared" si="7"/>
        <v>9.1032723821270025</v>
      </c>
      <c r="AA37" s="5">
        <f t="shared" si="8"/>
        <v>6.8009860180175385</v>
      </c>
      <c r="AB37" s="6">
        <f t="shared" si="9"/>
        <v>1</v>
      </c>
      <c r="AC37" s="29" t="str">
        <f t="shared" si="17"/>
        <v/>
      </c>
      <c r="AD37" s="29" t="str">
        <f t="shared" si="18"/>
        <v/>
      </c>
      <c r="AE37" s="29">
        <f t="shared" si="19"/>
        <v>-0.13896875000000009</v>
      </c>
      <c r="AF37" s="29" t="str">
        <f t="shared" si="10"/>
        <v/>
      </c>
      <c r="AG37" s="23"/>
      <c r="AH37" s="17" t="str">
        <f t="shared" si="20"/>
        <v/>
      </c>
      <c r="AI37" s="100"/>
      <c r="AJ37" s="101"/>
      <c r="AK37" s="101"/>
      <c r="AL37" s="101"/>
      <c r="AM37" s="101"/>
      <c r="AN37" s="102">
        <v>12.132</v>
      </c>
      <c r="AO37" s="102">
        <v>12.195</v>
      </c>
      <c r="AP37" s="102">
        <v>12.186</v>
      </c>
      <c r="AQ37" s="102">
        <v>12.108000000000001</v>
      </c>
      <c r="AR37" s="102">
        <v>12.183999999999999</v>
      </c>
      <c r="AS37" s="102">
        <v>12.148</v>
      </c>
      <c r="AT37" s="102">
        <v>12.259</v>
      </c>
      <c r="AU37" s="102">
        <v>12.085000000000001</v>
      </c>
      <c r="AV37" s="102">
        <v>12.191000000000001</v>
      </c>
      <c r="AW37" s="102">
        <v>12.183</v>
      </c>
      <c r="AX37" s="103">
        <v>12.147</v>
      </c>
      <c r="AY37" s="103">
        <v>12.119</v>
      </c>
      <c r="AZ37" s="103">
        <v>12.196999999999999</v>
      </c>
      <c r="BA37" s="103">
        <v>12.141999999999999</v>
      </c>
      <c r="BB37" s="103">
        <v>12.252000000000001</v>
      </c>
      <c r="BC37" s="103">
        <v>12.164</v>
      </c>
      <c r="BD37" s="103">
        <v>12.145</v>
      </c>
      <c r="BE37" s="103">
        <v>12.172000000000001</v>
      </c>
      <c r="BF37" s="103">
        <v>12.212</v>
      </c>
      <c r="BG37" s="103">
        <v>12.183</v>
      </c>
      <c r="BH37" s="103">
        <v>12.218</v>
      </c>
      <c r="BI37" s="103">
        <v>12.19</v>
      </c>
      <c r="BJ37" s="103">
        <v>12.127000000000001</v>
      </c>
      <c r="BK37" s="103">
        <v>12.195</v>
      </c>
      <c r="BL37" s="103">
        <v>12.11</v>
      </c>
      <c r="BM37" s="103">
        <v>12.202999999999999</v>
      </c>
      <c r="BN37" s="103">
        <v>12.137</v>
      </c>
      <c r="BO37" s="103">
        <v>12.175000000000001</v>
      </c>
      <c r="BP37" s="103">
        <v>12.201000000000001</v>
      </c>
      <c r="BQ37" s="103">
        <v>12.164</v>
      </c>
      <c r="BR37" s="103">
        <v>12.147</v>
      </c>
      <c r="BS37" s="103">
        <v>12.135999999999999</v>
      </c>
      <c r="BT37" s="2"/>
      <c r="BU37" s="2"/>
      <c r="BV37" s="2"/>
      <c r="BW37" s="2"/>
      <c r="BX37" s="2"/>
      <c r="BY37" s="25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</row>
    <row r="38" spans="1:144" ht="15" customHeight="1">
      <c r="A38" s="83" t="s">
        <v>156</v>
      </c>
      <c r="B38" s="66" t="s">
        <v>111</v>
      </c>
      <c r="C38" s="79" t="s">
        <v>181</v>
      </c>
      <c r="D38" s="67">
        <v>1</v>
      </c>
      <c r="E38" s="83" t="s">
        <v>72</v>
      </c>
      <c r="F38" s="84" t="s">
        <v>116</v>
      </c>
      <c r="G38" s="85" t="s">
        <v>117</v>
      </c>
      <c r="H38" s="86">
        <v>1.33</v>
      </c>
      <c r="I38" s="87" t="s">
        <v>43</v>
      </c>
      <c r="J38" s="88">
        <v>6.42</v>
      </c>
      <c r="K38" s="89">
        <v>0.51</v>
      </c>
      <c r="L38" s="89">
        <v>-0.51</v>
      </c>
      <c r="M38" s="90" t="s">
        <v>38</v>
      </c>
      <c r="N38" s="91" t="s">
        <v>67</v>
      </c>
      <c r="O38" s="92">
        <f t="shared" ref="O38" si="55">IF(AND(J38="",K38=""),"",IF(J38="",K38,J38+K38))</f>
        <v>6.93</v>
      </c>
      <c r="P38" s="93">
        <f t="shared" ref="P38" si="56">IF(AND(J38="",L38=""),"",IF(J38="",L38,J38+L38))</f>
        <v>5.91</v>
      </c>
      <c r="Q38" s="94"/>
      <c r="R38" s="3">
        <f t="shared" si="2"/>
        <v>6.5663999999999998</v>
      </c>
      <c r="S38" s="3">
        <f t="shared" si="3"/>
        <v>6.3300999999999998</v>
      </c>
      <c r="T38" s="3">
        <f t="shared" si="4"/>
        <v>6.502171875000001</v>
      </c>
      <c r="U38" s="4">
        <f t="shared" si="5"/>
        <v>4.280753049801761E-2</v>
      </c>
      <c r="V38" s="5">
        <f t="shared" si="14"/>
        <v>3.9712638879711268</v>
      </c>
      <c r="W38" s="76">
        <f t="shared" si="15"/>
        <v>0.16112132352941402</v>
      </c>
      <c r="X38" s="76" t="str">
        <f t="shared" si="16"/>
        <v>Level B</v>
      </c>
      <c r="Y38" s="5">
        <f t="shared" si="6"/>
        <v>3.3314085942566511</v>
      </c>
      <c r="Z38" s="5">
        <f t="shared" si="7"/>
        <v>4.6111191816855994</v>
      </c>
      <c r="AA38" s="5">
        <f t="shared" si="8"/>
        <v>3.3314085942566511</v>
      </c>
      <c r="AB38" s="6">
        <f t="shared" si="9"/>
        <v>1</v>
      </c>
      <c r="AC38" s="29" t="str">
        <f t="shared" si="17"/>
        <v/>
      </c>
      <c r="AD38" s="29" t="str">
        <f t="shared" si="18"/>
        <v/>
      </c>
      <c r="AE38" s="29">
        <f t="shared" si="19"/>
        <v>-8.2171875000001116E-2</v>
      </c>
      <c r="AF38" s="29" t="str">
        <f t="shared" si="10"/>
        <v/>
      </c>
      <c r="AG38" s="23"/>
      <c r="AH38" s="17" t="str">
        <f t="shared" si="20"/>
        <v/>
      </c>
      <c r="AI38" s="100"/>
      <c r="AJ38" s="101"/>
      <c r="AK38" s="101"/>
      <c r="AL38" s="101"/>
      <c r="AM38" s="101"/>
      <c r="AN38" s="102">
        <v>6.5403000000000002</v>
      </c>
      <c r="AO38" s="102">
        <v>6.5449000000000002</v>
      </c>
      <c r="AP38" s="102">
        <v>6.4964000000000004</v>
      </c>
      <c r="AQ38" s="102">
        <v>6.5382999999999996</v>
      </c>
      <c r="AR38" s="102">
        <v>6.5288000000000004</v>
      </c>
      <c r="AS38" s="102">
        <v>6.5107999999999997</v>
      </c>
      <c r="AT38" s="102">
        <v>6.5663999999999998</v>
      </c>
      <c r="AU38" s="102">
        <v>6.5640999999999998</v>
      </c>
      <c r="AV38" s="102">
        <v>6.5376000000000003</v>
      </c>
      <c r="AW38" s="102">
        <v>6.4194000000000004</v>
      </c>
      <c r="AX38" s="103">
        <v>6.5155000000000003</v>
      </c>
      <c r="AY38" s="103">
        <v>6.5216000000000003</v>
      </c>
      <c r="AZ38" s="103">
        <v>6.5115999999999996</v>
      </c>
      <c r="BA38" s="103">
        <v>6.5095999999999998</v>
      </c>
      <c r="BB38" s="103">
        <v>6.5132000000000003</v>
      </c>
      <c r="BC38" s="103">
        <v>6.4935999999999998</v>
      </c>
      <c r="BD38" s="103">
        <v>6.3300999999999998</v>
      </c>
      <c r="BE38" s="103">
        <v>6.4893000000000001</v>
      </c>
      <c r="BF38" s="103">
        <v>6.5083000000000002</v>
      </c>
      <c r="BG38" s="103">
        <v>6.5046999999999997</v>
      </c>
      <c r="BH38" s="103">
        <v>6.4976000000000003</v>
      </c>
      <c r="BI38" s="103">
        <v>6.5077999999999996</v>
      </c>
      <c r="BJ38" s="103">
        <v>6.4776999999999996</v>
      </c>
      <c r="BK38" s="103">
        <v>6.5079000000000002</v>
      </c>
      <c r="BL38" s="103">
        <v>6.4583000000000004</v>
      </c>
      <c r="BM38" s="103">
        <v>6.4950000000000001</v>
      </c>
      <c r="BN38" s="103">
        <v>6.4911000000000003</v>
      </c>
      <c r="BO38" s="103">
        <v>6.4911000000000003</v>
      </c>
      <c r="BP38" s="103">
        <v>6.4672000000000001</v>
      </c>
      <c r="BQ38" s="103">
        <v>6.4983000000000004</v>
      </c>
      <c r="BR38" s="103">
        <v>6.5225</v>
      </c>
      <c r="BS38" s="103">
        <v>6.5105000000000004</v>
      </c>
      <c r="BT38" s="2"/>
      <c r="BU38" s="2"/>
      <c r="BV38" s="2"/>
      <c r="BW38" s="2"/>
      <c r="BX38" s="2"/>
      <c r="BY38" s="25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</row>
    <row r="39" spans="1:144" ht="15" customHeight="1">
      <c r="A39" s="83" t="s">
        <v>157</v>
      </c>
      <c r="B39" s="66" t="s">
        <v>111</v>
      </c>
      <c r="C39" s="79" t="s">
        <v>181</v>
      </c>
      <c r="D39" s="67">
        <v>1</v>
      </c>
      <c r="E39" s="83" t="s">
        <v>72</v>
      </c>
      <c r="F39" s="84" t="s">
        <v>116</v>
      </c>
      <c r="G39" s="85" t="s">
        <v>117</v>
      </c>
      <c r="H39" s="86">
        <v>1.33</v>
      </c>
      <c r="I39" s="87" t="s">
        <v>43</v>
      </c>
      <c r="J39" s="88">
        <v>3.52</v>
      </c>
      <c r="K39" s="89">
        <v>0.28000000000000003</v>
      </c>
      <c r="L39" s="89">
        <v>-0.28000000000000003</v>
      </c>
      <c r="M39" s="90" t="s">
        <v>38</v>
      </c>
      <c r="N39" s="91" t="s">
        <v>67</v>
      </c>
      <c r="O39" s="92">
        <f t="shared" ref="O39" si="57">IF(AND(J39="",K39=""),"",IF(J39="",K39,J39+K39))</f>
        <v>3.8</v>
      </c>
      <c r="P39" s="93">
        <f t="shared" ref="P39" si="58">IF(AND(J39="",L39=""),"",IF(J39="",L39,J39+L39))</f>
        <v>3.24</v>
      </c>
      <c r="Q39" s="94"/>
      <c r="R39" s="3">
        <f t="shared" si="2"/>
        <v>3.6135000000000002</v>
      </c>
      <c r="S39" s="3">
        <f t="shared" si="3"/>
        <v>3.5421999999999998</v>
      </c>
      <c r="T39" s="3">
        <f t="shared" si="4"/>
        <v>3.5751406250000004</v>
      </c>
      <c r="U39" s="4">
        <f t="shared" si="5"/>
        <v>1.8941707852539812E-2</v>
      </c>
      <c r="V39" s="5">
        <f t="shared" si="14"/>
        <v>4.9273979970511839</v>
      </c>
      <c r="W39" s="76">
        <f t="shared" si="15"/>
        <v>0.19693080357143009</v>
      </c>
      <c r="X39" s="76" t="str">
        <f t="shared" si="16"/>
        <v>Level B</v>
      </c>
      <c r="Y39" s="5">
        <f t="shared" si="6"/>
        <v>3.9570415499756355</v>
      </c>
      <c r="Z39" s="5">
        <f t="shared" si="7"/>
        <v>5.8977544441267238</v>
      </c>
      <c r="AA39" s="5">
        <f t="shared" si="8"/>
        <v>3.9570415499756355</v>
      </c>
      <c r="AB39" s="6">
        <f t="shared" si="9"/>
        <v>1</v>
      </c>
      <c r="AC39" s="29" t="str">
        <f t="shared" si="17"/>
        <v/>
      </c>
      <c r="AD39" s="29" t="str">
        <f t="shared" si="18"/>
        <v/>
      </c>
      <c r="AE39" s="29">
        <f t="shared" si="19"/>
        <v>-5.5140625000000387E-2</v>
      </c>
      <c r="AF39" s="29" t="str">
        <f t="shared" si="10"/>
        <v/>
      </c>
      <c r="AG39" s="23"/>
      <c r="AH39" s="17" t="str">
        <f t="shared" si="20"/>
        <v/>
      </c>
      <c r="AI39" s="100"/>
      <c r="AJ39" s="101"/>
      <c r="AK39" s="101"/>
      <c r="AL39" s="101"/>
      <c r="AM39" s="101"/>
      <c r="AN39" s="102">
        <v>3.5760000000000001</v>
      </c>
      <c r="AO39" s="102">
        <v>3.5609999999999999</v>
      </c>
      <c r="AP39" s="102">
        <v>3.5781000000000001</v>
      </c>
      <c r="AQ39" s="102">
        <v>3.548</v>
      </c>
      <c r="AR39" s="102">
        <v>3.5640000000000001</v>
      </c>
      <c r="AS39" s="102">
        <v>3.5849000000000002</v>
      </c>
      <c r="AT39" s="102">
        <v>3.6002000000000001</v>
      </c>
      <c r="AU39" s="102">
        <v>3.5550000000000002</v>
      </c>
      <c r="AV39" s="102">
        <v>3.5937999999999999</v>
      </c>
      <c r="AW39" s="102">
        <v>3.577</v>
      </c>
      <c r="AX39" s="103">
        <v>3.5594999999999999</v>
      </c>
      <c r="AY39" s="103">
        <v>3.6135000000000002</v>
      </c>
      <c r="AZ39" s="103">
        <v>3.5971000000000002</v>
      </c>
      <c r="BA39" s="103">
        <v>3.5960999999999999</v>
      </c>
      <c r="BB39" s="103">
        <v>3.5421999999999998</v>
      </c>
      <c r="BC39" s="103">
        <v>3.5981000000000001</v>
      </c>
      <c r="BD39" s="103">
        <v>3.5817999999999999</v>
      </c>
      <c r="BE39" s="103">
        <v>3.5484</v>
      </c>
      <c r="BF39" s="103">
        <v>3.5528</v>
      </c>
      <c r="BG39" s="103">
        <v>3.5853000000000002</v>
      </c>
      <c r="BH39" s="103">
        <v>3.5707</v>
      </c>
      <c r="BI39" s="103">
        <v>3.5625</v>
      </c>
      <c r="BJ39" s="103">
        <v>3.5956999999999999</v>
      </c>
      <c r="BK39" s="103">
        <v>3.5828000000000002</v>
      </c>
      <c r="BL39" s="103">
        <v>3.5505</v>
      </c>
      <c r="BM39" s="103">
        <v>3.5922999999999998</v>
      </c>
      <c r="BN39" s="103">
        <v>3.5876000000000001</v>
      </c>
      <c r="BO39" s="103">
        <v>3.5859999999999999</v>
      </c>
      <c r="BP39" s="103">
        <v>3.5524</v>
      </c>
      <c r="BQ39" s="103">
        <v>3.5876999999999999</v>
      </c>
      <c r="BR39" s="103">
        <v>3.5550000000000002</v>
      </c>
      <c r="BS39" s="103">
        <v>3.5684999999999998</v>
      </c>
      <c r="BT39" s="2"/>
      <c r="BU39" s="2"/>
      <c r="BV39" s="2"/>
      <c r="BW39" s="2"/>
      <c r="BX39" s="2"/>
      <c r="BY39" s="25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</row>
    <row r="40" spans="1:144" ht="15" customHeight="1">
      <c r="A40" s="83" t="s">
        <v>158</v>
      </c>
      <c r="B40" s="66" t="s">
        <v>111</v>
      </c>
      <c r="C40" s="79" t="s">
        <v>181</v>
      </c>
      <c r="D40" s="67">
        <v>1</v>
      </c>
      <c r="E40" s="83" t="s">
        <v>72</v>
      </c>
      <c r="F40" s="84" t="s">
        <v>116</v>
      </c>
      <c r="G40" s="85" t="s">
        <v>117</v>
      </c>
      <c r="H40" s="86">
        <v>1.33</v>
      </c>
      <c r="I40" s="87" t="s">
        <v>43</v>
      </c>
      <c r="J40" s="88">
        <v>2.52</v>
      </c>
      <c r="K40" s="89">
        <v>0.2</v>
      </c>
      <c r="L40" s="89">
        <v>-0.2</v>
      </c>
      <c r="M40" s="90" t="s">
        <v>38</v>
      </c>
      <c r="N40" s="91" t="s">
        <v>67</v>
      </c>
      <c r="O40" s="92">
        <f t="shared" ref="O40" si="59">IF(AND(J40="",K40=""),"",IF(J40="",K40,J40+K40))</f>
        <v>2.72</v>
      </c>
      <c r="P40" s="93">
        <f t="shared" ref="P40" si="60">IF(AND(J40="",L40=""),"",IF(J40="",L40,J40+L40))</f>
        <v>2.3199999999999998</v>
      </c>
      <c r="Q40" s="94"/>
      <c r="R40" s="3">
        <f t="shared" si="2"/>
        <v>2.5767000000000002</v>
      </c>
      <c r="S40" s="3">
        <f t="shared" si="3"/>
        <v>2.5183</v>
      </c>
      <c r="T40" s="3">
        <f t="shared" si="4"/>
        <v>2.5500406250000003</v>
      </c>
      <c r="U40" s="4">
        <f t="shared" si="5"/>
        <v>1.4113179824478402E-2</v>
      </c>
      <c r="V40" s="5">
        <f t="shared" si="14"/>
        <v>4.7237169437207642</v>
      </c>
      <c r="W40" s="76">
        <f t="shared" si="15"/>
        <v>0.15020312500000119</v>
      </c>
      <c r="X40" s="76" t="str">
        <f t="shared" si="16"/>
        <v>Level B</v>
      </c>
      <c r="Y40" s="5">
        <f t="shared" si="6"/>
        <v>4.0141998971584547</v>
      </c>
      <c r="Z40" s="5">
        <f t="shared" si="7"/>
        <v>5.4332339902830826</v>
      </c>
      <c r="AA40" s="5">
        <f t="shared" si="8"/>
        <v>4.0141998971584547</v>
      </c>
      <c r="AB40" s="6">
        <f t="shared" si="9"/>
        <v>1</v>
      </c>
      <c r="AC40" s="29" t="str">
        <f t="shared" si="17"/>
        <v/>
      </c>
      <c r="AD40" s="29" t="str">
        <f t="shared" si="18"/>
        <v/>
      </c>
      <c r="AE40" s="29">
        <f t="shared" si="19"/>
        <v>-3.0040625000000265E-2</v>
      </c>
      <c r="AF40" s="29" t="str">
        <f t="shared" si="10"/>
        <v/>
      </c>
      <c r="AG40" s="23"/>
      <c r="AH40" s="17" t="str">
        <f t="shared" si="20"/>
        <v/>
      </c>
      <c r="AI40" s="100"/>
      <c r="AJ40" s="101"/>
      <c r="AK40" s="101"/>
      <c r="AL40" s="101"/>
      <c r="AM40" s="101"/>
      <c r="AN40" s="102">
        <v>2.5367000000000002</v>
      </c>
      <c r="AO40" s="102">
        <v>2.5276000000000001</v>
      </c>
      <c r="AP40" s="102">
        <v>2.5583</v>
      </c>
      <c r="AQ40" s="102">
        <v>2.5541</v>
      </c>
      <c r="AR40" s="102">
        <v>2.5560999999999998</v>
      </c>
      <c r="AS40" s="102">
        <v>2.5438999999999998</v>
      </c>
      <c r="AT40" s="102">
        <v>2.5541999999999998</v>
      </c>
      <c r="AU40" s="102">
        <v>2.5503999999999998</v>
      </c>
      <c r="AV40" s="102">
        <v>2.5489000000000002</v>
      </c>
      <c r="AW40" s="102">
        <v>2.5520999999999998</v>
      </c>
      <c r="AX40" s="103">
        <v>2.5476999999999999</v>
      </c>
      <c r="AY40" s="103">
        <v>2.5589</v>
      </c>
      <c r="AZ40" s="103">
        <v>2.5407000000000002</v>
      </c>
      <c r="BA40" s="103">
        <v>2.5648</v>
      </c>
      <c r="BB40" s="103">
        <v>2.5264000000000002</v>
      </c>
      <c r="BC40" s="103">
        <v>2.5767000000000002</v>
      </c>
      <c r="BD40" s="103">
        <v>2.5512999999999999</v>
      </c>
      <c r="BE40" s="103">
        <v>2.5565000000000002</v>
      </c>
      <c r="BF40" s="103">
        <v>2.5276000000000001</v>
      </c>
      <c r="BG40" s="103">
        <v>2.5426000000000002</v>
      </c>
      <c r="BH40" s="103">
        <v>2.5548000000000002</v>
      </c>
      <c r="BI40" s="103">
        <v>2.5554999999999999</v>
      </c>
      <c r="BJ40" s="103">
        <v>2.5651999999999999</v>
      </c>
      <c r="BK40" s="103">
        <v>2.5525000000000002</v>
      </c>
      <c r="BL40" s="103">
        <v>2.5609999999999999</v>
      </c>
      <c r="BM40" s="103">
        <v>2.5445000000000002</v>
      </c>
      <c r="BN40" s="103">
        <v>2.5425</v>
      </c>
      <c r="BO40" s="103">
        <v>2.5634999999999999</v>
      </c>
      <c r="BP40" s="103">
        <v>2.5270999999999999</v>
      </c>
      <c r="BQ40" s="103">
        <v>2.5687000000000002</v>
      </c>
      <c r="BR40" s="103">
        <v>2.5722</v>
      </c>
      <c r="BS40" s="103">
        <v>2.5183</v>
      </c>
      <c r="BT40" s="2"/>
      <c r="BU40" s="2"/>
      <c r="BV40" s="2"/>
      <c r="BW40" s="2"/>
      <c r="BX40" s="2"/>
      <c r="BY40" s="25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74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</row>
    <row r="41" spans="1:144" ht="15" customHeight="1">
      <c r="A41" s="83" t="s">
        <v>159</v>
      </c>
      <c r="B41" s="66" t="s">
        <v>111</v>
      </c>
      <c r="C41" s="79" t="s">
        <v>181</v>
      </c>
      <c r="D41" s="67">
        <v>1</v>
      </c>
      <c r="E41" s="83" t="s">
        <v>72</v>
      </c>
      <c r="F41" s="84">
        <v>4</v>
      </c>
      <c r="G41" s="85" t="s">
        <v>117</v>
      </c>
      <c r="H41" s="86">
        <v>1.33</v>
      </c>
      <c r="I41" s="87" t="s">
        <v>43</v>
      </c>
      <c r="J41" s="88">
        <v>5.5949999999999998</v>
      </c>
      <c r="K41" s="89">
        <v>0.44500000000000001</v>
      </c>
      <c r="L41" s="89">
        <v>-0.44499999999999901</v>
      </c>
      <c r="M41" s="90" t="s">
        <v>38</v>
      </c>
      <c r="N41" s="91" t="s">
        <v>67</v>
      </c>
      <c r="O41" s="92">
        <f t="shared" ref="O41:O44" si="61">IF(AND(J41="",K41=""),"",IF(J41="",K41,J41+K41))</f>
        <v>6.04</v>
      </c>
      <c r="P41" s="93">
        <f t="shared" ref="P41:P44" si="62">IF(AND(J41="",L41=""),"",IF(J41="",L41,J41+L41))</f>
        <v>5.15</v>
      </c>
      <c r="Q41" s="94"/>
      <c r="R41" s="3">
        <f t="shared" si="2"/>
        <v>5.7215999999999996</v>
      </c>
      <c r="S41" s="3">
        <f t="shared" si="3"/>
        <v>5.5494000000000003</v>
      </c>
      <c r="T41" s="3">
        <f t="shared" si="4"/>
        <v>5.6452031249999992</v>
      </c>
      <c r="U41" s="4">
        <f t="shared" si="5"/>
        <v>3.876829003838056E-2</v>
      </c>
      <c r="V41" s="5">
        <f t="shared" si="14"/>
        <v>3.8261510421657325</v>
      </c>
      <c r="W41" s="76">
        <f t="shared" si="15"/>
        <v>0.11281601123595389</v>
      </c>
      <c r="X41" s="76" t="str">
        <f t="shared" si="16"/>
        <v>Level A</v>
      </c>
      <c r="Y41" s="5">
        <f t="shared" si="6"/>
        <v>3.3944999432023129</v>
      </c>
      <c r="Z41" s="5">
        <f t="shared" si="7"/>
        <v>4.257802141129158</v>
      </c>
      <c r="AA41" s="5">
        <f t="shared" si="8"/>
        <v>3.3944999432023129</v>
      </c>
      <c r="AB41" s="6">
        <f t="shared" si="9"/>
        <v>1</v>
      </c>
      <c r="AC41" s="29" t="str">
        <f t="shared" si="17"/>
        <v/>
      </c>
      <c r="AD41" s="29" t="str">
        <f t="shared" si="18"/>
        <v/>
      </c>
      <c r="AE41" s="29">
        <f t="shared" si="19"/>
        <v>-5.0203124999998572E-2</v>
      </c>
      <c r="AF41" s="29" t="str">
        <f t="shared" si="10"/>
        <v/>
      </c>
      <c r="AG41" s="23"/>
      <c r="AH41" s="17" t="str">
        <f t="shared" si="20"/>
        <v/>
      </c>
      <c r="AI41" s="100"/>
      <c r="AJ41" s="101"/>
      <c r="AK41" s="101"/>
      <c r="AL41" s="101"/>
      <c r="AM41" s="101"/>
      <c r="AN41" s="102">
        <v>5.7026000000000003</v>
      </c>
      <c r="AO41" s="102">
        <v>5.6101999999999999</v>
      </c>
      <c r="AP41" s="102">
        <v>5.6348000000000003</v>
      </c>
      <c r="AQ41" s="102">
        <v>5.6456999999999997</v>
      </c>
      <c r="AR41" s="102">
        <v>5.6452</v>
      </c>
      <c r="AS41" s="102">
        <v>5.6247999999999996</v>
      </c>
      <c r="AT41" s="102">
        <v>5.6505999999999998</v>
      </c>
      <c r="AU41" s="102">
        <v>5.6898999999999997</v>
      </c>
      <c r="AV41" s="102">
        <v>5.6882999999999999</v>
      </c>
      <c r="AW41" s="102">
        <v>5.6798000000000002</v>
      </c>
      <c r="AX41" s="103">
        <v>5.6969000000000003</v>
      </c>
      <c r="AY41" s="103">
        <v>5.5808999999999997</v>
      </c>
      <c r="AZ41" s="103">
        <v>5.6246</v>
      </c>
      <c r="BA41" s="103">
        <v>5.5945999999999998</v>
      </c>
      <c r="BB41" s="103">
        <v>5.6249000000000002</v>
      </c>
      <c r="BC41" s="103">
        <v>5.6222000000000003</v>
      </c>
      <c r="BD41" s="103">
        <v>5.6074999999999999</v>
      </c>
      <c r="BE41" s="103">
        <v>5.6249000000000002</v>
      </c>
      <c r="BF41" s="103">
        <v>5.6757999999999997</v>
      </c>
      <c r="BG41" s="103">
        <v>5.5494000000000003</v>
      </c>
      <c r="BH41" s="103">
        <v>5.6050000000000004</v>
      </c>
      <c r="BI41" s="103">
        <v>5.7215999999999996</v>
      </c>
      <c r="BJ41" s="103">
        <v>5.6252000000000004</v>
      </c>
      <c r="BK41" s="103">
        <v>5.6437999999999997</v>
      </c>
      <c r="BL41" s="103">
        <v>5.6765999999999996</v>
      </c>
      <c r="BM41" s="103">
        <v>5.6380999999999997</v>
      </c>
      <c r="BN41" s="103">
        <v>5.6759000000000004</v>
      </c>
      <c r="BO41" s="103">
        <v>5.6247999999999996</v>
      </c>
      <c r="BP41" s="103">
        <v>5.6997</v>
      </c>
      <c r="BQ41" s="103">
        <v>5.6673999999999998</v>
      </c>
      <c r="BR41" s="103">
        <v>5.6417999999999999</v>
      </c>
      <c r="BS41" s="103">
        <v>5.6529999999999996</v>
      </c>
      <c r="BT41" s="2"/>
      <c r="BU41" s="2"/>
      <c r="BV41" s="2"/>
      <c r="BW41" s="2"/>
      <c r="BX41" s="2"/>
      <c r="BY41" s="25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74"/>
      <c r="CO41" s="27"/>
      <c r="CP41" s="27"/>
      <c r="CQ41" s="27"/>
      <c r="CR41" s="74"/>
      <c r="CS41" s="74"/>
      <c r="CT41" s="27"/>
      <c r="CU41" s="74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</row>
    <row r="42" spans="1:144" ht="15" customHeight="1">
      <c r="A42" s="83" t="s">
        <v>160</v>
      </c>
      <c r="B42" s="66" t="s">
        <v>111</v>
      </c>
      <c r="C42" s="79" t="s">
        <v>181</v>
      </c>
      <c r="D42" s="67">
        <v>1</v>
      </c>
      <c r="E42" s="83" t="s">
        <v>72</v>
      </c>
      <c r="F42" s="84" t="s">
        <v>116</v>
      </c>
      <c r="G42" s="85" t="s">
        <v>117</v>
      </c>
      <c r="H42" s="86">
        <v>1.33</v>
      </c>
      <c r="I42" s="87" t="s">
        <v>43</v>
      </c>
      <c r="J42" s="88">
        <v>2.8</v>
      </c>
      <c r="K42" s="89">
        <v>0.22</v>
      </c>
      <c r="L42" s="89">
        <v>-0.22</v>
      </c>
      <c r="M42" s="90" t="s">
        <v>38</v>
      </c>
      <c r="N42" s="91" t="s">
        <v>67</v>
      </c>
      <c r="O42" s="92">
        <f t="shared" si="61"/>
        <v>3.02</v>
      </c>
      <c r="P42" s="93">
        <f t="shared" si="62"/>
        <v>2.5799999999999996</v>
      </c>
      <c r="Q42" s="94"/>
      <c r="R42" s="3">
        <f t="shared" si="2"/>
        <v>2.7785000000000002</v>
      </c>
      <c r="S42" s="3">
        <f t="shared" si="3"/>
        <v>2.7088999999999999</v>
      </c>
      <c r="T42" s="3">
        <f t="shared" si="4"/>
        <v>2.7436968749999999</v>
      </c>
      <c r="U42" s="4">
        <f t="shared" si="5"/>
        <v>1.8447964908742485E-2</v>
      </c>
      <c r="V42" s="5">
        <f t="shared" si="14"/>
        <v>3.9751448843325088</v>
      </c>
      <c r="W42" s="76">
        <f t="shared" si="15"/>
        <v>-0.25592329545454479</v>
      </c>
      <c r="X42" s="76" t="str">
        <f t="shared" si="16"/>
        <v>Level C</v>
      </c>
      <c r="Y42" s="5">
        <f t="shared" si="6"/>
        <v>4.9924770630401643</v>
      </c>
      <c r="Z42" s="5">
        <f t="shared" si="7"/>
        <v>2.9578127056248609</v>
      </c>
      <c r="AA42" s="5">
        <f t="shared" si="8"/>
        <v>2.9578127056248609</v>
      </c>
      <c r="AB42" s="6">
        <f t="shared" si="9"/>
        <v>1</v>
      </c>
      <c r="AC42" s="29" t="str">
        <f t="shared" si="17"/>
        <v/>
      </c>
      <c r="AD42" s="29" t="str">
        <f t="shared" si="18"/>
        <v/>
      </c>
      <c r="AE42" s="29">
        <f t="shared" si="19"/>
        <v>5.6303124999999898E-2</v>
      </c>
      <c r="AF42" s="29" t="str">
        <f t="shared" si="10"/>
        <v/>
      </c>
      <c r="AG42" s="23"/>
      <c r="AH42" s="17" t="str">
        <f t="shared" si="20"/>
        <v/>
      </c>
      <c r="AI42" s="100"/>
      <c r="AJ42" s="101"/>
      <c r="AK42" s="101"/>
      <c r="AL42" s="101"/>
      <c r="AM42" s="101"/>
      <c r="AN42" s="102">
        <v>2.7322000000000002</v>
      </c>
      <c r="AO42" s="102">
        <v>2.7656000000000001</v>
      </c>
      <c r="AP42" s="102">
        <v>2.7505999999999999</v>
      </c>
      <c r="AQ42" s="102">
        <v>2.7541000000000002</v>
      </c>
      <c r="AR42" s="102">
        <v>2.7637</v>
      </c>
      <c r="AS42" s="102">
        <v>2.7088999999999999</v>
      </c>
      <c r="AT42" s="102">
        <v>2.7488999999999999</v>
      </c>
      <c r="AU42" s="102">
        <v>2.7227000000000001</v>
      </c>
      <c r="AV42" s="102">
        <v>2.7408000000000001</v>
      </c>
      <c r="AW42" s="102">
        <v>2.7353999999999998</v>
      </c>
      <c r="AX42" s="103">
        <v>2.7528000000000001</v>
      </c>
      <c r="AY42" s="103">
        <v>2.7393000000000001</v>
      </c>
      <c r="AZ42" s="103">
        <v>2.7768000000000002</v>
      </c>
      <c r="BA42" s="103">
        <v>2.7776000000000001</v>
      </c>
      <c r="BB42" s="103">
        <v>2.73</v>
      </c>
      <c r="BC42" s="103">
        <v>2.7501000000000002</v>
      </c>
      <c r="BD42" s="103">
        <v>2.7309000000000001</v>
      </c>
      <c r="BE42" s="103">
        <v>2.7349000000000001</v>
      </c>
      <c r="BF42" s="103">
        <v>2.7183000000000002</v>
      </c>
      <c r="BG42" s="103">
        <v>2.7246000000000001</v>
      </c>
      <c r="BH42" s="103">
        <v>2.7557</v>
      </c>
      <c r="BI42" s="103">
        <v>2.7334999999999998</v>
      </c>
      <c r="BJ42" s="103">
        <v>2.7545999999999999</v>
      </c>
      <c r="BK42" s="103">
        <v>2.7189999999999999</v>
      </c>
      <c r="BL42" s="103">
        <v>2.7158000000000002</v>
      </c>
      <c r="BM42" s="103">
        <v>2.7366000000000001</v>
      </c>
      <c r="BN42" s="103">
        <v>2.7435999999999998</v>
      </c>
      <c r="BO42" s="103">
        <v>2.7378</v>
      </c>
      <c r="BP42" s="103">
        <v>2.7785000000000002</v>
      </c>
      <c r="BQ42" s="103">
        <v>2.7656000000000001</v>
      </c>
      <c r="BR42" s="103">
        <v>2.7595999999999998</v>
      </c>
      <c r="BS42" s="103">
        <v>2.7397999999999998</v>
      </c>
      <c r="BT42" s="2"/>
      <c r="BU42" s="2"/>
      <c r="BV42" s="2"/>
      <c r="BW42" s="2"/>
      <c r="BX42" s="2"/>
      <c r="BY42" s="25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</row>
    <row r="43" spans="1:144" ht="15" customHeight="1">
      <c r="A43" s="83" t="s">
        <v>161</v>
      </c>
      <c r="B43" s="66" t="s">
        <v>111</v>
      </c>
      <c r="C43" s="79" t="s">
        <v>181</v>
      </c>
      <c r="D43" s="67">
        <v>1</v>
      </c>
      <c r="E43" s="83" t="s">
        <v>72</v>
      </c>
      <c r="F43" s="84" t="s">
        <v>116</v>
      </c>
      <c r="G43" s="85" t="s">
        <v>117</v>
      </c>
      <c r="H43" s="86">
        <v>1.33</v>
      </c>
      <c r="I43" s="87" t="s">
        <v>43</v>
      </c>
      <c r="J43" s="88">
        <v>3.18</v>
      </c>
      <c r="K43" s="89">
        <v>0.25</v>
      </c>
      <c r="L43" s="89">
        <v>-0.25</v>
      </c>
      <c r="M43" s="90" t="s">
        <v>38</v>
      </c>
      <c r="N43" s="91" t="s">
        <v>67</v>
      </c>
      <c r="O43" s="92">
        <f t="shared" si="61"/>
        <v>3.43</v>
      </c>
      <c r="P43" s="93">
        <f t="shared" si="62"/>
        <v>2.93</v>
      </c>
      <c r="Q43" s="94"/>
      <c r="R43" s="3">
        <f t="shared" si="2"/>
        <v>3.2077</v>
      </c>
      <c r="S43" s="3">
        <f t="shared" si="3"/>
        <v>3.0419999999999998</v>
      </c>
      <c r="T43" s="3">
        <f t="shared" si="4"/>
        <v>3.1253562500000003</v>
      </c>
      <c r="U43" s="4">
        <f t="shared" si="5"/>
        <v>4.8873331586076513E-2</v>
      </c>
      <c r="V43" s="5">
        <f t="shared" si="14"/>
        <v>1.7050880434980231</v>
      </c>
      <c r="W43" s="76">
        <f t="shared" si="15"/>
        <v>-0.21857499999999952</v>
      </c>
      <c r="X43" s="76" t="str">
        <f t="shared" si="16"/>
        <v>Level B</v>
      </c>
      <c r="Y43" s="5">
        <f t="shared" si="6"/>
        <v>2.0777776626056026</v>
      </c>
      <c r="Z43" s="5">
        <f t="shared" si="7"/>
        <v>1.3323984243904434</v>
      </c>
      <c r="AA43" s="5">
        <f t="shared" si="8"/>
        <v>1.3323984243904434</v>
      </c>
      <c r="AB43" s="6">
        <f t="shared" si="9"/>
        <v>0.99996795105968639</v>
      </c>
      <c r="AC43" s="29" t="str">
        <f t="shared" si="17"/>
        <v/>
      </c>
      <c r="AD43" s="29" t="str">
        <f t="shared" si="18"/>
        <v/>
      </c>
      <c r="AE43" s="29">
        <f t="shared" si="19"/>
        <v>5.464374999999988E-2</v>
      </c>
      <c r="AF43" s="29" t="str">
        <f t="shared" si="10"/>
        <v/>
      </c>
      <c r="AG43" s="23"/>
      <c r="AH43" s="17" t="str">
        <f t="shared" si="20"/>
        <v/>
      </c>
      <c r="AI43" s="100"/>
      <c r="AJ43" s="101"/>
      <c r="AK43" s="101"/>
      <c r="AL43" s="101"/>
      <c r="AM43" s="101"/>
      <c r="AN43" s="102">
        <v>3.133</v>
      </c>
      <c r="AO43" s="102">
        <v>3.1970000000000001</v>
      </c>
      <c r="AP43" s="102">
        <v>3.1221999999999999</v>
      </c>
      <c r="AQ43" s="102">
        <v>3.0958000000000001</v>
      </c>
      <c r="AR43" s="102">
        <v>3.1924000000000001</v>
      </c>
      <c r="AS43" s="102">
        <v>3.1183999999999998</v>
      </c>
      <c r="AT43" s="102">
        <v>3.1861999999999999</v>
      </c>
      <c r="AU43" s="102">
        <v>3.073</v>
      </c>
      <c r="AV43" s="102">
        <v>3.08</v>
      </c>
      <c r="AW43" s="102">
        <v>3.0884999999999998</v>
      </c>
      <c r="AX43" s="103">
        <v>3.1621999999999999</v>
      </c>
      <c r="AY43" s="103">
        <v>3.0785</v>
      </c>
      <c r="AZ43" s="103">
        <v>3.0861999999999998</v>
      </c>
      <c r="BA43" s="103">
        <v>3.0981000000000001</v>
      </c>
      <c r="BB43" s="103">
        <v>3.1840000000000002</v>
      </c>
      <c r="BC43" s="103">
        <v>3.1968999999999999</v>
      </c>
      <c r="BD43" s="103">
        <v>3.2077</v>
      </c>
      <c r="BE43" s="103">
        <v>3.153</v>
      </c>
      <c r="BF43" s="103">
        <v>3.1160000000000001</v>
      </c>
      <c r="BG43" s="103">
        <v>3.0992999999999999</v>
      </c>
      <c r="BH43" s="103">
        <v>3.0419999999999998</v>
      </c>
      <c r="BI43" s="103">
        <v>3.0981000000000001</v>
      </c>
      <c r="BJ43" s="103">
        <v>3.1507000000000001</v>
      </c>
      <c r="BK43" s="103">
        <v>3.1787000000000001</v>
      </c>
      <c r="BL43" s="103">
        <v>3.0480999999999998</v>
      </c>
      <c r="BM43" s="103">
        <v>3.1044999999999998</v>
      </c>
      <c r="BN43" s="103">
        <v>3.0831</v>
      </c>
      <c r="BO43" s="103">
        <v>3.0562</v>
      </c>
      <c r="BP43" s="103">
        <v>3.1671999999999998</v>
      </c>
      <c r="BQ43" s="103">
        <v>3.1819000000000002</v>
      </c>
      <c r="BR43" s="103">
        <v>3.0878999999999999</v>
      </c>
      <c r="BS43" s="103">
        <v>3.1446000000000001</v>
      </c>
      <c r="BT43" s="2"/>
      <c r="BU43" s="2"/>
      <c r="BV43" s="2"/>
      <c r="BW43" s="2"/>
      <c r="BX43" s="2"/>
      <c r="BY43" s="25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</row>
    <row r="44" spans="1:144" ht="15" customHeight="1">
      <c r="A44" s="83" t="s">
        <v>162</v>
      </c>
      <c r="B44" s="66" t="s">
        <v>111</v>
      </c>
      <c r="C44" s="79" t="s">
        <v>181</v>
      </c>
      <c r="D44" s="67">
        <v>1</v>
      </c>
      <c r="E44" s="83" t="s">
        <v>72</v>
      </c>
      <c r="F44" s="84" t="s">
        <v>116</v>
      </c>
      <c r="G44" s="85" t="s">
        <v>117</v>
      </c>
      <c r="H44" s="86">
        <v>1.33</v>
      </c>
      <c r="I44" s="87" t="s">
        <v>43</v>
      </c>
      <c r="J44" s="88">
        <v>3.96</v>
      </c>
      <c r="K44" s="89">
        <v>0.32</v>
      </c>
      <c r="L44" s="89">
        <v>-0.32</v>
      </c>
      <c r="M44" s="90" t="s">
        <v>38</v>
      </c>
      <c r="N44" s="91" t="s">
        <v>67</v>
      </c>
      <c r="O44" s="92">
        <f t="shared" si="61"/>
        <v>4.28</v>
      </c>
      <c r="P44" s="93">
        <f t="shared" si="62"/>
        <v>3.64</v>
      </c>
      <c r="Q44" s="94"/>
      <c r="R44" s="3">
        <f t="shared" si="2"/>
        <v>4.0739000000000001</v>
      </c>
      <c r="S44" s="3">
        <f t="shared" si="3"/>
        <v>3.9053</v>
      </c>
      <c r="T44" s="3">
        <f t="shared" si="4"/>
        <v>4.0238843749999997</v>
      </c>
      <c r="U44" s="4">
        <f t="shared" si="5"/>
        <v>3.68107549972524E-2</v>
      </c>
      <c r="V44" s="5">
        <f t="shared" si="14"/>
        <v>2.8977038551539733</v>
      </c>
      <c r="W44" s="76">
        <f t="shared" si="15"/>
        <v>0.19963867187499926</v>
      </c>
      <c r="X44" s="76" t="str">
        <f t="shared" si="16"/>
        <v>Level B</v>
      </c>
      <c r="Y44" s="5">
        <f t="shared" si="6"/>
        <v>2.3192101060239714</v>
      </c>
      <c r="Z44" s="5">
        <f t="shared" si="7"/>
        <v>3.4761976042839762</v>
      </c>
      <c r="AA44" s="5">
        <f t="shared" si="8"/>
        <v>2.3192101060239714</v>
      </c>
      <c r="AB44" s="6">
        <f t="shared" si="9"/>
        <v>0.99999999999826983</v>
      </c>
      <c r="AC44" s="29" t="str">
        <f t="shared" si="17"/>
        <v/>
      </c>
      <c r="AD44" s="29" t="str">
        <f t="shared" si="18"/>
        <v/>
      </c>
      <c r="AE44" s="29">
        <f t="shared" si="19"/>
        <v>-6.3884374999999771E-2</v>
      </c>
      <c r="AF44" s="29" t="str">
        <f t="shared" si="10"/>
        <v/>
      </c>
      <c r="AG44" s="23"/>
      <c r="AH44" s="17" t="str">
        <f t="shared" si="20"/>
        <v/>
      </c>
      <c r="AI44" s="100"/>
      <c r="AJ44" s="101"/>
      <c r="AK44" s="101"/>
      <c r="AL44" s="101"/>
      <c r="AM44" s="101"/>
      <c r="AN44" s="102">
        <v>4.0011999999999999</v>
      </c>
      <c r="AO44" s="102">
        <v>4.0091000000000001</v>
      </c>
      <c r="AP44" s="102">
        <v>4.0685000000000002</v>
      </c>
      <c r="AQ44" s="102">
        <v>4.0206999999999997</v>
      </c>
      <c r="AR44" s="102">
        <v>4.0345000000000004</v>
      </c>
      <c r="AS44" s="102">
        <v>3.9424999999999999</v>
      </c>
      <c r="AT44" s="102">
        <v>4.0461</v>
      </c>
      <c r="AU44" s="102">
        <v>4.0171999999999999</v>
      </c>
      <c r="AV44" s="102">
        <v>4.0526999999999997</v>
      </c>
      <c r="AW44" s="102">
        <v>3.9986999999999999</v>
      </c>
      <c r="AX44" s="103">
        <v>4.0739000000000001</v>
      </c>
      <c r="AY44" s="103">
        <v>4.0613999999999999</v>
      </c>
      <c r="AZ44" s="103">
        <v>3.9053</v>
      </c>
      <c r="BA44" s="103">
        <v>4.0006000000000004</v>
      </c>
      <c r="BB44" s="103">
        <v>4.0598999999999998</v>
      </c>
      <c r="BC44" s="103">
        <v>4.0499000000000001</v>
      </c>
      <c r="BD44" s="103">
        <v>4.0579000000000001</v>
      </c>
      <c r="BE44" s="103">
        <v>4.0312999999999999</v>
      </c>
      <c r="BF44" s="103">
        <v>4.0702999999999996</v>
      </c>
      <c r="BG44" s="103">
        <v>4.0332999999999997</v>
      </c>
      <c r="BH44" s="103">
        <v>3.9931000000000001</v>
      </c>
      <c r="BI44" s="103">
        <v>4.0704000000000002</v>
      </c>
      <c r="BJ44" s="103">
        <v>4.0236000000000001</v>
      </c>
      <c r="BK44" s="103">
        <v>4.0031999999999996</v>
      </c>
      <c r="BL44" s="103">
        <v>3.9723999999999999</v>
      </c>
      <c r="BM44" s="103">
        <v>4.0368000000000004</v>
      </c>
      <c r="BN44" s="103">
        <v>4.0201000000000002</v>
      </c>
      <c r="BO44" s="103">
        <v>4.0252999999999997</v>
      </c>
      <c r="BP44" s="103">
        <v>4.0208000000000004</v>
      </c>
      <c r="BQ44" s="103">
        <v>4.0106000000000002</v>
      </c>
      <c r="BR44" s="103">
        <v>4.0294999999999996</v>
      </c>
      <c r="BS44" s="103">
        <v>4.0235000000000003</v>
      </c>
      <c r="BT44" s="2"/>
      <c r="BU44" s="2"/>
      <c r="BV44" s="2"/>
      <c r="BW44" s="2"/>
      <c r="BX44" s="2"/>
      <c r="BY44" s="25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</row>
    <row r="45" spans="1:144" ht="15" customHeight="1">
      <c r="A45" s="83" t="s">
        <v>163</v>
      </c>
      <c r="B45" s="66" t="s">
        <v>111</v>
      </c>
      <c r="C45" s="79" t="s">
        <v>181</v>
      </c>
      <c r="D45" s="67">
        <v>1</v>
      </c>
      <c r="E45" s="83" t="s">
        <v>72</v>
      </c>
      <c r="F45" s="84">
        <v>4</v>
      </c>
      <c r="G45" s="85" t="s">
        <v>117</v>
      </c>
      <c r="H45" s="86">
        <v>1.33</v>
      </c>
      <c r="I45" s="87" t="s">
        <v>43</v>
      </c>
      <c r="J45" s="88">
        <v>5.21</v>
      </c>
      <c r="K45" s="89">
        <v>0.42</v>
      </c>
      <c r="L45" s="89">
        <v>-0.42</v>
      </c>
      <c r="M45" s="90" t="s">
        <v>38</v>
      </c>
      <c r="N45" s="91" t="s">
        <v>67</v>
      </c>
      <c r="O45" s="92">
        <f t="shared" ref="O45:O49" si="63">IF(AND(J45="",K45=""),"",IF(J45="",K45,J45+K45))</f>
        <v>5.63</v>
      </c>
      <c r="P45" s="93">
        <f t="shared" ref="P45:P49" si="64">IF(AND(J45="",L45=""),"",IF(J45="",L45,J45+L45))</f>
        <v>4.79</v>
      </c>
      <c r="Q45" s="94"/>
      <c r="R45" s="3">
        <f t="shared" si="2"/>
        <v>5.5214999999999996</v>
      </c>
      <c r="S45" s="3">
        <f t="shared" si="3"/>
        <v>5.2830000000000004</v>
      </c>
      <c r="T45" s="3">
        <f t="shared" si="4"/>
        <v>5.3917062499999995</v>
      </c>
      <c r="U45" s="4">
        <f t="shared" si="5"/>
        <v>5.9206124015744682E-2</v>
      </c>
      <c r="V45" s="5">
        <f t="shared" si="14"/>
        <v>2.3646202538570131</v>
      </c>
      <c r="W45" s="76">
        <f t="shared" si="15"/>
        <v>0.43263392857142746</v>
      </c>
      <c r="X45" s="76" t="str">
        <f t="shared" si="16"/>
        <v>Level C</v>
      </c>
      <c r="Y45" s="5">
        <f t="shared" si="6"/>
        <v>1.3416053038512872</v>
      </c>
      <c r="Z45" s="5">
        <f t="shared" si="7"/>
        <v>3.3876352038627386</v>
      </c>
      <c r="AA45" s="5">
        <f t="shared" si="8"/>
        <v>1.3416053038512872</v>
      </c>
      <c r="AB45" s="6">
        <f t="shared" si="9"/>
        <v>0.99997149004885055</v>
      </c>
      <c r="AC45" s="29" t="str">
        <f t="shared" si="17"/>
        <v/>
      </c>
      <c r="AD45" s="29" t="str">
        <f t="shared" si="18"/>
        <v/>
      </c>
      <c r="AE45" s="29">
        <f t="shared" si="19"/>
        <v>-0.18170624999999951</v>
      </c>
      <c r="AF45" s="29" t="str">
        <f t="shared" si="10"/>
        <v/>
      </c>
      <c r="AG45" s="23"/>
      <c r="AH45" s="17" t="str">
        <f t="shared" si="20"/>
        <v/>
      </c>
      <c r="AI45" s="100"/>
      <c r="AJ45" s="101"/>
      <c r="AK45" s="101"/>
      <c r="AL45" s="101"/>
      <c r="AM45" s="101"/>
      <c r="AN45" s="102">
        <v>5.2830000000000004</v>
      </c>
      <c r="AO45" s="102">
        <v>5.4333</v>
      </c>
      <c r="AP45" s="102">
        <v>5.4019000000000004</v>
      </c>
      <c r="AQ45" s="102">
        <v>5.3624000000000001</v>
      </c>
      <c r="AR45" s="102">
        <v>5.2847999999999997</v>
      </c>
      <c r="AS45" s="102">
        <v>5.3975999999999997</v>
      </c>
      <c r="AT45" s="102">
        <v>5.3639000000000001</v>
      </c>
      <c r="AU45" s="102">
        <v>5.4718</v>
      </c>
      <c r="AV45" s="102">
        <v>5.4608999999999996</v>
      </c>
      <c r="AW45" s="102">
        <v>5.4198000000000004</v>
      </c>
      <c r="AX45" s="103">
        <v>5.2904</v>
      </c>
      <c r="AY45" s="103">
        <v>5.3929</v>
      </c>
      <c r="AZ45" s="103">
        <v>5.4332000000000003</v>
      </c>
      <c r="BA45" s="103">
        <v>5.33</v>
      </c>
      <c r="BB45" s="103">
        <v>5.4255000000000004</v>
      </c>
      <c r="BC45" s="103">
        <v>5.4241000000000001</v>
      </c>
      <c r="BD45" s="103">
        <v>5.4253</v>
      </c>
      <c r="BE45" s="103">
        <v>5.4099000000000004</v>
      </c>
      <c r="BF45" s="103">
        <v>5.3295000000000003</v>
      </c>
      <c r="BG45" s="103">
        <v>5.3560999999999996</v>
      </c>
      <c r="BH45" s="103">
        <v>5.3658000000000001</v>
      </c>
      <c r="BI45" s="103">
        <v>5.3784999999999998</v>
      </c>
      <c r="BJ45" s="103">
        <v>5.3781999999999996</v>
      </c>
      <c r="BK45" s="103">
        <v>5.3338000000000001</v>
      </c>
      <c r="BL45" s="103">
        <v>5.4969000000000001</v>
      </c>
      <c r="BM45" s="103">
        <v>5.4428000000000001</v>
      </c>
      <c r="BN45" s="103">
        <v>5.3444000000000003</v>
      </c>
      <c r="BO45" s="103">
        <v>5.3685999999999998</v>
      </c>
      <c r="BP45" s="103">
        <v>5.3331</v>
      </c>
      <c r="BQ45" s="103">
        <v>5.5214999999999996</v>
      </c>
      <c r="BR45" s="103">
        <v>5.4432</v>
      </c>
      <c r="BS45" s="103">
        <v>5.4314999999999998</v>
      </c>
      <c r="BT45" s="2"/>
      <c r="BU45" s="2"/>
      <c r="BV45" s="2"/>
      <c r="BW45" s="2"/>
      <c r="BX45" s="2"/>
      <c r="BY45" s="25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</row>
    <row r="46" spans="1:144" ht="15" customHeight="1">
      <c r="A46" s="83" t="s">
        <v>164</v>
      </c>
      <c r="B46" s="66" t="s">
        <v>111</v>
      </c>
      <c r="C46" s="79" t="s">
        <v>181</v>
      </c>
      <c r="D46" s="67">
        <v>1</v>
      </c>
      <c r="E46" s="83" t="s">
        <v>72</v>
      </c>
      <c r="F46" s="84">
        <v>4</v>
      </c>
      <c r="G46" s="85" t="s">
        <v>117</v>
      </c>
      <c r="H46" s="86">
        <v>1.33</v>
      </c>
      <c r="I46" s="87" t="s">
        <v>43</v>
      </c>
      <c r="J46" s="88">
        <v>5.47</v>
      </c>
      <c r="K46" s="89">
        <v>0.44</v>
      </c>
      <c r="L46" s="89">
        <v>-0.44</v>
      </c>
      <c r="M46" s="90" t="s">
        <v>38</v>
      </c>
      <c r="N46" s="91" t="s">
        <v>67</v>
      </c>
      <c r="O46" s="92">
        <f t="shared" si="63"/>
        <v>5.91</v>
      </c>
      <c r="P46" s="93">
        <f t="shared" si="64"/>
        <v>5.0299999999999994</v>
      </c>
      <c r="Q46" s="94"/>
      <c r="R46" s="3">
        <f t="shared" si="2"/>
        <v>5.7458999999999998</v>
      </c>
      <c r="S46" s="3">
        <f t="shared" si="3"/>
        <v>5.5236999999999998</v>
      </c>
      <c r="T46" s="3">
        <f t="shared" si="4"/>
        <v>5.6716968749999994</v>
      </c>
      <c r="U46" s="4">
        <f t="shared" si="5"/>
        <v>4.7316317068080115E-2</v>
      </c>
      <c r="V46" s="5">
        <f t="shared" si="14"/>
        <v>3.099705889104563</v>
      </c>
      <c r="W46" s="76">
        <f t="shared" si="15"/>
        <v>0.45840198863636245</v>
      </c>
      <c r="X46" s="76" t="str">
        <f t="shared" si="16"/>
        <v>Level C</v>
      </c>
      <c r="Y46" s="5">
        <f t="shared" si="6"/>
        <v>1.6787945453511888</v>
      </c>
      <c r="Z46" s="5">
        <f t="shared" si="7"/>
        <v>4.5206172328579424</v>
      </c>
      <c r="AA46" s="5">
        <f t="shared" si="8"/>
        <v>1.6787945453511888</v>
      </c>
      <c r="AB46" s="6">
        <f t="shared" si="9"/>
        <v>0.99999976279535718</v>
      </c>
      <c r="AC46" s="29" t="str">
        <f t="shared" si="17"/>
        <v/>
      </c>
      <c r="AD46" s="29" t="str">
        <f t="shared" si="18"/>
        <v/>
      </c>
      <c r="AE46" s="29">
        <f t="shared" si="19"/>
        <v>-0.20169687499999966</v>
      </c>
      <c r="AF46" s="29" t="str">
        <f t="shared" si="10"/>
        <v/>
      </c>
      <c r="AG46" s="23"/>
      <c r="AH46" s="17" t="str">
        <f t="shared" si="20"/>
        <v/>
      </c>
      <c r="AI46" s="100"/>
      <c r="AJ46" s="101"/>
      <c r="AK46" s="101"/>
      <c r="AL46" s="101"/>
      <c r="AM46" s="101"/>
      <c r="AN46" s="102">
        <v>5.7458999999999998</v>
      </c>
      <c r="AO46" s="102">
        <v>5.6703000000000001</v>
      </c>
      <c r="AP46" s="102">
        <v>5.6982999999999997</v>
      </c>
      <c r="AQ46" s="102">
        <v>5.6848999999999998</v>
      </c>
      <c r="AR46" s="102">
        <v>5.7195</v>
      </c>
      <c r="AS46" s="102">
        <v>5.7164000000000001</v>
      </c>
      <c r="AT46" s="102">
        <v>5.6825000000000001</v>
      </c>
      <c r="AU46" s="102">
        <v>5.6616</v>
      </c>
      <c r="AV46" s="102">
        <v>5.6875</v>
      </c>
      <c r="AW46" s="102">
        <v>5.5887000000000002</v>
      </c>
      <c r="AX46" s="103">
        <v>5.5852000000000004</v>
      </c>
      <c r="AY46" s="103">
        <v>5.6853999999999996</v>
      </c>
      <c r="AZ46" s="103">
        <v>5.6391999999999998</v>
      </c>
      <c r="BA46" s="103">
        <v>5.6769999999999996</v>
      </c>
      <c r="BB46" s="103">
        <v>5.6546000000000003</v>
      </c>
      <c r="BC46" s="103">
        <v>5.6929999999999996</v>
      </c>
      <c r="BD46" s="103">
        <v>5.7073</v>
      </c>
      <c r="BE46" s="103">
        <v>5.694</v>
      </c>
      <c r="BF46" s="103">
        <v>5.7003000000000004</v>
      </c>
      <c r="BG46" s="103">
        <v>5.6924000000000001</v>
      </c>
      <c r="BH46" s="103">
        <v>5.7130000000000001</v>
      </c>
      <c r="BI46" s="103">
        <v>5.7184999999999997</v>
      </c>
      <c r="BJ46" s="103">
        <v>5.7180999999999997</v>
      </c>
      <c r="BK46" s="103">
        <v>5.6375999999999999</v>
      </c>
      <c r="BL46" s="103">
        <v>5.6066000000000003</v>
      </c>
      <c r="BM46" s="103">
        <v>5.6226000000000003</v>
      </c>
      <c r="BN46" s="103">
        <v>5.6580000000000004</v>
      </c>
      <c r="BO46" s="103">
        <v>5.6882000000000001</v>
      </c>
      <c r="BP46" s="103">
        <v>5.5236999999999998</v>
      </c>
      <c r="BQ46" s="103">
        <v>5.6349</v>
      </c>
      <c r="BR46" s="103">
        <v>5.6836000000000002</v>
      </c>
      <c r="BS46" s="103">
        <v>5.7054999999999998</v>
      </c>
      <c r="BT46" s="2"/>
      <c r="BU46" s="2"/>
      <c r="BV46" s="2"/>
      <c r="BW46" s="2"/>
      <c r="BX46" s="2"/>
      <c r="BY46" s="25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</row>
    <row r="47" spans="1:144" ht="15" customHeight="1">
      <c r="A47" s="83" t="s">
        <v>165</v>
      </c>
      <c r="B47" s="66" t="s">
        <v>111</v>
      </c>
      <c r="C47" s="79" t="s">
        <v>181</v>
      </c>
      <c r="D47" s="67">
        <v>1</v>
      </c>
      <c r="E47" s="83" t="s">
        <v>72</v>
      </c>
      <c r="F47" s="84">
        <v>4</v>
      </c>
      <c r="G47" s="85" t="s">
        <v>117</v>
      </c>
      <c r="H47" s="86">
        <v>1.33</v>
      </c>
      <c r="I47" s="87" t="s">
        <v>43</v>
      </c>
      <c r="J47" s="88">
        <v>3.7349999999999999</v>
      </c>
      <c r="K47" s="89">
        <v>0.29499999999999998</v>
      </c>
      <c r="L47" s="89">
        <v>-0.29499999999999998</v>
      </c>
      <c r="M47" s="90" t="s">
        <v>38</v>
      </c>
      <c r="N47" s="91" t="s">
        <v>67</v>
      </c>
      <c r="O47" s="92">
        <f t="shared" si="63"/>
        <v>4.03</v>
      </c>
      <c r="P47" s="93">
        <f t="shared" si="64"/>
        <v>3.44</v>
      </c>
      <c r="Q47" s="94"/>
      <c r="R47" s="3">
        <f t="shared" si="2"/>
        <v>3.8127</v>
      </c>
      <c r="S47" s="3">
        <f t="shared" si="3"/>
        <v>3.629</v>
      </c>
      <c r="T47" s="3">
        <f t="shared" si="4"/>
        <v>3.7300812499999996</v>
      </c>
      <c r="U47" s="4">
        <f t="shared" si="5"/>
        <v>3.9140940017887545E-2</v>
      </c>
      <c r="V47" s="5">
        <f t="shared" si="14"/>
        <v>2.5122884960962781</v>
      </c>
      <c r="W47" s="76">
        <f t="shared" si="15"/>
        <v>-1.6673728813560346E-2</v>
      </c>
      <c r="X47" s="76" t="str">
        <f t="shared" si="16"/>
        <v>Level A</v>
      </c>
      <c r="Y47" s="5">
        <f t="shared" si="6"/>
        <v>2.5541777131816179</v>
      </c>
      <c r="Z47" s="5">
        <f t="shared" si="7"/>
        <v>2.4703992790109406</v>
      </c>
      <c r="AA47" s="5">
        <f t="shared" si="8"/>
        <v>2.4703992790109406</v>
      </c>
      <c r="AB47" s="6">
        <f t="shared" si="9"/>
        <v>0.99999999999992828</v>
      </c>
      <c r="AC47" s="29" t="str">
        <f t="shared" si="17"/>
        <v/>
      </c>
      <c r="AD47" s="29" t="str">
        <f t="shared" si="18"/>
        <v/>
      </c>
      <c r="AE47" s="29">
        <f t="shared" si="19"/>
        <v>4.9187500000007489E-3</v>
      </c>
      <c r="AF47" s="29" t="str">
        <f t="shared" si="10"/>
        <v/>
      </c>
      <c r="AG47" s="23"/>
      <c r="AH47" s="17" t="str">
        <f t="shared" si="20"/>
        <v/>
      </c>
      <c r="AI47" s="100"/>
      <c r="AJ47" s="101"/>
      <c r="AK47" s="101"/>
      <c r="AL47" s="101"/>
      <c r="AM47" s="101"/>
      <c r="AN47" s="102">
        <v>3.762</v>
      </c>
      <c r="AO47" s="102">
        <v>3.629</v>
      </c>
      <c r="AP47" s="102">
        <v>3.7490000000000001</v>
      </c>
      <c r="AQ47" s="102">
        <v>3.7332000000000001</v>
      </c>
      <c r="AR47" s="102">
        <v>3.7313000000000001</v>
      </c>
      <c r="AS47" s="102">
        <v>3.7932000000000001</v>
      </c>
      <c r="AT47" s="102">
        <v>3.7410000000000001</v>
      </c>
      <c r="AU47" s="102">
        <v>3.7418</v>
      </c>
      <c r="AV47" s="102">
        <v>3.7444999999999999</v>
      </c>
      <c r="AW47" s="102">
        <v>3.7176</v>
      </c>
      <c r="AX47" s="103">
        <v>3.6829000000000001</v>
      </c>
      <c r="AY47" s="103">
        <v>3.6499000000000001</v>
      </c>
      <c r="AZ47" s="103">
        <v>3.7364999999999999</v>
      </c>
      <c r="BA47" s="103">
        <v>3.7545000000000002</v>
      </c>
      <c r="BB47" s="103">
        <v>3.6589999999999998</v>
      </c>
      <c r="BC47" s="103">
        <v>3.7037</v>
      </c>
      <c r="BD47" s="103">
        <v>3.7368999999999999</v>
      </c>
      <c r="BE47" s="103">
        <v>3.6808000000000001</v>
      </c>
      <c r="BF47" s="103">
        <v>3.7292000000000001</v>
      </c>
      <c r="BG47" s="103">
        <v>3.7364999999999999</v>
      </c>
      <c r="BH47" s="103">
        <v>3.7355999999999998</v>
      </c>
      <c r="BI47" s="103">
        <v>3.7490000000000001</v>
      </c>
      <c r="BJ47" s="103">
        <v>3.7290000000000001</v>
      </c>
      <c r="BK47" s="103">
        <v>3.7431000000000001</v>
      </c>
      <c r="BL47" s="103">
        <v>3.7700999999999998</v>
      </c>
      <c r="BM47" s="103">
        <v>3.6903999999999999</v>
      </c>
      <c r="BN47" s="103">
        <v>3.7553999999999998</v>
      </c>
      <c r="BO47" s="103">
        <v>3.7765</v>
      </c>
      <c r="BP47" s="103">
        <v>3.7336</v>
      </c>
      <c r="BQ47" s="103">
        <v>3.8127</v>
      </c>
      <c r="BR47" s="103">
        <v>3.7143000000000002</v>
      </c>
      <c r="BS47" s="103">
        <v>3.7404000000000002</v>
      </c>
      <c r="BT47" s="2"/>
      <c r="BU47" s="2"/>
      <c r="BV47" s="2"/>
      <c r="BW47" s="2"/>
      <c r="BX47" s="2"/>
      <c r="BY47" s="25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</row>
    <row r="48" spans="1:144" ht="15" customHeight="1">
      <c r="A48" s="83" t="s">
        <v>166</v>
      </c>
      <c r="B48" s="66" t="s">
        <v>111</v>
      </c>
      <c r="C48" s="79" t="s">
        <v>181</v>
      </c>
      <c r="D48" s="67">
        <v>1</v>
      </c>
      <c r="E48" s="83" t="s">
        <v>72</v>
      </c>
      <c r="F48" s="84">
        <v>4</v>
      </c>
      <c r="G48" s="85" t="s">
        <v>117</v>
      </c>
      <c r="H48" s="86">
        <v>1.33</v>
      </c>
      <c r="I48" s="87" t="s">
        <v>43</v>
      </c>
      <c r="J48" s="88">
        <v>6.25</v>
      </c>
      <c r="K48" s="89">
        <v>0.5</v>
      </c>
      <c r="L48" s="89">
        <v>-0.5</v>
      </c>
      <c r="M48" s="90" t="s">
        <v>38</v>
      </c>
      <c r="N48" s="91" t="s">
        <v>67</v>
      </c>
      <c r="O48" s="92">
        <f t="shared" si="63"/>
        <v>6.75</v>
      </c>
      <c r="P48" s="93">
        <f t="shared" si="64"/>
        <v>5.75</v>
      </c>
      <c r="Q48" s="94"/>
      <c r="R48" s="3">
        <f t="shared" si="2"/>
        <v>6.4852999999999996</v>
      </c>
      <c r="S48" s="3">
        <f t="shared" si="3"/>
        <v>6.3318000000000003</v>
      </c>
      <c r="T48" s="3">
        <f t="shared" si="4"/>
        <v>6.3844843749999995</v>
      </c>
      <c r="U48" s="4">
        <f t="shared" si="5"/>
        <v>3.6540027626585141E-2</v>
      </c>
      <c r="V48" s="5">
        <f t="shared" si="14"/>
        <v>4.5612080091971885</v>
      </c>
      <c r="W48" s="76">
        <f t="shared" si="15"/>
        <v>0.26896874999999909</v>
      </c>
      <c r="X48" s="76" t="str">
        <f t="shared" si="16"/>
        <v>Level C</v>
      </c>
      <c r="Y48" s="5">
        <f t="shared" si="6"/>
        <v>3.3343855924734362</v>
      </c>
      <c r="Z48" s="5">
        <f t="shared" si="7"/>
        <v>5.7880304259209403</v>
      </c>
      <c r="AA48" s="5">
        <f t="shared" si="8"/>
        <v>3.3343855924734362</v>
      </c>
      <c r="AB48" s="6">
        <f t="shared" si="9"/>
        <v>1</v>
      </c>
      <c r="AC48" s="29" t="str">
        <f t="shared" si="17"/>
        <v/>
      </c>
      <c r="AD48" s="29" t="str">
        <f t="shared" si="18"/>
        <v/>
      </c>
      <c r="AE48" s="29">
        <f t="shared" si="19"/>
        <v>-0.13448437499999955</v>
      </c>
      <c r="AF48" s="29" t="str">
        <f t="shared" si="10"/>
        <v/>
      </c>
      <c r="AG48" s="23"/>
      <c r="AH48" s="17" t="str">
        <f t="shared" si="20"/>
        <v/>
      </c>
      <c r="AI48" s="100"/>
      <c r="AJ48" s="101"/>
      <c r="AK48" s="101"/>
      <c r="AL48" s="101"/>
      <c r="AM48" s="101"/>
      <c r="AN48" s="102">
        <v>6.4001999999999999</v>
      </c>
      <c r="AO48" s="102">
        <v>6.3611000000000004</v>
      </c>
      <c r="AP48" s="102">
        <v>6.3754999999999997</v>
      </c>
      <c r="AQ48" s="102">
        <v>6.4852999999999996</v>
      </c>
      <c r="AR48" s="102">
        <v>6.3807999999999998</v>
      </c>
      <c r="AS48" s="102">
        <v>6.3570000000000002</v>
      </c>
      <c r="AT48" s="102">
        <v>6.3409000000000004</v>
      </c>
      <c r="AU48" s="102">
        <v>6.4470000000000001</v>
      </c>
      <c r="AV48" s="102">
        <v>6.4638999999999998</v>
      </c>
      <c r="AW48" s="102">
        <v>6.3318000000000003</v>
      </c>
      <c r="AX48" s="103">
        <v>6.3921000000000001</v>
      </c>
      <c r="AY48" s="103">
        <v>6.3685</v>
      </c>
      <c r="AZ48" s="103">
        <v>6.3535000000000004</v>
      </c>
      <c r="BA48" s="103">
        <v>6.359</v>
      </c>
      <c r="BB48" s="103">
        <v>6.3372999999999999</v>
      </c>
      <c r="BC48" s="103">
        <v>6.3783000000000003</v>
      </c>
      <c r="BD48" s="103">
        <v>6.3575999999999997</v>
      </c>
      <c r="BE48" s="103">
        <v>6.3958000000000004</v>
      </c>
      <c r="BF48" s="103">
        <v>6.4132999999999996</v>
      </c>
      <c r="BG48" s="103">
        <v>6.3459000000000003</v>
      </c>
      <c r="BH48" s="103">
        <v>6.3949999999999996</v>
      </c>
      <c r="BI48" s="103">
        <v>6.3795999999999999</v>
      </c>
      <c r="BJ48" s="103">
        <v>6.4023000000000003</v>
      </c>
      <c r="BK48" s="103">
        <v>6.351</v>
      </c>
      <c r="BL48" s="103">
        <v>6.3846999999999996</v>
      </c>
      <c r="BM48" s="103">
        <v>6.3844000000000003</v>
      </c>
      <c r="BN48" s="103">
        <v>6.3517000000000001</v>
      </c>
      <c r="BO48" s="103">
        <v>6.4223999999999997</v>
      </c>
      <c r="BP48" s="103">
        <v>6.3768000000000002</v>
      </c>
      <c r="BQ48" s="103">
        <v>6.4374000000000002</v>
      </c>
      <c r="BR48" s="103">
        <v>6.3728999999999996</v>
      </c>
      <c r="BS48" s="103">
        <v>6.4005000000000001</v>
      </c>
      <c r="BT48" s="2"/>
      <c r="BU48" s="2"/>
      <c r="BV48" s="2"/>
      <c r="BW48" s="2"/>
      <c r="BX48" s="2"/>
      <c r="BY48" s="25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</row>
    <row r="49" spans="1:144" ht="15" customHeight="1">
      <c r="A49" s="83" t="s">
        <v>167</v>
      </c>
      <c r="B49" s="66" t="s">
        <v>111</v>
      </c>
      <c r="C49" s="79" t="s">
        <v>181</v>
      </c>
      <c r="D49" s="67">
        <v>1</v>
      </c>
      <c r="E49" s="83" t="s">
        <v>72</v>
      </c>
      <c r="F49" s="84" t="s">
        <v>116</v>
      </c>
      <c r="G49" s="85" t="s">
        <v>117</v>
      </c>
      <c r="H49" s="86">
        <v>1.33</v>
      </c>
      <c r="I49" s="87" t="s">
        <v>43</v>
      </c>
      <c r="J49" s="88">
        <v>2.7050000000000001</v>
      </c>
      <c r="K49" s="89">
        <v>0.215</v>
      </c>
      <c r="L49" s="89">
        <v>-0.215</v>
      </c>
      <c r="M49" s="90" t="s">
        <v>38</v>
      </c>
      <c r="N49" s="91" t="s">
        <v>67</v>
      </c>
      <c r="O49" s="92">
        <f t="shared" si="63"/>
        <v>2.92</v>
      </c>
      <c r="P49" s="93">
        <f t="shared" si="64"/>
        <v>2.4900000000000002</v>
      </c>
      <c r="Q49" s="94"/>
      <c r="R49" s="3">
        <f t="shared" si="2"/>
        <v>2.7845</v>
      </c>
      <c r="S49" s="3">
        <f t="shared" si="3"/>
        <v>2.7258</v>
      </c>
      <c r="T49" s="3">
        <f t="shared" si="4"/>
        <v>2.7619562500000008</v>
      </c>
      <c r="U49" s="4">
        <f t="shared" si="5"/>
        <v>1.5613599066405293E-2</v>
      </c>
      <c r="V49" s="5">
        <f t="shared" si="14"/>
        <v>4.5900158164600819</v>
      </c>
      <c r="W49" s="76">
        <f t="shared" si="15"/>
        <v>0.26491279069767787</v>
      </c>
      <c r="X49" s="76" t="str">
        <f t="shared" si="16"/>
        <v>Level C</v>
      </c>
      <c r="Y49" s="5">
        <f t="shared" si="6"/>
        <v>3.3740619171751587</v>
      </c>
      <c r="Z49" s="5">
        <f t="shared" si="7"/>
        <v>5.8059697157449985</v>
      </c>
      <c r="AA49" s="5">
        <f t="shared" si="8"/>
        <v>3.3740619171751587</v>
      </c>
      <c r="AB49" s="6">
        <f t="shared" si="9"/>
        <v>1</v>
      </c>
      <c r="AC49" s="29" t="str">
        <f t="shared" si="17"/>
        <v/>
      </c>
      <c r="AD49" s="29" t="str">
        <f t="shared" si="18"/>
        <v/>
      </c>
      <c r="AE49" s="29">
        <f t="shared" si="19"/>
        <v>-5.6956250000000708E-2</v>
      </c>
      <c r="AF49" s="29" t="str">
        <f t="shared" si="10"/>
        <v/>
      </c>
      <c r="AG49" s="23"/>
      <c r="AH49" s="17" t="str">
        <f t="shared" si="20"/>
        <v/>
      </c>
      <c r="AI49" s="100"/>
      <c r="AJ49" s="101"/>
      <c r="AK49" s="101"/>
      <c r="AL49" s="101"/>
      <c r="AM49" s="101"/>
      <c r="AN49" s="102">
        <v>2.7496</v>
      </c>
      <c r="AO49" s="102">
        <v>2.758</v>
      </c>
      <c r="AP49" s="102">
        <v>2.7576000000000001</v>
      </c>
      <c r="AQ49" s="102">
        <v>2.766</v>
      </c>
      <c r="AR49" s="102">
        <v>2.7818000000000001</v>
      </c>
      <c r="AS49" s="102">
        <v>2.7505999999999999</v>
      </c>
      <c r="AT49" s="102">
        <v>2.7496</v>
      </c>
      <c r="AU49" s="102">
        <v>2.7597</v>
      </c>
      <c r="AV49" s="102">
        <v>2.7823000000000002</v>
      </c>
      <c r="AW49" s="102">
        <v>2.7606000000000002</v>
      </c>
      <c r="AX49" s="103">
        <v>2.7839999999999998</v>
      </c>
      <c r="AY49" s="103">
        <v>2.7595000000000001</v>
      </c>
      <c r="AZ49" s="103">
        <v>2.7393999999999998</v>
      </c>
      <c r="BA49" s="103">
        <v>2.7618999999999998</v>
      </c>
      <c r="BB49" s="103">
        <v>2.7664</v>
      </c>
      <c r="BC49" s="103">
        <v>2.7637</v>
      </c>
      <c r="BD49" s="103">
        <v>2.7825000000000002</v>
      </c>
      <c r="BE49" s="103">
        <v>2.7616000000000001</v>
      </c>
      <c r="BF49" s="103">
        <v>2.7845</v>
      </c>
      <c r="BG49" s="103">
        <v>2.7757000000000001</v>
      </c>
      <c r="BH49" s="103">
        <v>2.7703000000000002</v>
      </c>
      <c r="BI49" s="103">
        <v>2.7507000000000001</v>
      </c>
      <c r="BJ49" s="103">
        <v>2.7650000000000001</v>
      </c>
      <c r="BK49" s="103">
        <v>2.7339000000000002</v>
      </c>
      <c r="BL49" s="103">
        <v>2.7837000000000001</v>
      </c>
      <c r="BM49" s="103">
        <v>2.7745000000000002</v>
      </c>
      <c r="BN49" s="103">
        <v>2.7452999999999999</v>
      </c>
      <c r="BO49" s="103">
        <v>2.7612999999999999</v>
      </c>
      <c r="BP49" s="103">
        <v>2.7743000000000002</v>
      </c>
      <c r="BQ49" s="103">
        <v>2.7677</v>
      </c>
      <c r="BR49" s="103">
        <v>2.7351000000000001</v>
      </c>
      <c r="BS49" s="103">
        <v>2.7258</v>
      </c>
      <c r="BT49" s="2"/>
      <c r="BU49" s="2"/>
      <c r="BV49" s="2"/>
      <c r="BW49" s="2"/>
      <c r="BX49" s="2"/>
      <c r="BY49" s="25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</row>
    <row r="50" spans="1:144" ht="15" customHeight="1">
      <c r="A50" s="83" t="s">
        <v>168</v>
      </c>
      <c r="B50" s="66" t="s">
        <v>111</v>
      </c>
      <c r="C50" s="79" t="s">
        <v>181</v>
      </c>
      <c r="D50" s="67">
        <v>1</v>
      </c>
      <c r="E50" s="83" t="s">
        <v>72</v>
      </c>
      <c r="F50" s="84" t="s">
        <v>116</v>
      </c>
      <c r="G50" s="85" t="s">
        <v>117</v>
      </c>
      <c r="H50" s="86">
        <v>1.33</v>
      </c>
      <c r="I50" s="87" t="s">
        <v>43</v>
      </c>
      <c r="J50" s="88">
        <v>2.1549999999999998</v>
      </c>
      <c r="K50" s="89">
        <v>0.17499999999999999</v>
      </c>
      <c r="L50" s="89">
        <v>-0.17499999999999999</v>
      </c>
      <c r="M50" s="90" t="s">
        <v>38</v>
      </c>
      <c r="N50" s="91" t="s">
        <v>67</v>
      </c>
      <c r="O50" s="92">
        <f t="shared" ref="O50" si="65">IF(AND(J50="",K50=""),"",IF(J50="",K50,J50+K50))</f>
        <v>2.3299999999999996</v>
      </c>
      <c r="P50" s="93">
        <f t="shared" ref="P50" si="66">IF(AND(J50="",L50=""),"",IF(J50="",L50,J50+L50))</f>
        <v>1.9799999999999998</v>
      </c>
      <c r="Q50" s="94"/>
      <c r="R50" s="3">
        <f t="shared" si="2"/>
        <v>2.2044999999999999</v>
      </c>
      <c r="S50" s="3">
        <f t="shared" si="3"/>
        <v>2.1686000000000001</v>
      </c>
      <c r="T50" s="3">
        <f t="shared" si="4"/>
        <v>2.1842593750000003</v>
      </c>
      <c r="U50" s="4">
        <f t="shared" si="5"/>
        <v>1.0685771648589863E-2</v>
      </c>
      <c r="V50" s="5">
        <f t="shared" si="14"/>
        <v>5.4589724777649753</v>
      </c>
      <c r="W50" s="76">
        <f t="shared" si="15"/>
        <v>0.16719642857143166</v>
      </c>
      <c r="X50" s="76" t="str">
        <f t="shared" si="16"/>
        <v>Level B</v>
      </c>
      <c r="Y50" s="5">
        <f t="shared" si="6"/>
        <v>4.5462517758129275</v>
      </c>
      <c r="Z50" s="5">
        <f t="shared" si="7"/>
        <v>6.3716931797170195</v>
      </c>
      <c r="AA50" s="5">
        <f t="shared" si="8"/>
        <v>4.5462517758129275</v>
      </c>
      <c r="AB50" s="6">
        <f t="shared" si="9"/>
        <v>1</v>
      </c>
      <c r="AC50" s="29" t="str">
        <f t="shared" si="17"/>
        <v/>
      </c>
      <c r="AD50" s="29" t="str">
        <f t="shared" si="18"/>
        <v/>
      </c>
      <c r="AE50" s="29">
        <f t="shared" si="19"/>
        <v>-2.9259375000000531E-2</v>
      </c>
      <c r="AF50" s="29" t="str">
        <f t="shared" si="10"/>
        <v/>
      </c>
      <c r="AG50" s="23"/>
      <c r="AH50" s="17" t="str">
        <f t="shared" si="20"/>
        <v/>
      </c>
      <c r="AI50" s="100"/>
      <c r="AJ50" s="101"/>
      <c r="AK50" s="101"/>
      <c r="AL50" s="101"/>
      <c r="AM50" s="101"/>
      <c r="AN50" s="102">
        <v>2.1861000000000002</v>
      </c>
      <c r="AO50" s="102">
        <v>2.1787000000000001</v>
      </c>
      <c r="AP50" s="102">
        <v>2.2021999999999999</v>
      </c>
      <c r="AQ50" s="102">
        <v>2.1941999999999999</v>
      </c>
      <c r="AR50" s="102">
        <v>2.1770999999999998</v>
      </c>
      <c r="AS50" s="102">
        <v>2.1709999999999998</v>
      </c>
      <c r="AT50" s="102">
        <v>2.2044999999999999</v>
      </c>
      <c r="AU50" s="102">
        <v>2.1751</v>
      </c>
      <c r="AV50" s="102">
        <v>2.1808999999999998</v>
      </c>
      <c r="AW50" s="102">
        <v>2.1915</v>
      </c>
      <c r="AX50" s="103">
        <v>2.1947999999999999</v>
      </c>
      <c r="AY50" s="103">
        <v>2.1758000000000002</v>
      </c>
      <c r="AZ50" s="103">
        <v>2.1760999999999999</v>
      </c>
      <c r="BA50" s="103">
        <v>2.1768000000000001</v>
      </c>
      <c r="BB50" s="103">
        <v>2.1897000000000002</v>
      </c>
      <c r="BC50" s="103">
        <v>2.1852999999999998</v>
      </c>
      <c r="BD50" s="103">
        <v>2.1686000000000001</v>
      </c>
      <c r="BE50" s="103">
        <v>2.1882000000000001</v>
      </c>
      <c r="BF50" s="103">
        <v>2.1903000000000001</v>
      </c>
      <c r="BG50" s="103">
        <v>2.2023000000000001</v>
      </c>
      <c r="BH50" s="103">
        <v>2.1783999999999999</v>
      </c>
      <c r="BI50" s="103">
        <v>2.1686000000000001</v>
      </c>
      <c r="BJ50" s="103">
        <v>2.2042000000000002</v>
      </c>
      <c r="BK50" s="103">
        <v>2.1783999999999999</v>
      </c>
      <c r="BL50" s="103">
        <v>2.1736</v>
      </c>
      <c r="BM50" s="103">
        <v>2.1993</v>
      </c>
      <c r="BN50" s="103">
        <v>2.1873999999999998</v>
      </c>
      <c r="BO50" s="103">
        <v>2.1846999999999999</v>
      </c>
      <c r="BP50" s="103">
        <v>2.1823999999999999</v>
      </c>
      <c r="BQ50" s="103">
        <v>2.1836000000000002</v>
      </c>
      <c r="BR50" s="103">
        <v>2.1774</v>
      </c>
      <c r="BS50" s="103">
        <v>2.1690999999999998</v>
      </c>
      <c r="BT50" s="2"/>
      <c r="BU50" s="2"/>
      <c r="BV50" s="2"/>
      <c r="BW50" s="2"/>
      <c r="BX50" s="2"/>
      <c r="BY50" s="25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</row>
    <row r="51" spans="1:144" ht="15" customHeight="1">
      <c r="A51" s="83" t="s">
        <v>169</v>
      </c>
      <c r="B51" s="66" t="s">
        <v>111</v>
      </c>
      <c r="C51" s="79" t="s">
        <v>181</v>
      </c>
      <c r="D51" s="67">
        <v>1</v>
      </c>
      <c r="E51" s="83" t="s">
        <v>72</v>
      </c>
      <c r="F51" s="84" t="s">
        <v>116</v>
      </c>
      <c r="G51" s="85" t="s">
        <v>117</v>
      </c>
      <c r="H51" s="86">
        <v>1.33</v>
      </c>
      <c r="I51" s="87" t="s">
        <v>43</v>
      </c>
      <c r="J51" s="88">
        <v>1.27</v>
      </c>
      <c r="K51" s="89">
        <v>0.1</v>
      </c>
      <c r="L51" s="89">
        <v>-0.1</v>
      </c>
      <c r="M51" s="90" t="s">
        <v>38</v>
      </c>
      <c r="N51" s="91" t="s">
        <v>67</v>
      </c>
      <c r="O51" s="92">
        <f t="shared" ref="O51" si="67">IF(AND(J51="",K51=""),"",IF(J51="",K51,J51+K51))</f>
        <v>1.37</v>
      </c>
      <c r="P51" s="93">
        <f t="shared" ref="P51" si="68">IF(AND(J51="",L51=""),"",IF(J51="",L51,J51+L51))</f>
        <v>1.17</v>
      </c>
      <c r="Q51" s="94"/>
      <c r="R51" s="3">
        <f t="shared" ref="R51:R64" si="69">IF(OR($AN51="",ISNUMBER($AN51)=FALSE),"",MAX(AN51:EI51))</f>
        <v>1.3066</v>
      </c>
      <c r="S51" s="3">
        <f t="shared" ref="S51:S64" si="70">IF(OR($AN51="",ISNUMBER($AN51)=FALSE),"",MIN(AN51:EI51))</f>
        <v>1.2665</v>
      </c>
      <c r="T51" s="3">
        <f t="shared" ref="T51:T64" si="71">IF(OR($AN51="",ISNUMBER($AN51)=FALSE),"",AVERAGE(AN51:EI51))</f>
        <v>1.2827625000000002</v>
      </c>
      <c r="U51" s="4">
        <f t="shared" ref="U51:U64" si="72">IF(OR($AN51="",ISNUMBER($AN51)=FALSE),"",STDEV(AN51:EI51))</f>
        <v>9.9265934773474108E-3</v>
      </c>
      <c r="V51" s="5">
        <f t="shared" ref="V51:V64" si="73">IF(OR($AN51="",ISNUMBER($AN51)=FALSE),"",IF(AND(J51=0,L51=0),Y51,IF(AND(J51="",K51=""),Z51,(K51+ABS(L51))/(6*U51))))</f>
        <v>3.3579831197278649</v>
      </c>
      <c r="W51" s="76">
        <f t="shared" ref="W51:W114" si="74">IF(OR($AN51="",ISNUMBER($AN51)=FALSE),"",IF(AND($I51="Tolerance",$J51&lt;&gt;""),($T51-$J51)/(($O51-$P51)/2),IF(AND($I51="GD&amp;T",$K51&lt;&gt;""),$T51/$K51,"")))</f>
        <v>0.12762500000000221</v>
      </c>
      <c r="X51" s="76" t="str">
        <f t="shared" ref="X51:X114" si="75">IF($W51="","",IF(ABS($W51)&lt;=0.125, "Level A",IF(AND(ABS($W51)&gt;0.125,ABS($W51)&lt;=0.25), "Level B",IF(AND(ABS($W51)&gt;0.25,ABS($W51)&lt;=0.5), "Level C", IF(ABS($W51)&gt;0.5, "Level D")))))</f>
        <v>Level B</v>
      </c>
      <c r="Y51" s="5">
        <f t="shared" ref="Y51:Y64" si="76">IF(OR($AN51="",ISNUMBER($AN51)=FALSE),"",IF(K51="","",(O51-T51)/(3*U51)))</f>
        <v>2.929420524072591</v>
      </c>
      <c r="Z51" s="5">
        <f t="shared" ref="Z51:Z64" si="77">IF(OR($AN51="",ISNUMBER($AN51)=FALSE),"",IF(L51="","",(T51-P51)/(3*U51)))</f>
        <v>3.7865457153831441</v>
      </c>
      <c r="AA51" s="5">
        <f t="shared" ref="AA51:AA64" si="78">IF(OR($AN51="",ISNUMBER($AN51)=FALSE),"",IF(AND(J51=0,L51=0),((K51)-(T51))/(3*U51),MIN(Y51:Z51)))</f>
        <v>2.929420524072591</v>
      </c>
      <c r="AB51" s="6">
        <f t="shared" ref="AB51:AB64" si="79">IF(OR($AN51="",ISNUMBER($AN51)=FALSE),"",IF(AND(J51=0,L51=0),NORMSDIST(3*AA51),NORMSDIST(3*AA51)+NORMSDIST(6*V51-3*AA51)-1))</f>
        <v>1</v>
      </c>
      <c r="AC51" s="29" t="str">
        <f t="shared" ref="AC51:AC64" si="80">IF($T51="","",IF(I51="Tolerance",IF(($H51*3*U51+T51)-J51&lt;K51,"",($H51*3*U51+T51)-J51),IF(OR(I51="GD&amp;T",I51="MAX"),IF(($H51*3*U51+T51)&lt;K51,"",($H51*3*U51+T51)),"")))</f>
        <v/>
      </c>
      <c r="AD51" s="29" t="str">
        <f t="shared" ref="AD51:AD64" si="81">IF(T51="","",IF(I51="Tolerance",IF(-(($H51*3*U51)-T51)-J51&gt;L51,"",-(($H51*3*U51)-T51)-J51),IF(I51="MIN",IF(-(($H51*3*U51)-T51)&gt;L51,"",-(($H51*3*U51)-T51)),"")))</f>
        <v/>
      </c>
      <c r="AE51" s="29">
        <f t="shared" ref="AE51:AE64" si="82">IF(OR(J51="",T51=""),"",(O51+P51)/2-T51)</f>
        <v>-1.2762500000000232E-2</v>
      </c>
      <c r="AF51" s="29" t="str">
        <f t="shared" ref="AF51:AF114" si="83">IF(OR($V51&gt;$AF$9,$U51=""),"",$AF$9*6*$U51)</f>
        <v/>
      </c>
      <c r="AG51" s="23"/>
      <c r="AH51" s="17" t="str">
        <f t="shared" ref="AH51:AH64" si="84">IF(AG51="","",IF(AG51&gt;=0.966,"Normal","Not Normal"))</f>
        <v/>
      </c>
      <c r="AI51" s="100"/>
      <c r="AJ51" s="105"/>
      <c r="AK51" s="105"/>
      <c r="AL51" s="105"/>
      <c r="AM51" s="105"/>
      <c r="AN51" s="102">
        <v>1.2726999999999999</v>
      </c>
      <c r="AO51" s="102">
        <v>1.2855000000000001</v>
      </c>
      <c r="AP51" s="102">
        <v>1.2665</v>
      </c>
      <c r="AQ51" s="102">
        <v>1.2713000000000001</v>
      </c>
      <c r="AR51" s="102">
        <v>1.2924</v>
      </c>
      <c r="AS51" s="102">
        <v>1.2675000000000001</v>
      </c>
      <c r="AT51" s="102">
        <v>1.2785</v>
      </c>
      <c r="AU51" s="102">
        <v>1.2816000000000001</v>
      </c>
      <c r="AV51" s="102">
        <v>1.2794000000000001</v>
      </c>
      <c r="AW51" s="102">
        <v>1.2822</v>
      </c>
      <c r="AX51" s="103">
        <v>1.2836000000000001</v>
      </c>
      <c r="AY51" s="103">
        <v>1.2901</v>
      </c>
      <c r="AZ51" s="103">
        <v>1.3002</v>
      </c>
      <c r="BA51" s="103">
        <v>1.2952999999999999</v>
      </c>
      <c r="BB51" s="103">
        <v>1.2845</v>
      </c>
      <c r="BC51" s="103">
        <v>1.2902</v>
      </c>
      <c r="BD51" s="103">
        <v>1.2781</v>
      </c>
      <c r="BE51" s="103">
        <v>1.2758</v>
      </c>
      <c r="BF51" s="103">
        <v>1.2685999999999999</v>
      </c>
      <c r="BG51" s="103">
        <v>1.2814000000000001</v>
      </c>
      <c r="BH51" s="103">
        <v>1.2826</v>
      </c>
      <c r="BI51" s="103">
        <v>1.2937000000000001</v>
      </c>
      <c r="BJ51" s="103">
        <v>1.2938000000000001</v>
      </c>
      <c r="BK51" s="103">
        <v>1.2769999999999999</v>
      </c>
      <c r="BL51" s="103">
        <v>1.2705</v>
      </c>
      <c r="BM51" s="103">
        <v>1.2718</v>
      </c>
      <c r="BN51" s="103">
        <v>1.2827999999999999</v>
      </c>
      <c r="BO51" s="103">
        <v>1.3066</v>
      </c>
      <c r="BP51" s="103">
        <v>1.2907999999999999</v>
      </c>
      <c r="BQ51" s="103">
        <v>1.2944</v>
      </c>
      <c r="BR51" s="103">
        <v>1.2770999999999999</v>
      </c>
      <c r="BS51" s="103">
        <v>1.2819</v>
      </c>
      <c r="BT51" s="2"/>
      <c r="BU51" s="2"/>
      <c r="BV51" s="2"/>
      <c r="BW51" s="2"/>
      <c r="BX51" s="2"/>
      <c r="BY51" s="25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</row>
    <row r="52" spans="1:144" ht="15" customHeight="1">
      <c r="A52" s="83" t="s">
        <v>170</v>
      </c>
      <c r="B52" s="66" t="s">
        <v>111</v>
      </c>
      <c r="C52" s="79" t="s">
        <v>181</v>
      </c>
      <c r="D52" s="67">
        <v>1</v>
      </c>
      <c r="E52" s="83" t="s">
        <v>72</v>
      </c>
      <c r="F52" s="84" t="s">
        <v>116</v>
      </c>
      <c r="G52" s="85" t="s">
        <v>117</v>
      </c>
      <c r="H52" s="86">
        <v>1.33</v>
      </c>
      <c r="I52" s="87" t="s">
        <v>43</v>
      </c>
      <c r="J52" s="88">
        <v>0.70499999999999996</v>
      </c>
      <c r="K52" s="89">
        <v>5.5E-2</v>
      </c>
      <c r="L52" s="89">
        <v>-5.4999999999999903E-2</v>
      </c>
      <c r="M52" s="90" t="s">
        <v>38</v>
      </c>
      <c r="N52" s="91" t="s">
        <v>67</v>
      </c>
      <c r="O52" s="92">
        <f t="shared" ref="O52" si="85">IF(AND(J52="",K52=""),"",IF(J52="",K52,J52+K52))</f>
        <v>0.76</v>
      </c>
      <c r="P52" s="93">
        <f t="shared" ref="P52" si="86">IF(AND(J52="",L52=""),"",IF(J52="",L52,J52+L52))</f>
        <v>0.65</v>
      </c>
      <c r="Q52" s="94"/>
      <c r="R52" s="3">
        <f t="shared" si="69"/>
        <v>0.73607</v>
      </c>
      <c r="S52" s="3">
        <f t="shared" si="70"/>
        <v>0.72087000000000001</v>
      </c>
      <c r="T52" s="3">
        <f t="shared" si="71"/>
        <v>0.72894781249999996</v>
      </c>
      <c r="U52" s="4">
        <f t="shared" si="72"/>
        <v>4.0051569453965329E-3</v>
      </c>
      <c r="V52" s="5">
        <f t="shared" si="73"/>
        <v>4.5774319416884213</v>
      </c>
      <c r="W52" s="76">
        <f t="shared" si="74"/>
        <v>0.43541477272727275</v>
      </c>
      <c r="X52" s="76" t="str">
        <f t="shared" si="75"/>
        <v>Level C</v>
      </c>
      <c r="Y52" s="5">
        <f t="shared" si="76"/>
        <v>2.584350453123605</v>
      </c>
      <c r="Z52" s="5">
        <f t="shared" si="77"/>
        <v>6.5705134302532437</v>
      </c>
      <c r="AA52" s="5">
        <f t="shared" si="78"/>
        <v>2.584350453123605</v>
      </c>
      <c r="AB52" s="6">
        <f t="shared" si="79"/>
        <v>0.99999999999999556</v>
      </c>
      <c r="AC52" s="29" t="str">
        <f t="shared" si="80"/>
        <v/>
      </c>
      <c r="AD52" s="29" t="str">
        <f t="shared" si="81"/>
        <v/>
      </c>
      <c r="AE52" s="29">
        <f t="shared" si="82"/>
        <v>-2.3947812499999888E-2</v>
      </c>
      <c r="AF52" s="29" t="str">
        <f t="shared" si="83"/>
        <v/>
      </c>
      <c r="AG52" s="23"/>
      <c r="AH52" s="17" t="str">
        <f t="shared" si="84"/>
        <v/>
      </c>
      <c r="AI52" s="100"/>
      <c r="AJ52" s="101"/>
      <c r="AK52" s="101"/>
      <c r="AL52" s="101"/>
      <c r="AM52" s="101"/>
      <c r="AN52" s="102">
        <v>0.72365000000000002</v>
      </c>
      <c r="AO52" s="102">
        <v>0.72694000000000003</v>
      </c>
      <c r="AP52" s="102">
        <v>0.73607</v>
      </c>
      <c r="AQ52" s="102">
        <v>0.73011999999999999</v>
      </c>
      <c r="AR52" s="102">
        <v>0.72140000000000004</v>
      </c>
      <c r="AS52" s="102">
        <v>0.72729999999999995</v>
      </c>
      <c r="AT52" s="102">
        <v>0.72087000000000001</v>
      </c>
      <c r="AU52" s="102">
        <v>0.72850000000000004</v>
      </c>
      <c r="AV52" s="102">
        <v>0.72948000000000002</v>
      </c>
      <c r="AW52" s="102">
        <v>0.7258</v>
      </c>
      <c r="AX52" s="103">
        <v>0.73104999999999998</v>
      </c>
      <c r="AY52" s="103">
        <v>0.73309000000000002</v>
      </c>
      <c r="AZ52" s="103">
        <v>0.73099999999999998</v>
      </c>
      <c r="BA52" s="103">
        <v>0.73085999999999995</v>
      </c>
      <c r="BB52" s="103">
        <v>0.72458999999999996</v>
      </c>
      <c r="BC52" s="103">
        <v>0.72660999999999998</v>
      </c>
      <c r="BD52" s="103">
        <v>0.72431000000000001</v>
      </c>
      <c r="BE52" s="103">
        <v>0.72938999999999998</v>
      </c>
      <c r="BF52" s="103">
        <v>0.72619999999999996</v>
      </c>
      <c r="BG52" s="103">
        <v>0.73260999999999998</v>
      </c>
      <c r="BH52" s="103">
        <v>0.72653999999999996</v>
      </c>
      <c r="BI52" s="103">
        <v>0.73377999999999999</v>
      </c>
      <c r="BJ52" s="103">
        <v>0.72665999999999997</v>
      </c>
      <c r="BK52" s="103">
        <v>0.73302</v>
      </c>
      <c r="BL52" s="103">
        <v>0.73182999999999998</v>
      </c>
      <c r="BM52" s="103">
        <v>0.72721999999999998</v>
      </c>
      <c r="BN52" s="103">
        <v>0.73270000000000002</v>
      </c>
      <c r="BO52" s="103">
        <v>0.73168</v>
      </c>
      <c r="BP52" s="103">
        <v>0.73406000000000005</v>
      </c>
      <c r="BQ52" s="103">
        <v>0.73309000000000002</v>
      </c>
      <c r="BR52" s="103">
        <v>0.73306000000000004</v>
      </c>
      <c r="BS52" s="103">
        <v>0.72284999999999999</v>
      </c>
      <c r="BT52" s="2"/>
      <c r="BU52" s="2"/>
      <c r="BV52" s="2"/>
      <c r="BW52" s="2"/>
      <c r="BX52" s="2"/>
      <c r="BY52" s="75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74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</row>
    <row r="53" spans="1:144" ht="15" customHeight="1">
      <c r="A53" s="83" t="s">
        <v>171</v>
      </c>
      <c r="B53" s="66" t="s">
        <v>111</v>
      </c>
      <c r="C53" s="79" t="s">
        <v>181</v>
      </c>
      <c r="D53" s="67">
        <v>1</v>
      </c>
      <c r="E53" s="83" t="s">
        <v>72</v>
      </c>
      <c r="F53" s="84" t="s">
        <v>116</v>
      </c>
      <c r="G53" s="85" t="s">
        <v>117</v>
      </c>
      <c r="H53" s="86">
        <v>1.33</v>
      </c>
      <c r="I53" s="87" t="s">
        <v>43</v>
      </c>
      <c r="J53" s="88">
        <v>1.71</v>
      </c>
      <c r="K53" s="89">
        <v>0.14000000000000001</v>
      </c>
      <c r="L53" s="89">
        <v>-0.14000000000000001</v>
      </c>
      <c r="M53" s="90" t="s">
        <v>38</v>
      </c>
      <c r="N53" s="91" t="s">
        <v>67</v>
      </c>
      <c r="O53" s="92">
        <f t="shared" ref="O53" si="87">IF(AND(J53="",K53=""),"",IF(J53="",K53,J53+K53))</f>
        <v>1.85</v>
      </c>
      <c r="P53" s="93">
        <f t="shared" ref="P53" si="88">IF(AND(J53="",L53=""),"",IF(J53="",L53,J53+L53))</f>
        <v>1.5699999999999998</v>
      </c>
      <c r="Q53" s="94"/>
      <c r="R53" s="3">
        <f t="shared" si="69"/>
        <v>1.7695000000000001</v>
      </c>
      <c r="S53" s="3">
        <f t="shared" si="70"/>
        <v>1.7138</v>
      </c>
      <c r="T53" s="3">
        <f t="shared" si="71"/>
        <v>1.746253125</v>
      </c>
      <c r="U53" s="4">
        <f t="shared" si="72"/>
        <v>1.061228698634961E-2</v>
      </c>
      <c r="V53" s="5">
        <f t="shared" si="73"/>
        <v>4.3974184571801676</v>
      </c>
      <c r="W53" s="76">
        <f t="shared" si="74"/>
        <v>0.25895089285714262</v>
      </c>
      <c r="X53" s="76" t="str">
        <f t="shared" si="75"/>
        <v>Level C</v>
      </c>
      <c r="Y53" s="5">
        <f t="shared" si="76"/>
        <v>3.2587030214268875</v>
      </c>
      <c r="Z53" s="5">
        <f t="shared" si="77"/>
        <v>5.5361338929334547</v>
      </c>
      <c r="AA53" s="5">
        <f t="shared" si="78"/>
        <v>3.2587030214268875</v>
      </c>
      <c r="AB53" s="6">
        <f t="shared" si="79"/>
        <v>1</v>
      </c>
      <c r="AC53" s="29" t="str">
        <f t="shared" si="80"/>
        <v/>
      </c>
      <c r="AD53" s="29" t="str">
        <f t="shared" si="81"/>
        <v/>
      </c>
      <c r="AE53" s="29">
        <f t="shared" si="82"/>
        <v>-3.6253124999999997E-2</v>
      </c>
      <c r="AF53" s="29" t="str">
        <f t="shared" si="83"/>
        <v/>
      </c>
      <c r="AG53" s="23"/>
      <c r="AH53" s="17" t="str">
        <f t="shared" si="84"/>
        <v/>
      </c>
      <c r="AI53" s="100"/>
      <c r="AJ53" s="101"/>
      <c r="AK53" s="101"/>
      <c r="AL53" s="101"/>
      <c r="AM53" s="101"/>
      <c r="AN53" s="102">
        <v>1.7377</v>
      </c>
      <c r="AO53" s="102">
        <v>1.7396</v>
      </c>
      <c r="AP53" s="102">
        <v>1.7482</v>
      </c>
      <c r="AQ53" s="102">
        <v>1.7565</v>
      </c>
      <c r="AR53" s="102">
        <v>1.7484</v>
      </c>
      <c r="AS53" s="102">
        <v>1.7461</v>
      </c>
      <c r="AT53" s="102">
        <v>1.7488999999999999</v>
      </c>
      <c r="AU53" s="102">
        <v>1.7513000000000001</v>
      </c>
      <c r="AV53" s="102">
        <v>1.7568999999999999</v>
      </c>
      <c r="AW53" s="102">
        <v>1.7470000000000001</v>
      </c>
      <c r="AX53" s="103">
        <v>1.7571000000000001</v>
      </c>
      <c r="AY53" s="103">
        <v>1.7395</v>
      </c>
      <c r="AZ53" s="103">
        <v>1.7636000000000001</v>
      </c>
      <c r="BA53" s="103">
        <v>1.7410000000000001</v>
      </c>
      <c r="BB53" s="103">
        <v>1.7398</v>
      </c>
      <c r="BC53" s="103">
        <v>1.7484999999999999</v>
      </c>
      <c r="BD53" s="103">
        <v>1.7375</v>
      </c>
      <c r="BE53" s="103">
        <v>1.7695000000000001</v>
      </c>
      <c r="BF53" s="103">
        <v>1.7579</v>
      </c>
      <c r="BG53" s="103">
        <v>1.7521</v>
      </c>
      <c r="BH53" s="103">
        <v>1.7499</v>
      </c>
      <c r="BI53" s="103">
        <v>1.7337</v>
      </c>
      <c r="BJ53" s="103">
        <v>1.7481</v>
      </c>
      <c r="BK53" s="103">
        <v>1.7138</v>
      </c>
      <c r="BL53" s="103">
        <v>1.7470000000000001</v>
      </c>
      <c r="BM53" s="103">
        <v>1.7307999999999999</v>
      </c>
      <c r="BN53" s="103">
        <v>1.7337</v>
      </c>
      <c r="BO53" s="103">
        <v>1.7417</v>
      </c>
      <c r="BP53" s="103">
        <v>1.7459</v>
      </c>
      <c r="BQ53" s="103">
        <v>1.7445999999999999</v>
      </c>
      <c r="BR53" s="103">
        <v>1.7457</v>
      </c>
      <c r="BS53" s="103">
        <v>1.7581</v>
      </c>
      <c r="BT53" s="2"/>
      <c r="BU53" s="2"/>
      <c r="BV53" s="2"/>
      <c r="BW53" s="2"/>
      <c r="BX53" s="2"/>
      <c r="BY53" s="25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</row>
    <row r="54" spans="1:144" ht="15" customHeight="1">
      <c r="A54" s="83" t="s">
        <v>172</v>
      </c>
      <c r="B54" s="66" t="s">
        <v>111</v>
      </c>
      <c r="C54" s="79" t="s">
        <v>181</v>
      </c>
      <c r="D54" s="67">
        <v>1</v>
      </c>
      <c r="E54" s="83" t="s">
        <v>72</v>
      </c>
      <c r="F54" s="84" t="s">
        <v>116</v>
      </c>
      <c r="G54" s="85" t="s">
        <v>117</v>
      </c>
      <c r="H54" s="86">
        <v>1.33</v>
      </c>
      <c r="I54" s="87" t="s">
        <v>43</v>
      </c>
      <c r="J54" s="88">
        <v>4.57</v>
      </c>
      <c r="K54" s="89">
        <v>0.37</v>
      </c>
      <c r="L54" s="89">
        <v>-0.37</v>
      </c>
      <c r="M54" s="90" t="s">
        <v>38</v>
      </c>
      <c r="N54" s="91" t="s">
        <v>67</v>
      </c>
      <c r="O54" s="92">
        <f t="shared" ref="O54" si="89">IF(AND(J54="",K54=""),"",IF(J54="",K54,J54+K54))</f>
        <v>4.9400000000000004</v>
      </c>
      <c r="P54" s="93">
        <f t="shared" ref="P54" si="90">IF(AND(J54="",L54=""),"",IF(J54="",L54,J54+L54))</f>
        <v>4.2</v>
      </c>
      <c r="Q54" s="94"/>
      <c r="R54" s="3">
        <f t="shared" si="69"/>
        <v>4.6448</v>
      </c>
      <c r="S54" s="3">
        <f t="shared" si="70"/>
        <v>4.5650000000000004</v>
      </c>
      <c r="T54" s="3">
        <f t="shared" si="71"/>
        <v>4.6060906249999993</v>
      </c>
      <c r="U54" s="4">
        <f t="shared" si="72"/>
        <v>1.8411240594863119E-2</v>
      </c>
      <c r="V54" s="5">
        <f t="shared" si="73"/>
        <v>6.6988062373018087</v>
      </c>
      <c r="W54" s="76">
        <f t="shared" si="74"/>
        <v>9.754222972972712E-2</v>
      </c>
      <c r="X54" s="76" t="str">
        <f t="shared" si="75"/>
        <v>Level A</v>
      </c>
      <c r="Y54" s="5">
        <f t="shared" si="76"/>
        <v>6.0453897403879884</v>
      </c>
      <c r="Z54" s="5">
        <f t="shared" si="77"/>
        <v>7.3522227342156334</v>
      </c>
      <c r="AA54" s="5">
        <f t="shared" si="78"/>
        <v>6.0453897403879884</v>
      </c>
      <c r="AB54" s="6">
        <f t="shared" si="79"/>
        <v>1</v>
      </c>
      <c r="AC54" s="29" t="str">
        <f t="shared" si="80"/>
        <v/>
      </c>
      <c r="AD54" s="29" t="str">
        <f t="shared" si="81"/>
        <v/>
      </c>
      <c r="AE54" s="29">
        <f t="shared" si="82"/>
        <v>-3.6090624999999044E-2</v>
      </c>
      <c r="AF54" s="29" t="str">
        <f t="shared" si="83"/>
        <v/>
      </c>
      <c r="AG54" s="23"/>
      <c r="AH54" s="17" t="str">
        <f t="shared" si="84"/>
        <v/>
      </c>
      <c r="AI54" s="100"/>
      <c r="AJ54" s="101"/>
      <c r="AK54" s="101"/>
      <c r="AL54" s="101"/>
      <c r="AM54" s="101"/>
      <c r="AN54" s="102">
        <v>4.5827</v>
      </c>
      <c r="AO54" s="102">
        <v>4.6401000000000003</v>
      </c>
      <c r="AP54" s="102">
        <v>4.6143000000000001</v>
      </c>
      <c r="AQ54" s="102">
        <v>4.6062000000000003</v>
      </c>
      <c r="AR54" s="102">
        <v>4.5762</v>
      </c>
      <c r="AS54" s="102">
        <v>4.6448</v>
      </c>
      <c r="AT54" s="102">
        <v>4.5716999999999999</v>
      </c>
      <c r="AU54" s="102">
        <v>4.6231999999999998</v>
      </c>
      <c r="AV54" s="102">
        <v>4.5964999999999998</v>
      </c>
      <c r="AW54" s="102">
        <v>4.6093000000000002</v>
      </c>
      <c r="AX54" s="103">
        <v>4.6116000000000001</v>
      </c>
      <c r="AY54" s="103">
        <v>4.6264000000000003</v>
      </c>
      <c r="AZ54" s="103">
        <v>4.5650000000000004</v>
      </c>
      <c r="BA54" s="103">
        <v>4.6059000000000001</v>
      </c>
      <c r="BB54" s="103">
        <v>4.5932000000000004</v>
      </c>
      <c r="BC54" s="103">
        <v>4.5949999999999998</v>
      </c>
      <c r="BD54" s="103">
        <v>4.5952000000000002</v>
      </c>
      <c r="BE54" s="103">
        <v>4.6238999999999999</v>
      </c>
      <c r="BF54" s="103">
        <v>4.6219999999999999</v>
      </c>
      <c r="BG54" s="103">
        <v>4.5952000000000002</v>
      </c>
      <c r="BH54" s="103">
        <v>4.6104000000000003</v>
      </c>
      <c r="BI54" s="103">
        <v>4.6176000000000004</v>
      </c>
      <c r="BJ54" s="103">
        <v>4.6223000000000001</v>
      </c>
      <c r="BK54" s="103">
        <v>4.6079999999999997</v>
      </c>
      <c r="BL54" s="103">
        <v>4.5921000000000003</v>
      </c>
      <c r="BM54" s="103">
        <v>4.5980999999999996</v>
      </c>
      <c r="BN54" s="103">
        <v>4.5941999999999998</v>
      </c>
      <c r="BO54" s="103">
        <v>4.6009000000000002</v>
      </c>
      <c r="BP54" s="103">
        <v>4.6180000000000003</v>
      </c>
      <c r="BQ54" s="103">
        <v>4.5949999999999998</v>
      </c>
      <c r="BR54" s="103">
        <v>4.6151999999999997</v>
      </c>
      <c r="BS54" s="103">
        <v>4.6246999999999998</v>
      </c>
      <c r="BT54" s="2"/>
      <c r="BU54" s="2"/>
      <c r="BV54" s="2"/>
      <c r="BW54" s="2"/>
      <c r="BX54" s="2"/>
      <c r="BY54" s="25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</row>
    <row r="55" spans="1:144" ht="15" customHeight="1">
      <c r="A55" s="83" t="s">
        <v>173</v>
      </c>
      <c r="B55" s="66" t="s">
        <v>111</v>
      </c>
      <c r="C55" s="79" t="s">
        <v>181</v>
      </c>
      <c r="D55" s="67">
        <v>1</v>
      </c>
      <c r="E55" s="83" t="s">
        <v>72</v>
      </c>
      <c r="F55" s="84" t="s">
        <v>116</v>
      </c>
      <c r="G55" s="85" t="s">
        <v>117</v>
      </c>
      <c r="H55" s="86">
        <v>1.33</v>
      </c>
      <c r="I55" s="87" t="s">
        <v>43</v>
      </c>
      <c r="J55" s="88">
        <v>2.57</v>
      </c>
      <c r="K55" s="89">
        <v>0.21</v>
      </c>
      <c r="L55" s="89">
        <v>-0.21</v>
      </c>
      <c r="M55" s="90" t="s">
        <v>38</v>
      </c>
      <c r="N55" s="91" t="s">
        <v>67</v>
      </c>
      <c r="O55" s="92">
        <f t="shared" ref="O55" si="91">IF(AND(J55="",K55=""),"",IF(J55="",K55,J55+K55))</f>
        <v>2.78</v>
      </c>
      <c r="P55" s="93">
        <f t="shared" ref="P55" si="92">IF(AND(J55="",L55=""),"",IF(J55="",L55,J55+L55))</f>
        <v>2.36</v>
      </c>
      <c r="Q55" s="94"/>
      <c r="R55" s="3">
        <f t="shared" si="69"/>
        <v>2.6233</v>
      </c>
      <c r="S55" s="3">
        <f t="shared" si="70"/>
        <v>2.5688</v>
      </c>
      <c r="T55" s="3">
        <f t="shared" si="71"/>
        <v>2.5934625000000002</v>
      </c>
      <c r="U55" s="4">
        <f t="shared" si="72"/>
        <v>1.3705491011670037E-2</v>
      </c>
      <c r="V55" s="5">
        <f t="shared" si="73"/>
        <v>5.1074419690907806</v>
      </c>
      <c r="W55" s="76">
        <f t="shared" si="74"/>
        <v>0.11172619047619234</v>
      </c>
      <c r="X55" s="76" t="str">
        <f t="shared" si="75"/>
        <v>Level A</v>
      </c>
      <c r="Y55" s="5">
        <f t="shared" si="76"/>
        <v>4.5368069348060445</v>
      </c>
      <c r="Z55" s="5">
        <f t="shared" si="77"/>
        <v>5.678077003375515</v>
      </c>
      <c r="AA55" s="5">
        <f t="shared" si="78"/>
        <v>4.5368069348060445</v>
      </c>
      <c r="AB55" s="6">
        <f t="shared" si="79"/>
        <v>1</v>
      </c>
      <c r="AC55" s="29" t="str">
        <f t="shared" si="80"/>
        <v/>
      </c>
      <c r="AD55" s="29" t="str">
        <f t="shared" si="81"/>
        <v/>
      </c>
      <c r="AE55" s="29">
        <f t="shared" si="82"/>
        <v>-2.3462500000000386E-2</v>
      </c>
      <c r="AF55" s="29" t="str">
        <f t="shared" si="83"/>
        <v/>
      </c>
      <c r="AG55" s="23"/>
      <c r="AH55" s="17" t="str">
        <f t="shared" si="84"/>
        <v/>
      </c>
      <c r="AI55" s="100"/>
      <c r="AJ55" s="101"/>
      <c r="AK55" s="101"/>
      <c r="AL55" s="101"/>
      <c r="AM55" s="101"/>
      <c r="AN55" s="102">
        <v>2.5988000000000002</v>
      </c>
      <c r="AO55" s="102">
        <v>2.5899000000000001</v>
      </c>
      <c r="AP55" s="102">
        <v>2.5876000000000001</v>
      </c>
      <c r="AQ55" s="102">
        <v>2.5939999999999999</v>
      </c>
      <c r="AR55" s="102">
        <v>2.5876999999999999</v>
      </c>
      <c r="AS55" s="102">
        <v>2.6009000000000002</v>
      </c>
      <c r="AT55" s="102">
        <v>2.5911</v>
      </c>
      <c r="AU55" s="102">
        <v>2.5838000000000001</v>
      </c>
      <c r="AV55" s="102">
        <v>2.5846</v>
      </c>
      <c r="AW55" s="102">
        <v>2.5688</v>
      </c>
      <c r="AX55" s="103">
        <v>2.5842000000000001</v>
      </c>
      <c r="AY55" s="103">
        <v>2.5838999999999999</v>
      </c>
      <c r="AZ55" s="103">
        <v>2.5880000000000001</v>
      </c>
      <c r="BA55" s="103">
        <v>2.6193</v>
      </c>
      <c r="BB55" s="103">
        <v>2.6019999999999999</v>
      </c>
      <c r="BC55" s="103">
        <v>2.6118000000000001</v>
      </c>
      <c r="BD55" s="103">
        <v>2.6080999999999999</v>
      </c>
      <c r="BE55" s="103">
        <v>2.6158000000000001</v>
      </c>
      <c r="BF55" s="103">
        <v>2.5969000000000002</v>
      </c>
      <c r="BG55" s="103">
        <v>2.6034000000000002</v>
      </c>
      <c r="BH55" s="103">
        <v>2.5764999999999998</v>
      </c>
      <c r="BI55" s="103">
        <v>2.581</v>
      </c>
      <c r="BJ55" s="103">
        <v>2.5948000000000002</v>
      </c>
      <c r="BK55" s="103">
        <v>2.6172</v>
      </c>
      <c r="BL55" s="103">
        <v>2.5897999999999999</v>
      </c>
      <c r="BM55" s="103">
        <v>2.6233</v>
      </c>
      <c r="BN55" s="103">
        <v>2.5823</v>
      </c>
      <c r="BO55" s="103">
        <v>2.5945</v>
      </c>
      <c r="BP55" s="103">
        <v>2.5950000000000002</v>
      </c>
      <c r="BQ55" s="103">
        <v>2.5773999999999999</v>
      </c>
      <c r="BR55" s="103">
        <v>2.5847000000000002</v>
      </c>
      <c r="BS55" s="103">
        <v>2.5737000000000001</v>
      </c>
      <c r="BT55" s="2"/>
      <c r="BU55" s="2"/>
      <c r="BV55" s="2"/>
      <c r="BW55" s="2"/>
      <c r="BX55" s="2"/>
      <c r="BY55" s="25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</row>
    <row r="56" spans="1:144" ht="15" customHeight="1">
      <c r="A56" s="83" t="s">
        <v>174</v>
      </c>
      <c r="B56" s="66" t="s">
        <v>111</v>
      </c>
      <c r="C56" s="79" t="s">
        <v>181</v>
      </c>
      <c r="D56" s="67">
        <v>1</v>
      </c>
      <c r="E56" s="83" t="s">
        <v>72</v>
      </c>
      <c r="F56" s="84" t="s">
        <v>116</v>
      </c>
      <c r="G56" s="85" t="s">
        <v>117</v>
      </c>
      <c r="H56" s="86">
        <v>1.33</v>
      </c>
      <c r="I56" s="87" t="s">
        <v>43</v>
      </c>
      <c r="J56" s="88">
        <v>4</v>
      </c>
      <c r="K56" s="89">
        <v>0.32</v>
      </c>
      <c r="L56" s="89">
        <v>-0.32</v>
      </c>
      <c r="M56" s="90" t="s">
        <v>38</v>
      </c>
      <c r="N56" s="91" t="s">
        <v>67</v>
      </c>
      <c r="O56" s="92">
        <f t="shared" ref="O56" si="93">IF(AND(J56="",K56=""),"",IF(J56="",K56,J56+K56))</f>
        <v>4.32</v>
      </c>
      <c r="P56" s="93">
        <f t="shared" ref="P56" si="94">IF(AND(J56="",L56=""),"",IF(J56="",L56,J56+L56))</f>
        <v>3.68</v>
      </c>
      <c r="Q56" s="94"/>
      <c r="R56" s="3">
        <f t="shared" si="69"/>
        <v>4.0484</v>
      </c>
      <c r="S56" s="3">
        <f t="shared" si="70"/>
        <v>3.9198</v>
      </c>
      <c r="T56" s="3">
        <f t="shared" si="71"/>
        <v>3.975668750000001</v>
      </c>
      <c r="U56" s="4">
        <f t="shared" si="72"/>
        <v>3.3669230113734648E-2</v>
      </c>
      <c r="V56" s="5">
        <f t="shared" si="73"/>
        <v>3.1680756080951871</v>
      </c>
      <c r="W56" s="76">
        <f t="shared" si="74"/>
        <v>-7.6035156249996946E-2</v>
      </c>
      <c r="X56" s="76" t="str">
        <f t="shared" si="75"/>
        <v>Level A</v>
      </c>
      <c r="Y56" s="5">
        <f t="shared" si="76"/>
        <v>3.4089607319685116</v>
      </c>
      <c r="Z56" s="5">
        <f t="shared" si="77"/>
        <v>2.9271904842218635</v>
      </c>
      <c r="AA56" s="5">
        <f t="shared" si="78"/>
        <v>2.9271904842218635</v>
      </c>
      <c r="AB56" s="6">
        <f t="shared" si="79"/>
        <v>1</v>
      </c>
      <c r="AC56" s="29" t="str">
        <f t="shared" si="80"/>
        <v/>
      </c>
      <c r="AD56" s="29" t="str">
        <f t="shared" si="81"/>
        <v/>
      </c>
      <c r="AE56" s="29">
        <f t="shared" si="82"/>
        <v>2.4331249999999027E-2</v>
      </c>
      <c r="AF56" s="29" t="str">
        <f t="shared" si="83"/>
        <v/>
      </c>
      <c r="AG56" s="23"/>
      <c r="AH56" s="17" t="str">
        <f t="shared" si="84"/>
        <v/>
      </c>
      <c r="AI56" s="100"/>
      <c r="AJ56" s="101"/>
      <c r="AK56" s="101"/>
      <c r="AL56" s="101"/>
      <c r="AM56" s="101"/>
      <c r="AN56" s="102">
        <v>3.9742000000000002</v>
      </c>
      <c r="AO56" s="102">
        <v>4.0484</v>
      </c>
      <c r="AP56" s="102">
        <v>3.9641000000000002</v>
      </c>
      <c r="AQ56" s="102">
        <v>4.0223000000000004</v>
      </c>
      <c r="AR56" s="102">
        <v>3.9455</v>
      </c>
      <c r="AS56" s="102">
        <v>3.9472999999999998</v>
      </c>
      <c r="AT56" s="102">
        <v>3.9500999999999999</v>
      </c>
      <c r="AU56" s="102">
        <v>3.9540999999999999</v>
      </c>
      <c r="AV56" s="102">
        <v>3.9773999999999998</v>
      </c>
      <c r="AW56" s="102">
        <v>4.0002000000000004</v>
      </c>
      <c r="AX56" s="103">
        <v>3.9702999999999999</v>
      </c>
      <c r="AY56" s="103">
        <v>3.9409999999999998</v>
      </c>
      <c r="AZ56" s="103">
        <v>3.9603999999999999</v>
      </c>
      <c r="BA56" s="103">
        <v>3.9765000000000001</v>
      </c>
      <c r="BB56" s="103">
        <v>3.9758</v>
      </c>
      <c r="BC56" s="103">
        <v>4.0237999999999996</v>
      </c>
      <c r="BD56" s="103">
        <v>3.9348999999999998</v>
      </c>
      <c r="BE56" s="103">
        <v>4.0136000000000003</v>
      </c>
      <c r="BF56" s="103">
        <v>3.9502000000000002</v>
      </c>
      <c r="BG56" s="103">
        <v>3.9198</v>
      </c>
      <c r="BH56" s="103">
        <v>3.9405000000000001</v>
      </c>
      <c r="BI56" s="103">
        <v>4.0274000000000001</v>
      </c>
      <c r="BJ56" s="103">
        <v>3.9571000000000001</v>
      </c>
      <c r="BK56" s="103">
        <v>4.0365000000000002</v>
      </c>
      <c r="BL56" s="103">
        <v>4.0151000000000003</v>
      </c>
      <c r="BM56" s="103">
        <v>3.9984999999999999</v>
      </c>
      <c r="BN56" s="103">
        <v>3.9247000000000001</v>
      </c>
      <c r="BO56" s="103">
        <v>3.9586000000000001</v>
      </c>
      <c r="BP56" s="103">
        <v>3.9975999999999998</v>
      </c>
      <c r="BQ56" s="103">
        <v>3.9721000000000002</v>
      </c>
      <c r="BR56" s="103">
        <v>3.9727999999999999</v>
      </c>
      <c r="BS56" s="103">
        <v>3.9706000000000001</v>
      </c>
      <c r="BT56" s="2"/>
      <c r="BU56" s="2"/>
      <c r="BV56" s="2"/>
      <c r="BW56" s="2"/>
      <c r="BX56" s="2"/>
      <c r="BY56" s="25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</row>
    <row r="57" spans="1:144" ht="15" customHeight="1">
      <c r="A57" s="83" t="s">
        <v>175</v>
      </c>
      <c r="B57" s="66" t="s">
        <v>111</v>
      </c>
      <c r="C57" s="79" t="s">
        <v>181</v>
      </c>
      <c r="D57" s="67">
        <v>1</v>
      </c>
      <c r="E57" s="83" t="s">
        <v>72</v>
      </c>
      <c r="F57" s="84" t="s">
        <v>116</v>
      </c>
      <c r="G57" s="85" t="s">
        <v>117</v>
      </c>
      <c r="H57" s="86">
        <v>1.33</v>
      </c>
      <c r="I57" s="87" t="s">
        <v>43</v>
      </c>
      <c r="J57" s="88">
        <v>1.59</v>
      </c>
      <c r="K57" s="89">
        <v>0.13</v>
      </c>
      <c r="L57" s="89">
        <v>-0.13</v>
      </c>
      <c r="M57" s="90" t="s">
        <v>38</v>
      </c>
      <c r="N57" s="91" t="s">
        <v>67</v>
      </c>
      <c r="O57" s="92">
        <f t="shared" ref="O57" si="95">IF(AND(J57="",K57=""),"",IF(J57="",K57,J57+K57))</f>
        <v>1.7200000000000002</v>
      </c>
      <c r="P57" s="93">
        <f t="shared" ref="P57" si="96">IF(AND(J57="",L57=""),"",IF(J57="",L57,J57+L57))</f>
        <v>1.46</v>
      </c>
      <c r="Q57" s="94"/>
      <c r="R57" s="3">
        <f t="shared" si="69"/>
        <v>1.6942999999999999</v>
      </c>
      <c r="S57" s="3">
        <f t="shared" si="70"/>
        <v>1.5848</v>
      </c>
      <c r="T57" s="3">
        <f t="shared" si="71"/>
        <v>1.6167750000000001</v>
      </c>
      <c r="U57" s="4">
        <f t="shared" si="72"/>
        <v>2.3185785411783871E-2</v>
      </c>
      <c r="V57" s="5">
        <f t="shared" si="73"/>
        <v>1.8689612003098131</v>
      </c>
      <c r="W57" s="76">
        <f t="shared" si="74"/>
        <v>0.20596153846153822</v>
      </c>
      <c r="X57" s="76" t="str">
        <f t="shared" si="75"/>
        <v>Level B</v>
      </c>
      <c r="Y57" s="5">
        <f t="shared" si="76"/>
        <v>1.4840270761690819</v>
      </c>
      <c r="Z57" s="5">
        <f t="shared" si="77"/>
        <v>2.2538953244505469</v>
      </c>
      <c r="AA57" s="5">
        <f t="shared" si="78"/>
        <v>1.4840270761690819</v>
      </c>
      <c r="AB57" s="6">
        <f t="shared" si="79"/>
        <v>0.99999574789409795</v>
      </c>
      <c r="AC57" s="29" t="str">
        <f t="shared" si="80"/>
        <v/>
      </c>
      <c r="AD57" s="29" t="str">
        <f t="shared" si="81"/>
        <v/>
      </c>
      <c r="AE57" s="29">
        <f t="shared" si="82"/>
        <v>-2.6774999999999993E-2</v>
      </c>
      <c r="AF57" s="29" t="str">
        <f t="shared" si="83"/>
        <v/>
      </c>
      <c r="AG57" s="23"/>
      <c r="AH57" s="17" t="str">
        <f t="shared" si="84"/>
        <v/>
      </c>
      <c r="AI57" s="100"/>
      <c r="AJ57" s="101"/>
      <c r="AK57" s="101"/>
      <c r="AL57" s="101"/>
      <c r="AM57" s="101"/>
      <c r="AN57" s="102">
        <v>1.5978000000000001</v>
      </c>
      <c r="AO57" s="102">
        <v>1.5999000000000001</v>
      </c>
      <c r="AP57" s="102">
        <v>1.6087</v>
      </c>
      <c r="AQ57" s="102">
        <v>1.6056999999999999</v>
      </c>
      <c r="AR57" s="102">
        <v>1.6232</v>
      </c>
      <c r="AS57" s="102">
        <v>1.5855999999999999</v>
      </c>
      <c r="AT57" s="102">
        <v>1.6121000000000001</v>
      </c>
      <c r="AU57" s="102">
        <v>1.6123000000000001</v>
      </c>
      <c r="AV57" s="102">
        <v>1.6041000000000001</v>
      </c>
      <c r="AW57" s="102">
        <v>1.5979000000000001</v>
      </c>
      <c r="AX57" s="103">
        <v>1.6125</v>
      </c>
      <c r="AY57" s="103">
        <v>1.6007</v>
      </c>
      <c r="AZ57" s="103">
        <v>1.6166</v>
      </c>
      <c r="BA57" s="103">
        <v>1.5982000000000001</v>
      </c>
      <c r="BB57" s="103">
        <v>1.659</v>
      </c>
      <c r="BC57" s="103">
        <v>1.6181000000000001</v>
      </c>
      <c r="BD57" s="103">
        <v>1.6423000000000001</v>
      </c>
      <c r="BE57" s="103">
        <v>1.605</v>
      </c>
      <c r="BF57" s="103">
        <v>1.6255999999999999</v>
      </c>
      <c r="BG57" s="103">
        <v>1.6189</v>
      </c>
      <c r="BH57" s="103">
        <v>1.5848</v>
      </c>
      <c r="BI57" s="103">
        <v>1.6291</v>
      </c>
      <c r="BJ57" s="103">
        <v>1.6269</v>
      </c>
      <c r="BK57" s="103">
        <v>1.6593</v>
      </c>
      <c r="BL57" s="103">
        <v>1.5999000000000001</v>
      </c>
      <c r="BM57" s="103">
        <v>1.6362000000000001</v>
      </c>
      <c r="BN57" s="103">
        <v>1.6942999999999999</v>
      </c>
      <c r="BO57" s="103">
        <v>1.6045</v>
      </c>
      <c r="BP57" s="103">
        <v>1.6021000000000001</v>
      </c>
      <c r="BQ57" s="103">
        <v>1.5976999999999999</v>
      </c>
      <c r="BR57" s="103">
        <v>1.6389</v>
      </c>
      <c r="BS57" s="103">
        <v>1.6189</v>
      </c>
      <c r="BT57" s="2"/>
      <c r="BU57" s="2"/>
      <c r="BV57" s="2"/>
      <c r="BW57" s="2"/>
      <c r="BX57" s="2"/>
      <c r="BY57" s="25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</row>
    <row r="58" spans="1:144" ht="15" customHeight="1">
      <c r="A58" s="83" t="s">
        <v>176</v>
      </c>
      <c r="B58" s="66" t="s">
        <v>111</v>
      </c>
      <c r="C58" s="79" t="s">
        <v>181</v>
      </c>
      <c r="D58" s="67">
        <v>1</v>
      </c>
      <c r="E58" s="83" t="s">
        <v>72</v>
      </c>
      <c r="F58" s="84" t="s">
        <v>116</v>
      </c>
      <c r="G58" s="85" t="s">
        <v>117</v>
      </c>
      <c r="H58" s="86">
        <v>1.33</v>
      </c>
      <c r="I58" s="87" t="s">
        <v>43</v>
      </c>
      <c r="J58" s="88">
        <v>6.02</v>
      </c>
      <c r="K58" s="89">
        <v>0.48</v>
      </c>
      <c r="L58" s="89">
        <v>-0.48</v>
      </c>
      <c r="M58" s="90" t="s">
        <v>38</v>
      </c>
      <c r="N58" s="91" t="s">
        <v>67</v>
      </c>
      <c r="O58" s="92">
        <f t="shared" ref="O58" si="97">IF(AND(J58="",K58=""),"",IF(J58="",K58,J58+K58))</f>
        <v>6.5</v>
      </c>
      <c r="P58" s="93">
        <f t="shared" ref="P58" si="98">IF(AND(J58="",L58=""),"",IF(J58="",L58,J58+L58))</f>
        <v>5.5399999999999991</v>
      </c>
      <c r="Q58" s="94"/>
      <c r="R58" s="3">
        <f t="shared" si="69"/>
        <v>6.1711</v>
      </c>
      <c r="S58" s="3">
        <f t="shared" si="70"/>
        <v>6.0244</v>
      </c>
      <c r="T58" s="3">
        <f t="shared" si="71"/>
        <v>6.0927062499999991</v>
      </c>
      <c r="U58" s="4">
        <f t="shared" si="72"/>
        <v>3.9178812061063426E-2</v>
      </c>
      <c r="V58" s="5">
        <f t="shared" si="73"/>
        <v>4.0838400038936031</v>
      </c>
      <c r="W58" s="76">
        <f t="shared" si="74"/>
        <v>0.15147135416666554</v>
      </c>
      <c r="X58" s="76" t="str">
        <f t="shared" si="75"/>
        <v>Level B</v>
      </c>
      <c r="Y58" s="5">
        <f t="shared" si="76"/>
        <v>3.4652552283038411</v>
      </c>
      <c r="Z58" s="5">
        <f t="shared" si="77"/>
        <v>4.7024247794833718</v>
      </c>
      <c r="AA58" s="5">
        <f t="shared" si="78"/>
        <v>3.4652552283038411</v>
      </c>
      <c r="AB58" s="6">
        <f t="shared" si="79"/>
        <v>1</v>
      </c>
      <c r="AC58" s="29" t="str">
        <f t="shared" si="80"/>
        <v/>
      </c>
      <c r="AD58" s="29" t="str">
        <f t="shared" si="81"/>
        <v/>
      </c>
      <c r="AE58" s="29">
        <f t="shared" si="82"/>
        <v>-7.2706249999999528E-2</v>
      </c>
      <c r="AF58" s="29" t="str">
        <f t="shared" si="83"/>
        <v/>
      </c>
      <c r="AG58" s="23"/>
      <c r="AH58" s="17" t="str">
        <f t="shared" si="84"/>
        <v/>
      </c>
      <c r="AI58" s="100"/>
      <c r="AJ58" s="101"/>
      <c r="AK58" s="101"/>
      <c r="AL58" s="101"/>
      <c r="AM58" s="101"/>
      <c r="AN58" s="102">
        <v>6.1136999999999997</v>
      </c>
      <c r="AO58" s="102">
        <v>6.0720999999999998</v>
      </c>
      <c r="AP58" s="102">
        <v>6.0739000000000001</v>
      </c>
      <c r="AQ58" s="102">
        <v>6.0533000000000001</v>
      </c>
      <c r="AR58" s="102">
        <v>6.1115000000000004</v>
      </c>
      <c r="AS58" s="102">
        <v>6.0860000000000003</v>
      </c>
      <c r="AT58" s="102">
        <v>6.1612</v>
      </c>
      <c r="AU58" s="102">
        <v>6.1711</v>
      </c>
      <c r="AV58" s="102">
        <v>6.1234000000000002</v>
      </c>
      <c r="AW58" s="102">
        <v>6.0537000000000001</v>
      </c>
      <c r="AX58" s="103">
        <v>6.0593000000000004</v>
      </c>
      <c r="AY58" s="103">
        <v>6.1189999999999998</v>
      </c>
      <c r="AZ58" s="103">
        <v>6.0768000000000004</v>
      </c>
      <c r="BA58" s="103">
        <v>6.1059999999999999</v>
      </c>
      <c r="BB58" s="103">
        <v>6.1040999999999999</v>
      </c>
      <c r="BC58" s="103">
        <v>6.1143999999999998</v>
      </c>
      <c r="BD58" s="103">
        <v>6.1554000000000002</v>
      </c>
      <c r="BE58" s="103">
        <v>6.1666999999999996</v>
      </c>
      <c r="BF58" s="103">
        <v>6.1138000000000003</v>
      </c>
      <c r="BG58" s="103">
        <v>6.085</v>
      </c>
      <c r="BH58" s="103">
        <v>6.0377000000000001</v>
      </c>
      <c r="BI58" s="103">
        <v>6.0385999999999997</v>
      </c>
      <c r="BJ58" s="103">
        <v>6.0892999999999997</v>
      </c>
      <c r="BK58" s="103">
        <v>6.0289999999999999</v>
      </c>
      <c r="BL58" s="103">
        <v>6.0712999999999999</v>
      </c>
      <c r="BM58" s="103">
        <v>6.1195000000000004</v>
      </c>
      <c r="BN58" s="103">
        <v>6.0244</v>
      </c>
      <c r="BO58" s="103">
        <v>6.1241000000000003</v>
      </c>
      <c r="BP58" s="103">
        <v>6.0688000000000004</v>
      </c>
      <c r="BQ58" s="103">
        <v>6.0753000000000004</v>
      </c>
      <c r="BR58" s="103">
        <v>6.0683999999999996</v>
      </c>
      <c r="BS58" s="103">
        <v>6.0998000000000001</v>
      </c>
      <c r="BT58" s="2"/>
      <c r="BU58" s="2"/>
      <c r="BV58" s="2"/>
      <c r="BW58" s="2"/>
      <c r="BX58" s="2"/>
      <c r="BY58" s="25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</row>
    <row r="59" spans="1:144" ht="15" customHeight="1">
      <c r="A59" s="83" t="s">
        <v>177</v>
      </c>
      <c r="B59" s="66" t="s">
        <v>111</v>
      </c>
      <c r="C59" s="79" t="s">
        <v>181</v>
      </c>
      <c r="D59" s="67">
        <v>1</v>
      </c>
      <c r="E59" s="83" t="s">
        <v>72</v>
      </c>
      <c r="F59" s="84" t="s">
        <v>116</v>
      </c>
      <c r="G59" s="85" t="s">
        <v>117</v>
      </c>
      <c r="H59" s="86">
        <v>1.33</v>
      </c>
      <c r="I59" s="87" t="s">
        <v>43</v>
      </c>
      <c r="J59" s="88">
        <v>6.3</v>
      </c>
      <c r="K59" s="89">
        <v>0.5</v>
      </c>
      <c r="L59" s="89">
        <v>-0.5</v>
      </c>
      <c r="M59" s="90" t="s">
        <v>38</v>
      </c>
      <c r="N59" s="91" t="s">
        <v>67</v>
      </c>
      <c r="O59" s="92">
        <f t="shared" ref="O59" si="99">IF(AND(J59="",K59=""),"",IF(J59="",K59,J59+K59))</f>
        <v>6.8</v>
      </c>
      <c r="P59" s="93">
        <f t="shared" ref="P59" si="100">IF(AND(J59="",L59=""),"",IF(J59="",L59,J59+L59))</f>
        <v>5.8</v>
      </c>
      <c r="Q59" s="94"/>
      <c r="R59" s="3">
        <f t="shared" si="69"/>
        <v>6.3948</v>
      </c>
      <c r="S59" s="3">
        <f t="shared" si="70"/>
        <v>6.2648999999999999</v>
      </c>
      <c r="T59" s="3">
        <f t="shared" si="71"/>
        <v>6.3449374999999986</v>
      </c>
      <c r="U59" s="4">
        <f t="shared" si="72"/>
        <v>3.3421489609859349E-2</v>
      </c>
      <c r="V59" s="5">
        <f t="shared" si="73"/>
        <v>4.9868114381562441</v>
      </c>
      <c r="W59" s="76">
        <f t="shared" si="74"/>
        <v>8.9874999999997485E-2</v>
      </c>
      <c r="X59" s="76" t="str">
        <f t="shared" si="75"/>
        <v>Level A</v>
      </c>
      <c r="Y59" s="5">
        <f t="shared" si="76"/>
        <v>4.5386217601519645</v>
      </c>
      <c r="Z59" s="5">
        <f t="shared" si="77"/>
        <v>5.4350011161605245</v>
      </c>
      <c r="AA59" s="5">
        <f t="shared" si="78"/>
        <v>4.5386217601519645</v>
      </c>
      <c r="AB59" s="6">
        <f t="shared" si="79"/>
        <v>1</v>
      </c>
      <c r="AC59" s="29" t="str">
        <f t="shared" si="80"/>
        <v/>
      </c>
      <c r="AD59" s="29" t="str">
        <f t="shared" si="81"/>
        <v/>
      </c>
      <c r="AE59" s="29">
        <f t="shared" si="82"/>
        <v>-4.4937499999998742E-2</v>
      </c>
      <c r="AF59" s="29" t="str">
        <f t="shared" si="83"/>
        <v/>
      </c>
      <c r="AG59" s="23"/>
      <c r="AH59" s="17" t="str">
        <f t="shared" si="84"/>
        <v/>
      </c>
      <c r="AI59" s="100"/>
      <c r="AJ59" s="101"/>
      <c r="AK59" s="101"/>
      <c r="AL59" s="101"/>
      <c r="AM59" s="101"/>
      <c r="AN59" s="102">
        <v>6.3545999999999996</v>
      </c>
      <c r="AO59" s="102">
        <v>6.3601000000000001</v>
      </c>
      <c r="AP59" s="102">
        <v>6.3411</v>
      </c>
      <c r="AQ59" s="102">
        <v>6.3464</v>
      </c>
      <c r="AR59" s="102">
        <v>6.3861999999999997</v>
      </c>
      <c r="AS59" s="102">
        <v>6.3284000000000002</v>
      </c>
      <c r="AT59" s="102">
        <v>6.3247999999999998</v>
      </c>
      <c r="AU59" s="102">
        <v>6.3948</v>
      </c>
      <c r="AV59" s="102">
        <v>6.3531000000000004</v>
      </c>
      <c r="AW59" s="102">
        <v>6.3269000000000002</v>
      </c>
      <c r="AX59" s="103">
        <v>6.3335999999999997</v>
      </c>
      <c r="AY59" s="103">
        <v>6.3703000000000003</v>
      </c>
      <c r="AZ59" s="103">
        <v>6.3269000000000002</v>
      </c>
      <c r="BA59" s="103">
        <v>6.2809999999999997</v>
      </c>
      <c r="BB59" s="103">
        <v>6.2648999999999999</v>
      </c>
      <c r="BC59" s="103">
        <v>6.3838999999999997</v>
      </c>
      <c r="BD59" s="103">
        <v>6.3879999999999999</v>
      </c>
      <c r="BE59" s="103">
        <v>6.3436000000000003</v>
      </c>
      <c r="BF59" s="103">
        <v>6.3567999999999998</v>
      </c>
      <c r="BG59" s="103">
        <v>6.37</v>
      </c>
      <c r="BH59" s="103">
        <v>6.3254000000000001</v>
      </c>
      <c r="BI59" s="103">
        <v>6.3818000000000001</v>
      </c>
      <c r="BJ59" s="103">
        <v>6.3646000000000003</v>
      </c>
      <c r="BK59" s="103">
        <v>6.3490000000000002</v>
      </c>
      <c r="BL59" s="103">
        <v>6.2812999999999999</v>
      </c>
      <c r="BM59" s="103">
        <v>6.3571999999999997</v>
      </c>
      <c r="BN59" s="103">
        <v>6.3316999999999997</v>
      </c>
      <c r="BO59" s="103">
        <v>6.3087999999999997</v>
      </c>
      <c r="BP59" s="103">
        <v>6.3914</v>
      </c>
      <c r="BQ59" s="103">
        <v>6.3021000000000003</v>
      </c>
      <c r="BR59" s="103">
        <v>6.3292999999999999</v>
      </c>
      <c r="BS59" s="103">
        <v>6.38</v>
      </c>
      <c r="BT59" s="2"/>
      <c r="BU59" s="2"/>
      <c r="BV59" s="2"/>
      <c r="BW59" s="2"/>
      <c r="BX59" s="2"/>
      <c r="BY59" s="25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</row>
    <row r="60" spans="1:144" ht="15" customHeight="1">
      <c r="A60" s="83" t="s">
        <v>178</v>
      </c>
      <c r="B60" s="66" t="s">
        <v>111</v>
      </c>
      <c r="C60" s="79" t="s">
        <v>181</v>
      </c>
      <c r="D60" s="67">
        <v>1</v>
      </c>
      <c r="E60" s="83" t="s">
        <v>72</v>
      </c>
      <c r="F60" s="84" t="s">
        <v>116</v>
      </c>
      <c r="G60" s="85" t="s">
        <v>117</v>
      </c>
      <c r="H60" s="86">
        <v>1.33</v>
      </c>
      <c r="I60" s="87" t="s">
        <v>43</v>
      </c>
      <c r="J60" s="88">
        <v>1.08</v>
      </c>
      <c r="K60" s="89">
        <v>0.09</v>
      </c>
      <c r="L60" s="89">
        <v>-8.99999999999999E-2</v>
      </c>
      <c r="M60" s="90" t="s">
        <v>38</v>
      </c>
      <c r="N60" s="91" t="s">
        <v>67</v>
      </c>
      <c r="O60" s="92">
        <f t="shared" ref="O60" si="101">IF(AND(J60="",K60=""),"",IF(J60="",K60,J60+K60))</f>
        <v>1.1700000000000002</v>
      </c>
      <c r="P60" s="93">
        <f t="shared" ref="P60" si="102">IF(AND(J60="",L60=""),"",IF(J60="",L60,J60+L60))</f>
        <v>0.99000000000000021</v>
      </c>
      <c r="Q60" s="94"/>
      <c r="R60" s="3">
        <f t="shared" si="69"/>
        <v>1.1386000000000001</v>
      </c>
      <c r="S60" s="3">
        <f t="shared" si="70"/>
        <v>1.1025</v>
      </c>
      <c r="T60" s="3">
        <f t="shared" si="71"/>
        <v>1.12349375</v>
      </c>
      <c r="U60" s="4">
        <f t="shared" si="72"/>
        <v>9.8021043659002136E-3</v>
      </c>
      <c r="V60" s="5">
        <f t="shared" si="73"/>
        <v>3.0605672904651646</v>
      </c>
      <c r="W60" s="76">
        <f t="shared" si="74"/>
        <v>0.48326388888888777</v>
      </c>
      <c r="X60" s="76" t="str">
        <f t="shared" si="75"/>
        <v>Level C</v>
      </c>
      <c r="Y60" s="5">
        <f t="shared" si="76"/>
        <v>1.5815056394688471</v>
      </c>
      <c r="Z60" s="5">
        <f t="shared" si="77"/>
        <v>4.5396289414614843</v>
      </c>
      <c r="AA60" s="5">
        <f t="shared" si="78"/>
        <v>1.5815056394688471</v>
      </c>
      <c r="AB60" s="6">
        <f t="shared" si="79"/>
        <v>0.99999895497744218</v>
      </c>
      <c r="AC60" s="29" t="str">
        <f t="shared" si="80"/>
        <v/>
      </c>
      <c r="AD60" s="29" t="str">
        <f t="shared" si="81"/>
        <v/>
      </c>
      <c r="AE60" s="29">
        <f t="shared" si="82"/>
        <v>-4.3493749999999887E-2</v>
      </c>
      <c r="AF60" s="29" t="str">
        <f t="shared" si="83"/>
        <v/>
      </c>
      <c r="AG60" s="23"/>
      <c r="AH60" s="17" t="str">
        <f t="shared" si="84"/>
        <v/>
      </c>
      <c r="AI60" s="100"/>
      <c r="AJ60" s="101"/>
      <c r="AK60" s="101"/>
      <c r="AL60" s="101"/>
      <c r="AM60" s="101"/>
      <c r="AN60" s="102">
        <v>1.1380999999999999</v>
      </c>
      <c r="AO60" s="102">
        <v>1.1251</v>
      </c>
      <c r="AP60" s="102">
        <v>1.1144000000000001</v>
      </c>
      <c r="AQ60" s="102">
        <v>1.1148</v>
      </c>
      <c r="AR60" s="102">
        <v>1.109</v>
      </c>
      <c r="AS60" s="102">
        <v>1.1375</v>
      </c>
      <c r="AT60" s="102">
        <v>1.1386000000000001</v>
      </c>
      <c r="AU60" s="102">
        <v>1.1272</v>
      </c>
      <c r="AV60" s="102">
        <v>1.1278999999999999</v>
      </c>
      <c r="AW60" s="102">
        <v>1.1256999999999999</v>
      </c>
      <c r="AX60" s="103">
        <v>1.1348</v>
      </c>
      <c r="AY60" s="103">
        <v>1.1119000000000001</v>
      </c>
      <c r="AZ60" s="103">
        <v>1.1303000000000001</v>
      </c>
      <c r="BA60" s="103">
        <v>1.115</v>
      </c>
      <c r="BB60" s="103">
        <v>1.1214</v>
      </c>
      <c r="BC60" s="103">
        <v>1.1257999999999999</v>
      </c>
      <c r="BD60" s="103">
        <v>1.1268</v>
      </c>
      <c r="BE60" s="103">
        <v>1.1186</v>
      </c>
      <c r="BF60" s="103">
        <v>1.1214</v>
      </c>
      <c r="BG60" s="103">
        <v>1.1268</v>
      </c>
      <c r="BH60" s="103">
        <v>1.1257999999999999</v>
      </c>
      <c r="BI60" s="103">
        <v>1.1345000000000001</v>
      </c>
      <c r="BJ60" s="103">
        <v>1.1156999999999999</v>
      </c>
      <c r="BK60" s="103">
        <v>1.133</v>
      </c>
      <c r="BL60" s="103">
        <v>1.1313</v>
      </c>
      <c r="BM60" s="103">
        <v>1.1367</v>
      </c>
      <c r="BN60" s="103">
        <v>1.1207</v>
      </c>
      <c r="BO60" s="103">
        <v>1.1025</v>
      </c>
      <c r="BP60" s="103">
        <v>1.1056999999999999</v>
      </c>
      <c r="BQ60" s="103">
        <v>1.1193</v>
      </c>
      <c r="BR60" s="103">
        <v>1.1096999999999999</v>
      </c>
      <c r="BS60" s="103">
        <v>1.1257999999999999</v>
      </c>
      <c r="BT60" s="2"/>
      <c r="BU60" s="2"/>
      <c r="BV60" s="2"/>
      <c r="BW60" s="2"/>
      <c r="BX60" s="2"/>
      <c r="BY60" s="25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</row>
    <row r="61" spans="1:144" ht="15" customHeight="1">
      <c r="A61" s="83" t="s">
        <v>179</v>
      </c>
      <c r="B61" s="66" t="s">
        <v>111</v>
      </c>
      <c r="C61" s="79" t="s">
        <v>181</v>
      </c>
      <c r="D61" s="67">
        <v>1</v>
      </c>
      <c r="E61" s="83" t="s">
        <v>72</v>
      </c>
      <c r="F61" s="84" t="s">
        <v>116</v>
      </c>
      <c r="G61" s="85" t="s">
        <v>117</v>
      </c>
      <c r="H61" s="86">
        <v>1.33</v>
      </c>
      <c r="I61" s="87" t="s">
        <v>43</v>
      </c>
      <c r="J61" s="88">
        <v>2</v>
      </c>
      <c r="K61" s="89">
        <v>0.16</v>
      </c>
      <c r="L61" s="89">
        <v>-0.16</v>
      </c>
      <c r="M61" s="90" t="s">
        <v>38</v>
      </c>
      <c r="N61" s="91" t="s">
        <v>67</v>
      </c>
      <c r="O61" s="92">
        <f t="shared" ref="O61:O63" si="103">IF(AND(J61="",K61=""),"",IF(J61="",K61,J61+K61))</f>
        <v>2.16</v>
      </c>
      <c r="P61" s="93">
        <f t="shared" ref="P61:P63" si="104">IF(AND(J61="",L61=""),"",IF(J61="",L61,J61+L61))</f>
        <v>1.84</v>
      </c>
      <c r="Q61" s="94"/>
      <c r="R61" s="3">
        <f t="shared" si="69"/>
        <v>2.0268999999999999</v>
      </c>
      <c r="S61" s="3">
        <f t="shared" si="70"/>
        <v>1.9453</v>
      </c>
      <c r="T61" s="3">
        <f t="shared" si="71"/>
        <v>1.9705343749999999</v>
      </c>
      <c r="U61" s="4">
        <f t="shared" si="72"/>
        <v>1.9094292499288526E-2</v>
      </c>
      <c r="V61" s="5">
        <f t="shared" si="73"/>
        <v>2.7931557733977623</v>
      </c>
      <c r="W61" s="76">
        <f t="shared" si="74"/>
        <v>-0.18416015625000029</v>
      </c>
      <c r="X61" s="76" t="str">
        <f t="shared" si="75"/>
        <v>Level B</v>
      </c>
      <c r="Y61" s="5">
        <f t="shared" si="76"/>
        <v>3.3075437770572873</v>
      </c>
      <c r="Z61" s="5">
        <f t="shared" si="77"/>
        <v>2.2787677697382382</v>
      </c>
      <c r="AA61" s="5">
        <f t="shared" si="78"/>
        <v>2.2787677697382382</v>
      </c>
      <c r="AB61" s="6">
        <f t="shared" si="79"/>
        <v>0.99999999999593681</v>
      </c>
      <c r="AC61" s="29" t="str">
        <f t="shared" si="80"/>
        <v/>
      </c>
      <c r="AD61" s="29" t="str">
        <f t="shared" si="81"/>
        <v/>
      </c>
      <c r="AE61" s="29">
        <f t="shared" si="82"/>
        <v>2.9465625000000051E-2</v>
      </c>
      <c r="AF61" s="29" t="str">
        <f t="shared" si="83"/>
        <v/>
      </c>
      <c r="AG61" s="23"/>
      <c r="AH61" s="17" t="str">
        <f t="shared" si="84"/>
        <v/>
      </c>
      <c r="AI61" s="100"/>
      <c r="AJ61" s="101"/>
      <c r="AK61" s="101"/>
      <c r="AL61" s="101"/>
      <c r="AM61" s="101"/>
      <c r="AN61" s="102">
        <v>2.0057999999999998</v>
      </c>
      <c r="AO61" s="102">
        <v>1.9992000000000001</v>
      </c>
      <c r="AP61" s="102">
        <v>1.9742999999999999</v>
      </c>
      <c r="AQ61" s="102">
        <v>1.9453</v>
      </c>
      <c r="AR61" s="102">
        <v>1.9673</v>
      </c>
      <c r="AS61" s="102">
        <v>1.9675</v>
      </c>
      <c r="AT61" s="102">
        <v>1.986</v>
      </c>
      <c r="AU61" s="102">
        <v>1.9468000000000001</v>
      </c>
      <c r="AV61" s="102">
        <v>1.9754</v>
      </c>
      <c r="AW61" s="102">
        <v>1.9550000000000001</v>
      </c>
      <c r="AX61" s="103">
        <v>1.9704999999999999</v>
      </c>
      <c r="AY61" s="103">
        <v>1.9675</v>
      </c>
      <c r="AZ61" s="103">
        <v>1.9508000000000001</v>
      </c>
      <c r="BA61" s="103">
        <v>1.9829000000000001</v>
      </c>
      <c r="BB61" s="103">
        <v>1.9562999999999999</v>
      </c>
      <c r="BC61" s="103">
        <v>2.0268999999999999</v>
      </c>
      <c r="BD61" s="103">
        <v>1.9616</v>
      </c>
      <c r="BE61" s="103">
        <v>1.9923</v>
      </c>
      <c r="BF61" s="103">
        <v>1.9548000000000001</v>
      </c>
      <c r="BG61" s="103">
        <v>1.9519</v>
      </c>
      <c r="BH61" s="103">
        <v>1.9942</v>
      </c>
      <c r="BI61" s="103">
        <v>1.9948999999999999</v>
      </c>
      <c r="BJ61" s="103">
        <v>1.9763999999999999</v>
      </c>
      <c r="BK61" s="103">
        <v>1.9533</v>
      </c>
      <c r="BL61" s="103">
        <v>1.9651000000000001</v>
      </c>
      <c r="BM61" s="103">
        <v>1.9495</v>
      </c>
      <c r="BN61" s="103">
        <v>1.9683999999999999</v>
      </c>
      <c r="BO61" s="103">
        <v>1.9563999999999999</v>
      </c>
      <c r="BP61" s="103">
        <v>1.9558</v>
      </c>
      <c r="BQ61" s="103">
        <v>1.9724999999999999</v>
      </c>
      <c r="BR61" s="103">
        <v>1.9663999999999999</v>
      </c>
      <c r="BS61" s="103">
        <v>1.9661</v>
      </c>
      <c r="BT61" s="2"/>
      <c r="BU61" s="2"/>
      <c r="BV61" s="2"/>
      <c r="BW61" s="2"/>
      <c r="BX61" s="2"/>
      <c r="BY61" s="25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</row>
    <row r="62" spans="1:144" ht="15" customHeight="1">
      <c r="A62" s="83" t="s">
        <v>180</v>
      </c>
      <c r="B62" s="66" t="s">
        <v>111</v>
      </c>
      <c r="C62" s="79" t="s">
        <v>181</v>
      </c>
      <c r="D62" s="67">
        <v>1</v>
      </c>
      <c r="E62" s="83" t="s">
        <v>72</v>
      </c>
      <c r="F62" s="84" t="s">
        <v>116</v>
      </c>
      <c r="G62" s="85" t="s">
        <v>117</v>
      </c>
      <c r="H62" s="86">
        <v>1.33</v>
      </c>
      <c r="I62" s="87" t="s">
        <v>43</v>
      </c>
      <c r="J62" s="88">
        <v>2.27</v>
      </c>
      <c r="K62" s="89">
        <v>0.18</v>
      </c>
      <c r="L62" s="89">
        <v>-0.18</v>
      </c>
      <c r="M62" s="90" t="s">
        <v>38</v>
      </c>
      <c r="N62" s="91" t="s">
        <v>67</v>
      </c>
      <c r="O62" s="92">
        <f t="shared" si="103"/>
        <v>2.4500000000000002</v>
      </c>
      <c r="P62" s="93">
        <f t="shared" si="104"/>
        <v>2.09</v>
      </c>
      <c r="Q62" s="94"/>
      <c r="R62" s="3">
        <f t="shared" si="69"/>
        <v>2.25</v>
      </c>
      <c r="S62" s="3">
        <f t="shared" si="70"/>
        <v>2.1534</v>
      </c>
      <c r="T62" s="3">
        <f t="shared" si="71"/>
        <v>2.19809375</v>
      </c>
      <c r="U62" s="4">
        <f t="shared" si="72"/>
        <v>2.3702768825603498E-2</v>
      </c>
      <c r="V62" s="5">
        <f t="shared" si="73"/>
        <v>2.531349836867522</v>
      </c>
      <c r="W62" s="76">
        <f t="shared" si="74"/>
        <v>-0.39947916666666666</v>
      </c>
      <c r="X62" s="76" t="str">
        <f t="shared" si="75"/>
        <v>Level C</v>
      </c>
      <c r="Y62" s="5">
        <f t="shared" si="76"/>
        <v>3.5425713602411655</v>
      </c>
      <c r="Z62" s="5">
        <f t="shared" si="77"/>
        <v>1.5201283134938832</v>
      </c>
      <c r="AA62" s="5">
        <f t="shared" si="78"/>
        <v>1.5201283134938832</v>
      </c>
      <c r="AB62" s="6">
        <f t="shared" si="79"/>
        <v>0.99999744700331394</v>
      </c>
      <c r="AC62" s="29" t="str">
        <f t="shared" si="80"/>
        <v/>
      </c>
      <c r="AD62" s="29" t="str">
        <f t="shared" si="81"/>
        <v/>
      </c>
      <c r="AE62" s="29">
        <f t="shared" si="82"/>
        <v>7.190625000000006E-2</v>
      </c>
      <c r="AF62" s="29" t="str">
        <f t="shared" si="83"/>
        <v/>
      </c>
      <c r="AG62" s="23"/>
      <c r="AH62" s="17" t="str">
        <f t="shared" si="84"/>
        <v/>
      </c>
      <c r="AI62" s="100"/>
      <c r="AJ62" s="101"/>
      <c r="AK62" s="101"/>
      <c r="AL62" s="101"/>
      <c r="AM62" s="101"/>
      <c r="AN62" s="102">
        <v>2.2191000000000001</v>
      </c>
      <c r="AO62" s="102">
        <v>2.1951000000000001</v>
      </c>
      <c r="AP62" s="102">
        <v>2.1974999999999998</v>
      </c>
      <c r="AQ62" s="102">
        <v>2.2464</v>
      </c>
      <c r="AR62" s="102">
        <v>2.2021999999999999</v>
      </c>
      <c r="AS62" s="102">
        <v>2.1899000000000002</v>
      </c>
      <c r="AT62" s="102">
        <v>2.1842999999999999</v>
      </c>
      <c r="AU62" s="102">
        <v>2.2261000000000002</v>
      </c>
      <c r="AV62" s="102">
        <v>2.1861999999999999</v>
      </c>
      <c r="AW62" s="102">
        <v>2.1880000000000002</v>
      </c>
      <c r="AX62" s="103">
        <v>2.1987000000000001</v>
      </c>
      <c r="AY62" s="103">
        <v>2.1897000000000002</v>
      </c>
      <c r="AZ62" s="103">
        <v>2.2010000000000001</v>
      </c>
      <c r="BA62" s="103">
        <v>2.2039</v>
      </c>
      <c r="BB62" s="103">
        <v>2.2250999999999999</v>
      </c>
      <c r="BC62" s="103">
        <v>2.2342</v>
      </c>
      <c r="BD62" s="103">
        <v>2.1827000000000001</v>
      </c>
      <c r="BE62" s="103">
        <v>2.1913999999999998</v>
      </c>
      <c r="BF62" s="103">
        <v>2.2185999999999999</v>
      </c>
      <c r="BG62" s="103">
        <v>2.1884000000000001</v>
      </c>
      <c r="BH62" s="103">
        <v>2.1671999999999998</v>
      </c>
      <c r="BI62" s="103">
        <v>2.1692999999999998</v>
      </c>
      <c r="BJ62" s="103">
        <v>2.1785000000000001</v>
      </c>
      <c r="BK62" s="103">
        <v>2.1741000000000001</v>
      </c>
      <c r="BL62" s="103">
        <v>2.1789999999999998</v>
      </c>
      <c r="BM62" s="103">
        <v>2.1534</v>
      </c>
      <c r="BN62" s="103">
        <v>2.173</v>
      </c>
      <c r="BO62" s="103">
        <v>2.1827999999999999</v>
      </c>
      <c r="BP62" s="103">
        <v>2.25</v>
      </c>
      <c r="BQ62" s="103">
        <v>2.2366000000000001</v>
      </c>
      <c r="BR62" s="103">
        <v>2.2130000000000001</v>
      </c>
      <c r="BS62" s="103">
        <v>2.1936</v>
      </c>
      <c r="BT62" s="2"/>
      <c r="BU62" s="2"/>
      <c r="BV62" s="2"/>
      <c r="BW62" s="2"/>
      <c r="BX62" s="2"/>
      <c r="BY62" s="25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</row>
    <row r="63" spans="1:144" ht="15" customHeight="1">
      <c r="A63" s="83" t="s">
        <v>200</v>
      </c>
      <c r="B63" s="66" t="s">
        <v>111</v>
      </c>
      <c r="C63" s="79" t="s">
        <v>181</v>
      </c>
      <c r="D63" s="67">
        <v>1</v>
      </c>
      <c r="E63" s="123" t="s">
        <v>72</v>
      </c>
      <c r="F63" s="123">
        <v>4</v>
      </c>
      <c r="G63" s="85" t="s">
        <v>117</v>
      </c>
      <c r="H63" s="86">
        <v>1.33</v>
      </c>
      <c r="I63" s="124" t="s">
        <v>43</v>
      </c>
      <c r="J63" s="88">
        <v>0.71199999999999997</v>
      </c>
      <c r="K63" s="125">
        <v>7.6999999999999999E-2</v>
      </c>
      <c r="L63" s="125">
        <v>-7.8E-2</v>
      </c>
      <c r="M63" s="128" t="s">
        <v>38</v>
      </c>
      <c r="N63" s="126" t="s">
        <v>67</v>
      </c>
      <c r="O63" s="92">
        <f t="shared" si="103"/>
        <v>0.78899999999999992</v>
      </c>
      <c r="P63" s="93">
        <f t="shared" si="104"/>
        <v>0.63400000000000001</v>
      </c>
      <c r="Q63" s="94"/>
      <c r="R63" s="3">
        <f t="shared" si="69"/>
        <v>0.69747000000000003</v>
      </c>
      <c r="S63" s="3">
        <f t="shared" si="70"/>
        <v>0.67520999999999998</v>
      </c>
      <c r="T63" s="3">
        <f t="shared" si="71"/>
        <v>0.68826312500000009</v>
      </c>
      <c r="U63" s="4">
        <f t="shared" si="72"/>
        <v>5.66755761101672E-3</v>
      </c>
      <c r="V63" s="5">
        <f t="shared" si="73"/>
        <v>4.5581068788992889</v>
      </c>
      <c r="W63" s="76">
        <f t="shared" si="74"/>
        <v>-0.30628225806451476</v>
      </c>
      <c r="X63" s="76" t="str">
        <f t="shared" si="75"/>
        <v>Level C</v>
      </c>
      <c r="Y63" s="5">
        <f t="shared" si="76"/>
        <v>5.9247670051137691</v>
      </c>
      <c r="Z63" s="5">
        <f t="shared" si="77"/>
        <v>3.1914467526848047</v>
      </c>
      <c r="AA63" s="5">
        <f t="shared" si="78"/>
        <v>3.1914467526848047</v>
      </c>
      <c r="AB63" s="6">
        <f t="shared" si="79"/>
        <v>1</v>
      </c>
      <c r="AC63" s="29" t="str">
        <f t="shared" si="80"/>
        <v/>
      </c>
      <c r="AD63" s="29" t="str">
        <f t="shared" si="81"/>
        <v/>
      </c>
      <c r="AE63" s="29">
        <f t="shared" si="82"/>
        <v>2.3236874999999935E-2</v>
      </c>
      <c r="AF63" s="29" t="str">
        <f t="shared" si="83"/>
        <v/>
      </c>
      <c r="AG63" s="23"/>
      <c r="AH63" s="17" t="str">
        <f t="shared" si="84"/>
        <v/>
      </c>
      <c r="AI63" s="100"/>
      <c r="AJ63" s="101"/>
      <c r="AK63" s="101"/>
      <c r="AL63" s="101"/>
      <c r="AM63" s="101"/>
      <c r="AN63" s="127">
        <v>0.68801000000000001</v>
      </c>
      <c r="AO63" s="127">
        <v>0.69520999999999999</v>
      </c>
      <c r="AP63" s="127">
        <v>0.67713000000000001</v>
      </c>
      <c r="AQ63" s="127">
        <v>0.6946</v>
      </c>
      <c r="AR63" s="127">
        <v>0.68796000000000002</v>
      </c>
      <c r="AS63" s="127">
        <v>0.68844000000000005</v>
      </c>
      <c r="AT63" s="127">
        <v>0.68794</v>
      </c>
      <c r="AU63" s="127">
        <v>0.68766000000000005</v>
      </c>
      <c r="AV63" s="127">
        <v>0.69233999999999996</v>
      </c>
      <c r="AW63" s="127">
        <v>0.68215000000000003</v>
      </c>
      <c r="AX63" s="127">
        <v>0.69167000000000001</v>
      </c>
      <c r="AY63" s="127">
        <v>0.69130000000000003</v>
      </c>
      <c r="AZ63" s="127">
        <v>0.68433999999999995</v>
      </c>
      <c r="BA63" s="127">
        <v>0.68810000000000004</v>
      </c>
      <c r="BB63" s="127">
        <v>0.69471000000000005</v>
      </c>
      <c r="BC63" s="127">
        <v>0.69393000000000005</v>
      </c>
      <c r="BD63" s="127">
        <v>0.68430999999999997</v>
      </c>
      <c r="BE63" s="127">
        <v>0.69167000000000001</v>
      </c>
      <c r="BF63" s="127">
        <v>0.68516999999999995</v>
      </c>
      <c r="BG63" s="127">
        <v>0.68789</v>
      </c>
      <c r="BH63" s="127">
        <v>0.68844000000000005</v>
      </c>
      <c r="BI63" s="127">
        <v>0.69357999999999997</v>
      </c>
      <c r="BJ63" s="127">
        <v>0.68994</v>
      </c>
      <c r="BK63" s="127">
        <v>0.68071000000000004</v>
      </c>
      <c r="BL63" s="127">
        <v>0.68650999999999995</v>
      </c>
      <c r="BM63" s="127">
        <v>0.69738999999999995</v>
      </c>
      <c r="BN63" s="127">
        <v>0.69747000000000003</v>
      </c>
      <c r="BO63" s="127">
        <v>0.68652000000000002</v>
      </c>
      <c r="BP63" s="127">
        <v>0.67632000000000003</v>
      </c>
      <c r="BQ63" s="127">
        <v>0.69059000000000004</v>
      </c>
      <c r="BR63" s="127">
        <v>0.68720999999999999</v>
      </c>
      <c r="BS63" s="127">
        <v>0.67520999999999998</v>
      </c>
      <c r="BT63" s="2"/>
      <c r="BU63" s="2"/>
      <c r="BV63" s="2"/>
      <c r="BW63" s="2"/>
      <c r="BX63" s="2"/>
      <c r="BY63" s="25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</row>
    <row r="64" spans="1:144" ht="15" customHeight="1">
      <c r="A64" s="83" t="s">
        <v>201</v>
      </c>
      <c r="B64" s="66" t="s">
        <v>111</v>
      </c>
      <c r="C64" s="79" t="s">
        <v>181</v>
      </c>
      <c r="D64" s="67">
        <v>1</v>
      </c>
      <c r="E64" s="123" t="s">
        <v>72</v>
      </c>
      <c r="F64" s="123">
        <v>4</v>
      </c>
      <c r="G64" s="85" t="s">
        <v>117</v>
      </c>
      <c r="H64" s="86">
        <v>1.33</v>
      </c>
      <c r="I64" s="124" t="s">
        <v>43</v>
      </c>
      <c r="J64" s="88">
        <v>0.68</v>
      </c>
      <c r="K64" s="125">
        <v>8.3000000000000004E-2</v>
      </c>
      <c r="L64" s="125">
        <v>-8.3000000000000004E-2</v>
      </c>
      <c r="M64" s="128" t="s">
        <v>38</v>
      </c>
      <c r="N64" s="126" t="s">
        <v>67</v>
      </c>
      <c r="O64" s="92">
        <f>J64+K64</f>
        <v>0.76300000000000001</v>
      </c>
      <c r="P64" s="93">
        <f>J64+L64</f>
        <v>0.59700000000000009</v>
      </c>
      <c r="Q64" s="94"/>
      <c r="R64" s="3">
        <f t="shared" si="69"/>
        <v>0.69168466583775201</v>
      </c>
      <c r="S64" s="3">
        <f t="shared" si="70"/>
        <v>0.64353327461170695</v>
      </c>
      <c r="T64" s="3">
        <f t="shared" si="71"/>
        <v>0.67268469160683519</v>
      </c>
      <c r="U64" s="4">
        <f t="shared" si="72"/>
        <v>1.4177900079391577E-2</v>
      </c>
      <c r="V64" s="5">
        <f t="shared" si="73"/>
        <v>1.9513938250193918</v>
      </c>
      <c r="W64" s="76">
        <f t="shared" si="74"/>
        <v>-8.8136245700781421E-2</v>
      </c>
      <c r="X64" s="76" t="str">
        <f t="shared" si="75"/>
        <v>Level A</v>
      </c>
      <c r="Y64" s="5">
        <f t="shared" si="76"/>
        <v>2.1233823506402874</v>
      </c>
      <c r="Z64" s="5">
        <f t="shared" si="77"/>
        <v>1.7794052993984941</v>
      </c>
      <c r="AA64" s="5">
        <f t="shared" si="78"/>
        <v>1.7794052993984941</v>
      </c>
      <c r="AB64" s="6">
        <f t="shared" si="79"/>
        <v>0.99999995297275346</v>
      </c>
      <c r="AC64" s="29" t="str">
        <f t="shared" si="80"/>
        <v/>
      </c>
      <c r="AD64" s="29" t="str">
        <f t="shared" si="81"/>
        <v/>
      </c>
      <c r="AE64" s="29">
        <f t="shared" si="82"/>
        <v>7.3153083931648544E-3</v>
      </c>
      <c r="AF64" s="29" t="str">
        <f t="shared" si="83"/>
        <v/>
      </c>
      <c r="AG64" s="23"/>
      <c r="AH64" s="17" t="str">
        <f t="shared" si="84"/>
        <v/>
      </c>
      <c r="AI64" s="100"/>
      <c r="AJ64" s="101"/>
      <c r="AK64" s="101"/>
      <c r="AL64" s="101"/>
      <c r="AM64" s="101"/>
      <c r="AN64" s="127">
        <v>0.68476289881754704</v>
      </c>
      <c r="AO64" s="127">
        <v>0.64353327461170695</v>
      </c>
      <c r="AP64" s="127">
        <v>0.69039490288079197</v>
      </c>
      <c r="AQ64" s="127">
        <v>0.65984004932136997</v>
      </c>
      <c r="AR64" s="127">
        <v>0.68737224508077699</v>
      </c>
      <c r="AS64" s="127">
        <v>0.66169390508554105</v>
      </c>
      <c r="AT64" s="127">
        <v>0.68844390272633005</v>
      </c>
      <c r="AU64" s="127">
        <v>0.68404573801206703</v>
      </c>
      <c r="AV64" s="127">
        <v>0.65229077563310101</v>
      </c>
      <c r="AW64" s="127">
        <v>0.65243856575583503</v>
      </c>
      <c r="AX64" s="127">
        <v>0.67412949940560796</v>
      </c>
      <c r="AY64" s="127">
        <v>0.68731910109421601</v>
      </c>
      <c r="AZ64" s="127">
        <v>0.65668912273841396</v>
      </c>
      <c r="BA64" s="127">
        <v>0.67123632147603796</v>
      </c>
      <c r="BB64" s="127">
        <v>0.67610130283204695</v>
      </c>
      <c r="BC64" s="127">
        <v>0.67579168148444202</v>
      </c>
      <c r="BD64" s="127">
        <v>0.67167840224902797</v>
      </c>
      <c r="BE64" s="127">
        <v>0.69168466583775201</v>
      </c>
      <c r="BF64" s="127">
        <v>0.65875168913228899</v>
      </c>
      <c r="BG64" s="127">
        <v>0.67797806350932799</v>
      </c>
      <c r="BH64" s="127">
        <v>0.67484015075683002</v>
      </c>
      <c r="BI64" s="127">
        <v>0.68044243496462498</v>
      </c>
      <c r="BJ64" s="127">
        <v>0.68873530845984099</v>
      </c>
      <c r="BK64" s="127">
        <v>0.67493684989172598</v>
      </c>
      <c r="BL64" s="127">
        <v>0.68324780388754702</v>
      </c>
      <c r="BM64" s="127">
        <v>0.68434937367521398</v>
      </c>
      <c r="BN64" s="127">
        <v>0.67977810593921895</v>
      </c>
      <c r="BO64" s="127">
        <v>0.66272119401867002</v>
      </c>
      <c r="BP64" s="127">
        <v>0.64477482291272503</v>
      </c>
      <c r="BQ64" s="127">
        <v>0.68597009683530696</v>
      </c>
      <c r="BR64" s="127">
        <v>0.65178315634446404</v>
      </c>
      <c r="BS64" s="127">
        <v>0.66815472604832804</v>
      </c>
      <c r="BT64" s="2"/>
      <c r="BU64" s="2"/>
      <c r="BV64" s="2"/>
      <c r="BW64" s="2"/>
      <c r="BX64" s="2"/>
      <c r="BY64" s="25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</row>
    <row r="65" spans="1:144" ht="15" customHeight="1">
      <c r="A65" s="83" t="s">
        <v>203</v>
      </c>
      <c r="B65" s="66" t="s">
        <v>242</v>
      </c>
      <c r="C65" s="79" t="s">
        <v>181</v>
      </c>
      <c r="D65" s="67">
        <v>1</v>
      </c>
      <c r="E65" s="123" t="s">
        <v>72</v>
      </c>
      <c r="F65" s="123">
        <v>4</v>
      </c>
      <c r="G65" s="85" t="s">
        <v>117</v>
      </c>
      <c r="H65" s="86">
        <v>1.33</v>
      </c>
      <c r="I65" s="124" t="s">
        <v>43</v>
      </c>
      <c r="J65" s="88" t="s">
        <v>245</v>
      </c>
      <c r="K65" s="89"/>
      <c r="L65" s="89">
        <v>0</v>
      </c>
      <c r="M65" s="90" t="s">
        <v>38</v>
      </c>
      <c r="N65" s="91" t="s">
        <v>67</v>
      </c>
      <c r="O65" s="92" t="e">
        <f t="shared" ref="O65:O105" si="105">J65+K65</f>
        <v>#VALUE!</v>
      </c>
      <c r="P65" s="93" t="e">
        <f t="shared" ref="P65:P105" si="106">J65+L65</f>
        <v>#VALUE!</v>
      </c>
      <c r="Q65" s="94"/>
      <c r="R65" s="3">
        <f t="shared" ref="R65:R106" si="107">IF(OR($AN65="",ISNUMBER($AN65)=FALSE),"",MAX(AN65:EI65))</f>
        <v>5.1853999999999996</v>
      </c>
      <c r="S65" s="3">
        <f t="shared" ref="S65:S106" si="108">IF(OR($AN65="",ISNUMBER($AN65)=FALSE),"",MIN(AN65:EI65))</f>
        <v>5.0098000000000003</v>
      </c>
      <c r="T65" s="3">
        <f t="shared" ref="T65:T106" si="109">IF(OR($AN65="",ISNUMBER($AN65)=FALSE),"",AVERAGE(AN65:EI65))</f>
        <v>5.0990375000000006</v>
      </c>
      <c r="U65" s="4">
        <f t="shared" ref="U65:U106" si="110">IF(OR($AN65="",ISNUMBER($AN65)=FALSE),"",STDEV(AN65:EI65))</f>
        <v>3.8570009659854743E-2</v>
      </c>
      <c r="V65" s="5">
        <f t="shared" ref="V65:V106" si="111">IF(OR($AN65="",ISNUMBER($AN65)=FALSE),"",IF(AND(J65=0,L65=0),Y65,IF(AND(J65="",K65=""),Z65,(K65+ABS(L65))/(6*U65))))</f>
        <v>0</v>
      </c>
      <c r="W65" s="76" t="e">
        <f t="shared" si="74"/>
        <v>#VALUE!</v>
      </c>
      <c r="X65" s="76" t="e">
        <f t="shared" si="75"/>
        <v>#VALUE!</v>
      </c>
      <c r="Y65" s="5" t="str">
        <f t="shared" ref="Y65:Y106" si="112">IF(OR($AN65="",ISNUMBER($AN65)=FALSE),"",IF(K65="","",(O65-T65)/(3*U65)))</f>
        <v/>
      </c>
      <c r="Z65" s="5" t="e">
        <f t="shared" ref="Z65:Z106" si="113">IF(OR($AN65="",ISNUMBER($AN65)=FALSE),"",IF(L65="","",(T65-P65)/(3*U65)))</f>
        <v>#VALUE!</v>
      </c>
      <c r="AA65" s="5" t="e">
        <f t="shared" ref="AA65:AA106" si="114">IF(OR($AN65="",ISNUMBER($AN65)=FALSE),"",IF(AND(J65=0,L65=0),((K65)-(T65))/(3*U65),MIN(Y65:Z65)))</f>
        <v>#VALUE!</v>
      </c>
      <c r="AB65" s="6" t="e">
        <f t="shared" ref="AB65:AB106" si="115">IF(OR($AN65="",ISNUMBER($AN65)=FALSE),"",IF(AND(J65=0,L65=0),NORMSDIST(3*AA65),NORMSDIST(3*AA65)+NORMSDIST(6*V65-3*AA65)-1))</f>
        <v>#VALUE!</v>
      </c>
      <c r="AC65" s="29" t="e">
        <f t="shared" ref="AC65:AC106" si="116">IF($T65="","",IF(I65="Tolerance",IF(($H65*3*U65+T65)-J65&lt;K65,"",($H65*3*U65+T65)-J65),IF(OR(I65="GD&amp;T",I65="MAX"),IF(($H65*3*U65+T65)&lt;K65,"",($H65*3*U65+T65)),"")))</f>
        <v>#VALUE!</v>
      </c>
      <c r="AD65" s="29" t="e">
        <f t="shared" ref="AD65:AD106" si="117">IF(T65="","",IF(I65="Tolerance",IF(-(($H65*3*U65)-T65)-J65&gt;L65,"",-(($H65*3*U65)-T65)-J65),IF(I65="MIN",IF(-(($H65*3*U65)-T65)&gt;L65,"",-(($H65*3*U65)-T65)),"")))</f>
        <v>#VALUE!</v>
      </c>
      <c r="AE65" s="29" t="e">
        <f t="shared" ref="AE65:AE106" si="118">IF(OR(J65="",T65=""),"",(O65+P65)/2-T65)</f>
        <v>#VALUE!</v>
      </c>
      <c r="AF65" s="29">
        <f t="shared" si="83"/>
        <v>0.34713008693869268</v>
      </c>
      <c r="AG65" s="23"/>
      <c r="AH65" s="17" t="str">
        <f t="shared" ref="AH65:AH106" si="119">IF(AG65="","",IF(AG65&gt;=0.966,"Normal","Not Normal"))</f>
        <v/>
      </c>
      <c r="AI65" s="100"/>
      <c r="AJ65" s="101"/>
      <c r="AK65" s="101"/>
      <c r="AL65" s="101"/>
      <c r="AM65" s="101"/>
      <c r="AN65" s="102">
        <v>5.1318000000000001</v>
      </c>
      <c r="AO65" s="102">
        <v>5.0862999999999996</v>
      </c>
      <c r="AP65" s="102">
        <v>5.1074999999999999</v>
      </c>
      <c r="AQ65" s="102">
        <v>5.1041999999999996</v>
      </c>
      <c r="AR65" s="102">
        <v>5.1489000000000003</v>
      </c>
      <c r="AS65" s="102">
        <v>5.1417000000000002</v>
      </c>
      <c r="AT65" s="102">
        <v>5.0621</v>
      </c>
      <c r="AU65" s="102">
        <v>5.1121999999999996</v>
      </c>
      <c r="AV65" s="102">
        <v>5.0568999999999997</v>
      </c>
      <c r="AW65" s="102">
        <v>5.1452999999999998</v>
      </c>
      <c r="AX65" s="103">
        <v>5.1185999999999998</v>
      </c>
      <c r="AY65" s="103">
        <v>5.0754000000000001</v>
      </c>
      <c r="AZ65" s="103">
        <v>5.0364000000000004</v>
      </c>
      <c r="BA65" s="103">
        <v>5.1853999999999996</v>
      </c>
      <c r="BB65" s="103">
        <v>5.1321000000000003</v>
      </c>
      <c r="BC65" s="103">
        <v>5.0721999999999996</v>
      </c>
      <c r="BD65" s="103">
        <v>5.1051000000000002</v>
      </c>
      <c r="BE65" s="103">
        <v>5.0098000000000003</v>
      </c>
      <c r="BF65" s="103">
        <v>5.0420999999999996</v>
      </c>
      <c r="BG65" s="103">
        <v>5.0839999999999996</v>
      </c>
      <c r="BH65" s="103">
        <v>5.1075999999999997</v>
      </c>
      <c r="BI65" s="103">
        <v>5.0758000000000001</v>
      </c>
      <c r="BJ65" s="103">
        <v>5.1128999999999998</v>
      </c>
      <c r="BK65" s="103">
        <v>5.1048999999999998</v>
      </c>
      <c r="BL65" s="103">
        <v>5.1228999999999996</v>
      </c>
      <c r="BM65" s="103">
        <v>5.0833000000000004</v>
      </c>
      <c r="BN65" s="103">
        <v>5.0719000000000003</v>
      </c>
      <c r="BO65" s="103">
        <v>5.1185</v>
      </c>
      <c r="BP65" s="103">
        <v>5.0940000000000003</v>
      </c>
      <c r="BQ65" s="103">
        <v>5.0476999999999999</v>
      </c>
      <c r="BR65" s="103">
        <v>5.1105999999999998</v>
      </c>
      <c r="BS65" s="103">
        <v>5.1611000000000002</v>
      </c>
      <c r="BT65" s="2"/>
      <c r="BU65" s="2"/>
      <c r="BV65" s="2"/>
      <c r="BW65" s="2"/>
      <c r="BX65" s="2"/>
      <c r="BY65" s="25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</row>
    <row r="66" spans="1:144" ht="15" customHeight="1">
      <c r="A66" s="83" t="s">
        <v>204</v>
      </c>
      <c r="B66" s="66" t="s">
        <v>242</v>
      </c>
      <c r="C66" s="79" t="s">
        <v>181</v>
      </c>
      <c r="D66" s="67">
        <v>1</v>
      </c>
      <c r="E66" s="123" t="s">
        <v>72</v>
      </c>
      <c r="F66" s="123">
        <v>4</v>
      </c>
      <c r="G66" s="85" t="s">
        <v>117</v>
      </c>
      <c r="H66" s="86">
        <v>1.33</v>
      </c>
      <c r="I66" s="124" t="s">
        <v>43</v>
      </c>
      <c r="J66" s="88" t="s">
        <v>245</v>
      </c>
      <c r="K66" s="89"/>
      <c r="L66" s="89">
        <v>0</v>
      </c>
      <c r="M66" s="90" t="s">
        <v>38</v>
      </c>
      <c r="N66" s="91" t="s">
        <v>67</v>
      </c>
      <c r="O66" s="92" t="e">
        <f t="shared" si="105"/>
        <v>#VALUE!</v>
      </c>
      <c r="P66" s="93" t="e">
        <f t="shared" si="106"/>
        <v>#VALUE!</v>
      </c>
      <c r="Q66" s="94"/>
      <c r="R66" s="3">
        <f t="shared" si="107"/>
        <v>3.6320000000000001</v>
      </c>
      <c r="S66" s="3">
        <f t="shared" si="108"/>
        <v>3.5727000000000002</v>
      </c>
      <c r="T66" s="3">
        <f t="shared" si="109"/>
        <v>3.6039843749999996</v>
      </c>
      <c r="U66" s="4">
        <f t="shared" si="110"/>
        <v>1.5690948888328227E-2</v>
      </c>
      <c r="V66" s="5">
        <f t="shared" si="111"/>
        <v>0</v>
      </c>
      <c r="W66" s="76" t="e">
        <f t="shared" si="74"/>
        <v>#VALUE!</v>
      </c>
      <c r="X66" s="76" t="e">
        <f t="shared" si="75"/>
        <v>#VALUE!</v>
      </c>
      <c r="Y66" s="5" t="str">
        <f t="shared" si="112"/>
        <v/>
      </c>
      <c r="Z66" s="5" t="e">
        <f t="shared" si="113"/>
        <v>#VALUE!</v>
      </c>
      <c r="AA66" s="5" t="e">
        <f t="shared" si="114"/>
        <v>#VALUE!</v>
      </c>
      <c r="AB66" s="6" t="e">
        <f t="shared" si="115"/>
        <v>#VALUE!</v>
      </c>
      <c r="AC66" s="29" t="e">
        <f t="shared" si="116"/>
        <v>#VALUE!</v>
      </c>
      <c r="AD66" s="29" t="e">
        <f t="shared" si="117"/>
        <v>#VALUE!</v>
      </c>
      <c r="AE66" s="29" t="e">
        <f t="shared" si="118"/>
        <v>#VALUE!</v>
      </c>
      <c r="AF66" s="29">
        <f t="shared" si="83"/>
        <v>0.14121853999495404</v>
      </c>
      <c r="AG66" s="23"/>
      <c r="AH66" s="17" t="str">
        <f t="shared" si="119"/>
        <v/>
      </c>
      <c r="AI66" s="100"/>
      <c r="AJ66" s="101"/>
      <c r="AK66" s="101"/>
      <c r="AL66" s="101"/>
      <c r="AM66" s="101"/>
      <c r="AN66" s="102">
        <v>3.6145999999999998</v>
      </c>
      <c r="AO66" s="102">
        <v>3.6040000000000001</v>
      </c>
      <c r="AP66" s="102">
        <v>3.5914999999999999</v>
      </c>
      <c r="AQ66" s="102">
        <v>3.6052</v>
      </c>
      <c r="AR66" s="102">
        <v>3.5988000000000002</v>
      </c>
      <c r="AS66" s="102">
        <v>3.6320000000000001</v>
      </c>
      <c r="AT66" s="102">
        <v>3.6015999999999999</v>
      </c>
      <c r="AU66" s="102">
        <v>3.6128999999999998</v>
      </c>
      <c r="AV66" s="102">
        <v>3.6286</v>
      </c>
      <c r="AW66" s="102">
        <v>3.6078000000000001</v>
      </c>
      <c r="AX66" s="103">
        <v>3.6288999999999998</v>
      </c>
      <c r="AY66" s="103">
        <v>3.6116000000000001</v>
      </c>
      <c r="AZ66" s="103">
        <v>3.5954000000000002</v>
      </c>
      <c r="BA66" s="103">
        <v>3.6183000000000001</v>
      </c>
      <c r="BB66" s="103">
        <v>3.5754999999999999</v>
      </c>
      <c r="BC66" s="103">
        <v>3.6017000000000001</v>
      </c>
      <c r="BD66" s="103">
        <v>3.5897999999999999</v>
      </c>
      <c r="BE66" s="103">
        <v>3.6061999999999999</v>
      </c>
      <c r="BF66" s="103">
        <v>3.6120000000000001</v>
      </c>
      <c r="BG66" s="103">
        <v>3.6061999999999999</v>
      </c>
      <c r="BH66" s="103">
        <v>3.5861999999999998</v>
      </c>
      <c r="BI66" s="103">
        <v>3.6265000000000001</v>
      </c>
      <c r="BJ66" s="103">
        <v>3.5948000000000002</v>
      </c>
      <c r="BK66" s="103">
        <v>3.5859999999999999</v>
      </c>
      <c r="BL66" s="103">
        <v>3.5727000000000002</v>
      </c>
      <c r="BM66" s="103">
        <v>3.5992000000000002</v>
      </c>
      <c r="BN66" s="103">
        <v>3.6032000000000002</v>
      </c>
      <c r="BO66" s="103">
        <v>3.5979999999999999</v>
      </c>
      <c r="BP66" s="103">
        <v>3.6240999999999999</v>
      </c>
      <c r="BQ66" s="103">
        <v>3.6044999999999998</v>
      </c>
      <c r="BR66" s="103">
        <v>3.573</v>
      </c>
      <c r="BS66" s="103">
        <v>3.6166999999999998</v>
      </c>
      <c r="BT66" s="2"/>
      <c r="BU66" s="2"/>
      <c r="BV66" s="2"/>
      <c r="BW66" s="2"/>
      <c r="BX66" s="2"/>
      <c r="BY66" s="25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</row>
    <row r="67" spans="1:144" ht="15" customHeight="1">
      <c r="A67" s="83" t="s">
        <v>205</v>
      </c>
      <c r="B67" s="66" t="s">
        <v>242</v>
      </c>
      <c r="C67" s="79" t="s">
        <v>181</v>
      </c>
      <c r="D67" s="67">
        <v>1</v>
      </c>
      <c r="E67" s="123" t="s">
        <v>72</v>
      </c>
      <c r="F67" s="123">
        <v>4</v>
      </c>
      <c r="G67" s="85" t="s">
        <v>117</v>
      </c>
      <c r="H67" s="86">
        <v>1.33</v>
      </c>
      <c r="I67" s="124" t="s">
        <v>43</v>
      </c>
      <c r="J67" s="88" t="s">
        <v>245</v>
      </c>
      <c r="K67" s="89"/>
      <c r="L67" s="89">
        <v>0</v>
      </c>
      <c r="M67" s="90" t="s">
        <v>38</v>
      </c>
      <c r="N67" s="91" t="s">
        <v>67</v>
      </c>
      <c r="O67" s="92" t="e">
        <f t="shared" si="105"/>
        <v>#VALUE!</v>
      </c>
      <c r="P67" s="93" t="e">
        <f t="shared" si="106"/>
        <v>#VALUE!</v>
      </c>
      <c r="Q67" s="94"/>
      <c r="R67" s="3">
        <f t="shared" si="107"/>
        <v>2.7246000000000001</v>
      </c>
      <c r="S67" s="3">
        <f t="shared" si="108"/>
        <v>2.6583000000000001</v>
      </c>
      <c r="T67" s="3">
        <f t="shared" si="109"/>
        <v>2.6885156250000004</v>
      </c>
      <c r="U67" s="4">
        <f t="shared" si="110"/>
        <v>1.4821542938595991E-2</v>
      </c>
      <c r="V67" s="5">
        <f t="shared" si="111"/>
        <v>0</v>
      </c>
      <c r="W67" s="76" t="e">
        <f t="shared" si="74"/>
        <v>#VALUE!</v>
      </c>
      <c r="X67" s="76" t="e">
        <f t="shared" si="75"/>
        <v>#VALUE!</v>
      </c>
      <c r="Y67" s="5" t="str">
        <f t="shared" si="112"/>
        <v/>
      </c>
      <c r="Z67" s="5" t="e">
        <f t="shared" si="113"/>
        <v>#VALUE!</v>
      </c>
      <c r="AA67" s="5" t="e">
        <f t="shared" si="114"/>
        <v>#VALUE!</v>
      </c>
      <c r="AB67" s="6" t="e">
        <f t="shared" si="115"/>
        <v>#VALUE!</v>
      </c>
      <c r="AC67" s="29" t="e">
        <f t="shared" si="116"/>
        <v>#VALUE!</v>
      </c>
      <c r="AD67" s="29" t="e">
        <f t="shared" si="117"/>
        <v>#VALUE!</v>
      </c>
      <c r="AE67" s="29" t="e">
        <f t="shared" si="118"/>
        <v>#VALUE!</v>
      </c>
      <c r="AF67" s="29">
        <f t="shared" si="83"/>
        <v>0.13339388644736391</v>
      </c>
      <c r="AG67" s="23"/>
      <c r="AH67" s="17" t="str">
        <f t="shared" si="119"/>
        <v/>
      </c>
      <c r="AI67" s="100"/>
      <c r="AJ67" s="101"/>
      <c r="AK67" s="101"/>
      <c r="AL67" s="101"/>
      <c r="AM67" s="101"/>
      <c r="AN67" s="102">
        <v>2.6688000000000001</v>
      </c>
      <c r="AO67" s="102">
        <v>2.6842000000000001</v>
      </c>
      <c r="AP67" s="102">
        <v>2.7010000000000001</v>
      </c>
      <c r="AQ67" s="102">
        <v>2.6907000000000001</v>
      </c>
      <c r="AR67" s="102">
        <v>2.6837</v>
      </c>
      <c r="AS67" s="102">
        <v>2.6829999999999998</v>
      </c>
      <c r="AT67" s="102">
        <v>2.6930000000000001</v>
      </c>
      <c r="AU67" s="102">
        <v>2.6991000000000001</v>
      </c>
      <c r="AV67" s="102">
        <v>2.6583000000000001</v>
      </c>
      <c r="AW67" s="102">
        <v>2.6920000000000002</v>
      </c>
      <c r="AX67" s="103">
        <v>2.6709999999999998</v>
      </c>
      <c r="AY67" s="103">
        <v>2.6766000000000001</v>
      </c>
      <c r="AZ67" s="103">
        <v>2.6594000000000002</v>
      </c>
      <c r="BA67" s="103">
        <v>2.6673</v>
      </c>
      <c r="BB67" s="103">
        <v>2.7246000000000001</v>
      </c>
      <c r="BC67" s="103">
        <v>2.6930000000000001</v>
      </c>
      <c r="BD67" s="103">
        <v>2.7162000000000002</v>
      </c>
      <c r="BE67" s="103">
        <v>2.6901999999999999</v>
      </c>
      <c r="BF67" s="103">
        <v>2.6920999999999999</v>
      </c>
      <c r="BG67" s="103">
        <v>2.6888000000000001</v>
      </c>
      <c r="BH67" s="103">
        <v>2.6934999999999998</v>
      </c>
      <c r="BI67" s="103">
        <v>2.7054999999999998</v>
      </c>
      <c r="BJ67" s="103">
        <v>2.6985999999999999</v>
      </c>
      <c r="BK67" s="103">
        <v>2.6909999999999998</v>
      </c>
      <c r="BL67" s="103">
        <v>2.6760000000000002</v>
      </c>
      <c r="BM67" s="103">
        <v>2.7050999999999998</v>
      </c>
      <c r="BN67" s="103">
        <v>2.6877</v>
      </c>
      <c r="BO67" s="103">
        <v>2.6743000000000001</v>
      </c>
      <c r="BP67" s="103">
        <v>2.7031000000000001</v>
      </c>
      <c r="BQ67" s="103">
        <v>2.6876000000000002</v>
      </c>
      <c r="BR67" s="103">
        <v>2.6909000000000001</v>
      </c>
      <c r="BS67" s="103">
        <v>2.6861999999999999</v>
      </c>
      <c r="BT67" s="2"/>
      <c r="BU67" s="2"/>
      <c r="BV67" s="2"/>
      <c r="BW67" s="2"/>
      <c r="BX67" s="2"/>
      <c r="BY67" s="25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</row>
    <row r="68" spans="1:144" ht="15" customHeight="1">
      <c r="A68" s="83" t="s">
        <v>206</v>
      </c>
      <c r="B68" s="66" t="s">
        <v>242</v>
      </c>
      <c r="C68" s="79" t="s">
        <v>181</v>
      </c>
      <c r="D68" s="67">
        <v>1</v>
      </c>
      <c r="E68" s="123" t="s">
        <v>72</v>
      </c>
      <c r="F68" s="123">
        <v>4</v>
      </c>
      <c r="G68" s="85" t="s">
        <v>117</v>
      </c>
      <c r="H68" s="86">
        <v>1.33</v>
      </c>
      <c r="I68" s="124" t="s">
        <v>43</v>
      </c>
      <c r="J68" s="88" t="s">
        <v>245</v>
      </c>
      <c r="K68" s="89"/>
      <c r="L68" s="89">
        <v>0</v>
      </c>
      <c r="M68" s="90" t="s">
        <v>38</v>
      </c>
      <c r="N68" s="91" t="s">
        <v>67</v>
      </c>
      <c r="O68" s="92" t="e">
        <f t="shared" si="105"/>
        <v>#VALUE!</v>
      </c>
      <c r="P68" s="93" t="e">
        <f t="shared" si="106"/>
        <v>#VALUE!</v>
      </c>
      <c r="Q68" s="94"/>
      <c r="R68" s="3">
        <f t="shared" si="107"/>
        <v>5.7279</v>
      </c>
      <c r="S68" s="3">
        <f t="shared" si="108"/>
        <v>5.6159999999999997</v>
      </c>
      <c r="T68" s="3">
        <f t="shared" si="109"/>
        <v>5.6714156250000007</v>
      </c>
      <c r="U68" s="4">
        <f t="shared" si="110"/>
        <v>2.5067394442041698E-2</v>
      </c>
      <c r="V68" s="5">
        <f t="shared" si="111"/>
        <v>0</v>
      </c>
      <c r="W68" s="76" t="e">
        <f t="shared" si="74"/>
        <v>#VALUE!</v>
      </c>
      <c r="X68" s="76" t="e">
        <f t="shared" si="75"/>
        <v>#VALUE!</v>
      </c>
      <c r="Y68" s="5" t="str">
        <f t="shared" si="112"/>
        <v/>
      </c>
      <c r="Z68" s="5" t="e">
        <f t="shared" si="113"/>
        <v>#VALUE!</v>
      </c>
      <c r="AA68" s="5" t="e">
        <f t="shared" si="114"/>
        <v>#VALUE!</v>
      </c>
      <c r="AB68" s="6" t="e">
        <f t="shared" si="115"/>
        <v>#VALUE!</v>
      </c>
      <c r="AC68" s="29" t="e">
        <f t="shared" si="116"/>
        <v>#VALUE!</v>
      </c>
      <c r="AD68" s="29" t="e">
        <f t="shared" si="117"/>
        <v>#VALUE!</v>
      </c>
      <c r="AE68" s="29" t="e">
        <f t="shared" si="118"/>
        <v>#VALUE!</v>
      </c>
      <c r="AF68" s="29">
        <f t="shared" si="83"/>
        <v>0.22560654997837529</v>
      </c>
      <c r="AG68" s="23"/>
      <c r="AH68" s="17" t="str">
        <f t="shared" si="119"/>
        <v/>
      </c>
      <c r="AI68" s="100"/>
      <c r="AJ68" s="101"/>
      <c r="AK68" s="101"/>
      <c r="AL68" s="101"/>
      <c r="AM68" s="101"/>
      <c r="AN68" s="102">
        <v>5.6919000000000004</v>
      </c>
      <c r="AO68" s="102">
        <v>5.6839000000000004</v>
      </c>
      <c r="AP68" s="102">
        <v>5.6643999999999997</v>
      </c>
      <c r="AQ68" s="102">
        <v>5.6731999999999996</v>
      </c>
      <c r="AR68" s="102">
        <v>5.6772999999999998</v>
      </c>
      <c r="AS68" s="102">
        <v>5.6435000000000004</v>
      </c>
      <c r="AT68" s="102">
        <v>5.6753999999999998</v>
      </c>
      <c r="AU68" s="102">
        <v>5.6536999999999997</v>
      </c>
      <c r="AV68" s="102">
        <v>5.6773999999999996</v>
      </c>
      <c r="AW68" s="102">
        <v>5.6661000000000001</v>
      </c>
      <c r="AX68" s="103">
        <v>5.6872999999999996</v>
      </c>
      <c r="AY68" s="103">
        <v>5.6837999999999997</v>
      </c>
      <c r="AZ68" s="103">
        <v>5.7249999999999996</v>
      </c>
      <c r="BA68" s="103">
        <v>5.6657999999999999</v>
      </c>
      <c r="BB68" s="103">
        <v>5.6159999999999997</v>
      </c>
      <c r="BC68" s="103">
        <v>5.6618000000000004</v>
      </c>
      <c r="BD68" s="103">
        <v>5.6734</v>
      </c>
      <c r="BE68" s="103">
        <v>5.6661999999999999</v>
      </c>
      <c r="BF68" s="103">
        <v>5.6551999999999998</v>
      </c>
      <c r="BG68" s="103">
        <v>5.7279</v>
      </c>
      <c r="BH68" s="103">
        <v>5.7122999999999999</v>
      </c>
      <c r="BI68" s="103">
        <v>5.6508000000000003</v>
      </c>
      <c r="BJ68" s="103">
        <v>5.6917</v>
      </c>
      <c r="BK68" s="103">
        <v>5.6931000000000003</v>
      </c>
      <c r="BL68" s="103">
        <v>5.6867999999999999</v>
      </c>
      <c r="BM68" s="103">
        <v>5.6482000000000001</v>
      </c>
      <c r="BN68" s="103">
        <v>5.6353999999999997</v>
      </c>
      <c r="BO68" s="103">
        <v>5.6894</v>
      </c>
      <c r="BP68" s="103">
        <v>5.6406999999999998</v>
      </c>
      <c r="BQ68" s="103">
        <v>5.6352000000000002</v>
      </c>
      <c r="BR68" s="103">
        <v>5.6677999999999997</v>
      </c>
      <c r="BS68" s="103">
        <v>5.6646999999999998</v>
      </c>
      <c r="BT68" s="2"/>
      <c r="BU68" s="2"/>
      <c r="BV68" s="2"/>
      <c r="BW68" s="2"/>
      <c r="BX68" s="2"/>
      <c r="BY68" s="25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</row>
    <row r="69" spans="1:144" ht="15" customHeight="1">
      <c r="A69" s="83" t="s">
        <v>207</v>
      </c>
      <c r="B69" s="66" t="s">
        <v>242</v>
      </c>
      <c r="C69" s="79" t="s">
        <v>181</v>
      </c>
      <c r="D69" s="67">
        <v>1</v>
      </c>
      <c r="E69" s="123" t="s">
        <v>72</v>
      </c>
      <c r="F69" s="123">
        <v>4</v>
      </c>
      <c r="G69" s="85" t="s">
        <v>117</v>
      </c>
      <c r="H69" s="86">
        <v>1.33</v>
      </c>
      <c r="I69" s="124" t="s">
        <v>43</v>
      </c>
      <c r="J69" s="88" t="s">
        <v>245</v>
      </c>
      <c r="K69" s="89"/>
      <c r="L69" s="89">
        <v>0</v>
      </c>
      <c r="M69" s="90" t="s">
        <v>38</v>
      </c>
      <c r="N69" s="91" t="s">
        <v>67</v>
      </c>
      <c r="O69" s="92" t="e">
        <f t="shared" si="105"/>
        <v>#VALUE!</v>
      </c>
      <c r="P69" s="93" t="e">
        <f t="shared" si="106"/>
        <v>#VALUE!</v>
      </c>
      <c r="Q69" s="94"/>
      <c r="R69" s="3">
        <f t="shared" si="107"/>
        <v>3.3144</v>
      </c>
      <c r="S69" s="3">
        <f t="shared" si="108"/>
        <v>3.2183999999999999</v>
      </c>
      <c r="T69" s="3">
        <f t="shared" si="109"/>
        <v>3.2608843750000003</v>
      </c>
      <c r="U69" s="4">
        <f t="shared" si="110"/>
        <v>2.1727477910953419E-2</v>
      </c>
      <c r="V69" s="5">
        <f t="shared" si="111"/>
        <v>0</v>
      </c>
      <c r="W69" s="76" t="e">
        <f t="shared" si="74"/>
        <v>#VALUE!</v>
      </c>
      <c r="X69" s="76" t="e">
        <f t="shared" si="75"/>
        <v>#VALUE!</v>
      </c>
      <c r="Y69" s="5" t="str">
        <f t="shared" si="112"/>
        <v/>
      </c>
      <c r="Z69" s="5" t="e">
        <f t="shared" si="113"/>
        <v>#VALUE!</v>
      </c>
      <c r="AA69" s="5" t="e">
        <f t="shared" si="114"/>
        <v>#VALUE!</v>
      </c>
      <c r="AB69" s="6" t="e">
        <f t="shared" si="115"/>
        <v>#VALUE!</v>
      </c>
      <c r="AC69" s="29" t="e">
        <f t="shared" si="116"/>
        <v>#VALUE!</v>
      </c>
      <c r="AD69" s="29" t="e">
        <f t="shared" si="117"/>
        <v>#VALUE!</v>
      </c>
      <c r="AE69" s="29" t="e">
        <f t="shared" si="118"/>
        <v>#VALUE!</v>
      </c>
      <c r="AF69" s="29">
        <f t="shared" si="83"/>
        <v>0.19554730119858077</v>
      </c>
      <c r="AG69" s="23"/>
      <c r="AH69" s="17" t="str">
        <f t="shared" si="119"/>
        <v/>
      </c>
      <c r="AI69" s="100"/>
      <c r="AJ69" s="101"/>
      <c r="AK69" s="101"/>
      <c r="AL69" s="101"/>
      <c r="AM69" s="101"/>
      <c r="AN69" s="102">
        <v>3.3144</v>
      </c>
      <c r="AO69" s="102">
        <v>3.2743000000000002</v>
      </c>
      <c r="AP69" s="102">
        <v>3.2319</v>
      </c>
      <c r="AQ69" s="102">
        <v>3.2778</v>
      </c>
      <c r="AR69" s="102">
        <v>3.2656000000000001</v>
      </c>
      <c r="AS69" s="102">
        <v>3.2526000000000002</v>
      </c>
      <c r="AT69" s="102">
        <v>3.2313999999999998</v>
      </c>
      <c r="AU69" s="102">
        <v>3.2551999999999999</v>
      </c>
      <c r="AV69" s="102">
        <v>3.3031999999999999</v>
      </c>
      <c r="AW69" s="102">
        <v>3.2530999999999999</v>
      </c>
      <c r="AX69" s="103">
        <v>3.2469999999999999</v>
      </c>
      <c r="AY69" s="103">
        <v>3.27</v>
      </c>
      <c r="AZ69" s="103">
        <v>3.2534000000000001</v>
      </c>
      <c r="BA69" s="103">
        <v>3.2736000000000001</v>
      </c>
      <c r="BB69" s="103">
        <v>3.2793000000000001</v>
      </c>
      <c r="BC69" s="103">
        <v>3.2536999999999998</v>
      </c>
      <c r="BD69" s="103">
        <v>3.2743000000000002</v>
      </c>
      <c r="BE69" s="103">
        <v>3.2338</v>
      </c>
      <c r="BF69" s="103">
        <v>3.2534000000000001</v>
      </c>
      <c r="BG69" s="103">
        <v>3.2919</v>
      </c>
      <c r="BH69" s="103">
        <v>3.2526999999999999</v>
      </c>
      <c r="BI69" s="103">
        <v>3.2330000000000001</v>
      </c>
      <c r="BJ69" s="103">
        <v>3.2389000000000001</v>
      </c>
      <c r="BK69" s="103">
        <v>3.2530999999999999</v>
      </c>
      <c r="BL69" s="103">
        <v>3.2757999999999998</v>
      </c>
      <c r="BM69" s="103">
        <v>3.282</v>
      </c>
      <c r="BN69" s="103">
        <v>3.2683</v>
      </c>
      <c r="BO69" s="103">
        <v>3.2622</v>
      </c>
      <c r="BP69" s="103">
        <v>3.2789999999999999</v>
      </c>
      <c r="BQ69" s="103">
        <v>3.2183999999999999</v>
      </c>
      <c r="BR69" s="103">
        <v>3.2374999999999998</v>
      </c>
      <c r="BS69" s="103">
        <v>3.2574999999999998</v>
      </c>
      <c r="BT69" s="2"/>
      <c r="BU69" s="2"/>
      <c r="BV69" s="2"/>
      <c r="BW69" s="2"/>
      <c r="BX69" s="2"/>
      <c r="BY69" s="25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</row>
    <row r="70" spans="1:144" ht="15" customHeight="1">
      <c r="A70" s="83" t="s">
        <v>208</v>
      </c>
      <c r="B70" s="66" t="s">
        <v>242</v>
      </c>
      <c r="C70" s="79" t="s">
        <v>181</v>
      </c>
      <c r="D70" s="67">
        <v>1</v>
      </c>
      <c r="E70" s="123" t="s">
        <v>72</v>
      </c>
      <c r="F70" s="123">
        <v>4</v>
      </c>
      <c r="G70" s="85" t="s">
        <v>117</v>
      </c>
      <c r="H70" s="86">
        <v>1.33</v>
      </c>
      <c r="I70" s="124" t="s">
        <v>43</v>
      </c>
      <c r="J70" s="88" t="s">
        <v>245</v>
      </c>
      <c r="K70" s="89"/>
      <c r="L70" s="89">
        <v>0</v>
      </c>
      <c r="M70" s="90" t="s">
        <v>38</v>
      </c>
      <c r="N70" s="91" t="s">
        <v>67</v>
      </c>
      <c r="O70" s="92" t="e">
        <f t="shared" si="105"/>
        <v>#VALUE!</v>
      </c>
      <c r="P70" s="93" t="e">
        <f t="shared" si="106"/>
        <v>#VALUE!</v>
      </c>
      <c r="Q70" s="94"/>
      <c r="R70" s="3">
        <f t="shared" si="107"/>
        <v>3.012</v>
      </c>
      <c r="S70" s="3">
        <f t="shared" si="108"/>
        <v>2.9698000000000002</v>
      </c>
      <c r="T70" s="3">
        <f t="shared" si="109"/>
        <v>2.9890062500000005</v>
      </c>
      <c r="U70" s="4">
        <f t="shared" si="110"/>
        <v>1.0434215969742311E-2</v>
      </c>
      <c r="V70" s="5">
        <f t="shared" si="111"/>
        <v>0</v>
      </c>
      <c r="W70" s="76" t="e">
        <f t="shared" si="74"/>
        <v>#VALUE!</v>
      </c>
      <c r="X70" s="76" t="e">
        <f t="shared" si="75"/>
        <v>#VALUE!</v>
      </c>
      <c r="Y70" s="5" t="str">
        <f t="shared" si="112"/>
        <v/>
      </c>
      <c r="Z70" s="5" t="e">
        <f t="shared" si="113"/>
        <v>#VALUE!</v>
      </c>
      <c r="AA70" s="5" t="e">
        <f t="shared" si="114"/>
        <v>#VALUE!</v>
      </c>
      <c r="AB70" s="6" t="e">
        <f t="shared" si="115"/>
        <v>#VALUE!</v>
      </c>
      <c r="AC70" s="29" t="e">
        <f t="shared" si="116"/>
        <v>#VALUE!</v>
      </c>
      <c r="AD70" s="29" t="e">
        <f t="shared" si="117"/>
        <v>#VALUE!</v>
      </c>
      <c r="AE70" s="29" t="e">
        <f t="shared" si="118"/>
        <v>#VALUE!</v>
      </c>
      <c r="AF70" s="29">
        <f t="shared" si="83"/>
        <v>9.3907943727680798E-2</v>
      </c>
      <c r="AG70" s="23"/>
      <c r="AH70" s="17" t="str">
        <f t="shared" si="119"/>
        <v/>
      </c>
      <c r="AI70" s="100"/>
      <c r="AJ70" s="101"/>
      <c r="AK70" s="101"/>
      <c r="AL70" s="101"/>
      <c r="AM70" s="101"/>
      <c r="AN70" s="102">
        <v>2.9897</v>
      </c>
      <c r="AO70" s="102">
        <v>2.9992999999999999</v>
      </c>
      <c r="AP70" s="102">
        <v>2.9912000000000001</v>
      </c>
      <c r="AQ70" s="102">
        <v>2.9788999999999999</v>
      </c>
      <c r="AR70" s="102">
        <v>2.9912000000000001</v>
      </c>
      <c r="AS70" s="102">
        <v>2.9921000000000002</v>
      </c>
      <c r="AT70" s="102">
        <v>2.9752000000000001</v>
      </c>
      <c r="AU70" s="102">
        <v>2.9725999999999999</v>
      </c>
      <c r="AV70" s="102">
        <v>2.9836</v>
      </c>
      <c r="AW70" s="102">
        <v>2.9874999999999998</v>
      </c>
      <c r="AX70" s="103">
        <v>2.9866999999999999</v>
      </c>
      <c r="AY70" s="103">
        <v>2.9981</v>
      </c>
      <c r="AZ70" s="103">
        <v>2.9908000000000001</v>
      </c>
      <c r="BA70" s="103">
        <v>2.9805000000000001</v>
      </c>
      <c r="BB70" s="103">
        <v>2.9698000000000002</v>
      </c>
      <c r="BC70" s="103">
        <v>2.9885999999999999</v>
      </c>
      <c r="BD70" s="103">
        <v>3.0051999999999999</v>
      </c>
      <c r="BE70" s="103">
        <v>2.9845999999999999</v>
      </c>
      <c r="BF70" s="103">
        <v>3.0057999999999998</v>
      </c>
      <c r="BG70" s="103">
        <v>2.9923999999999999</v>
      </c>
      <c r="BH70" s="103">
        <v>2.9941</v>
      </c>
      <c r="BI70" s="103">
        <v>2.9893000000000001</v>
      </c>
      <c r="BJ70" s="103">
        <v>2.9842</v>
      </c>
      <c r="BK70" s="103">
        <v>2.9851999999999999</v>
      </c>
      <c r="BL70" s="103">
        <v>3.0002</v>
      </c>
      <c r="BM70" s="103">
        <v>2.9903</v>
      </c>
      <c r="BN70" s="103">
        <v>2.9899</v>
      </c>
      <c r="BO70" s="103">
        <v>3.0009000000000001</v>
      </c>
      <c r="BP70" s="103">
        <v>2.9712000000000001</v>
      </c>
      <c r="BQ70" s="103">
        <v>3.012</v>
      </c>
      <c r="BR70" s="103">
        <v>2.9710999999999999</v>
      </c>
      <c r="BS70" s="103">
        <v>2.996</v>
      </c>
      <c r="BT70" s="2"/>
      <c r="BU70" s="2"/>
      <c r="BV70" s="2"/>
      <c r="BW70" s="2"/>
      <c r="BX70" s="2"/>
      <c r="BY70" s="25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</row>
    <row r="71" spans="1:144" ht="15" customHeight="1">
      <c r="A71" s="83" t="s">
        <v>209</v>
      </c>
      <c r="B71" s="66" t="s">
        <v>242</v>
      </c>
      <c r="C71" s="79" t="s">
        <v>181</v>
      </c>
      <c r="D71" s="67">
        <v>1</v>
      </c>
      <c r="E71" s="123" t="s">
        <v>72</v>
      </c>
      <c r="F71" s="123">
        <v>4</v>
      </c>
      <c r="G71" s="85" t="s">
        <v>117</v>
      </c>
      <c r="H71" s="86">
        <v>1.33</v>
      </c>
      <c r="I71" s="124" t="s">
        <v>43</v>
      </c>
      <c r="J71" s="88" t="s">
        <v>245</v>
      </c>
      <c r="K71" s="89"/>
      <c r="L71" s="89">
        <v>0</v>
      </c>
      <c r="M71" s="90" t="s">
        <v>38</v>
      </c>
      <c r="N71" s="91" t="s">
        <v>67</v>
      </c>
      <c r="O71" s="92" t="e">
        <f t="shared" si="105"/>
        <v>#VALUE!</v>
      </c>
      <c r="P71" s="93" t="e">
        <f t="shared" si="106"/>
        <v>#VALUE!</v>
      </c>
      <c r="Q71" s="94"/>
      <c r="R71" s="3">
        <f t="shared" si="107"/>
        <v>7.1681999999999997</v>
      </c>
      <c r="S71" s="3">
        <f t="shared" si="108"/>
        <v>7.0453000000000001</v>
      </c>
      <c r="T71" s="3">
        <f t="shared" si="109"/>
        <v>7.1135656249999997</v>
      </c>
      <c r="U71" s="4">
        <f t="shared" si="110"/>
        <v>2.9209296016684885E-2</v>
      </c>
      <c r="V71" s="5">
        <f t="shared" si="111"/>
        <v>0</v>
      </c>
      <c r="W71" s="76" t="e">
        <f t="shared" si="74"/>
        <v>#VALUE!</v>
      </c>
      <c r="X71" s="76" t="e">
        <f t="shared" si="75"/>
        <v>#VALUE!</v>
      </c>
      <c r="Y71" s="5" t="str">
        <f t="shared" si="112"/>
        <v/>
      </c>
      <c r="Z71" s="5" t="e">
        <f t="shared" si="113"/>
        <v>#VALUE!</v>
      </c>
      <c r="AA71" s="5" t="e">
        <f t="shared" si="114"/>
        <v>#VALUE!</v>
      </c>
      <c r="AB71" s="6" t="e">
        <f t="shared" si="115"/>
        <v>#VALUE!</v>
      </c>
      <c r="AC71" s="29" t="e">
        <f t="shared" si="116"/>
        <v>#VALUE!</v>
      </c>
      <c r="AD71" s="29" t="e">
        <f t="shared" si="117"/>
        <v>#VALUE!</v>
      </c>
      <c r="AE71" s="29" t="e">
        <f t="shared" si="118"/>
        <v>#VALUE!</v>
      </c>
      <c r="AF71" s="29">
        <f t="shared" si="83"/>
        <v>0.26288366415016395</v>
      </c>
      <c r="AG71" s="23"/>
      <c r="AH71" s="17" t="str">
        <f t="shared" si="119"/>
        <v/>
      </c>
      <c r="AI71" s="100"/>
      <c r="AJ71" s="101"/>
      <c r="AK71" s="101"/>
      <c r="AL71" s="101"/>
      <c r="AM71" s="101"/>
      <c r="AN71" s="102">
        <v>7.1523000000000003</v>
      </c>
      <c r="AO71" s="102">
        <v>7.1098999999999997</v>
      </c>
      <c r="AP71" s="102">
        <v>7.1275000000000004</v>
      </c>
      <c r="AQ71" s="102">
        <v>7.1071999999999997</v>
      </c>
      <c r="AR71" s="102">
        <v>7.1412000000000004</v>
      </c>
      <c r="AS71" s="102">
        <v>7.1287000000000003</v>
      </c>
      <c r="AT71" s="102">
        <v>7.1618000000000004</v>
      </c>
      <c r="AU71" s="102">
        <v>7.1287000000000003</v>
      </c>
      <c r="AV71" s="102">
        <v>7.0719000000000003</v>
      </c>
      <c r="AW71" s="102">
        <v>7.1269</v>
      </c>
      <c r="AX71" s="103">
        <v>7.0872999999999999</v>
      </c>
      <c r="AY71" s="103">
        <v>7.1681999999999997</v>
      </c>
      <c r="AZ71" s="103">
        <v>7.1150000000000002</v>
      </c>
      <c r="BA71" s="103">
        <v>7.1433</v>
      </c>
      <c r="BB71" s="103">
        <v>7.0883000000000003</v>
      </c>
      <c r="BC71" s="103">
        <v>7.1101000000000001</v>
      </c>
      <c r="BD71" s="103">
        <v>7.0974000000000004</v>
      </c>
      <c r="BE71" s="103">
        <v>7.1021999999999998</v>
      </c>
      <c r="BF71" s="103">
        <v>7.1165000000000003</v>
      </c>
      <c r="BG71" s="103">
        <v>7.1002000000000001</v>
      </c>
      <c r="BH71" s="103">
        <v>7.0858999999999996</v>
      </c>
      <c r="BI71" s="103">
        <v>7.1473000000000004</v>
      </c>
      <c r="BJ71" s="103">
        <v>7.1341999999999999</v>
      </c>
      <c r="BK71" s="103">
        <v>7.0864000000000003</v>
      </c>
      <c r="BL71" s="103">
        <v>7.1028000000000002</v>
      </c>
      <c r="BM71" s="103">
        <v>7.0955000000000004</v>
      </c>
      <c r="BN71" s="103">
        <v>7.1334999999999997</v>
      </c>
      <c r="BO71" s="103">
        <v>7.1486000000000001</v>
      </c>
      <c r="BP71" s="103">
        <v>7.0693999999999999</v>
      </c>
      <c r="BQ71" s="103">
        <v>7.0453000000000001</v>
      </c>
      <c r="BR71" s="103">
        <v>7.0743</v>
      </c>
      <c r="BS71" s="103">
        <v>7.1262999999999996</v>
      </c>
      <c r="BT71" s="2"/>
      <c r="BU71" s="2"/>
      <c r="BV71" s="2"/>
      <c r="BW71" s="2"/>
      <c r="BX71" s="2"/>
      <c r="BY71" s="25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</row>
    <row r="72" spans="1:144" ht="15" customHeight="1">
      <c r="A72" s="83" t="s">
        <v>210</v>
      </c>
      <c r="B72" s="66" t="s">
        <v>242</v>
      </c>
      <c r="C72" s="79" t="s">
        <v>181</v>
      </c>
      <c r="D72" s="67">
        <v>1</v>
      </c>
      <c r="E72" s="123" t="s">
        <v>72</v>
      </c>
      <c r="F72" s="123">
        <v>4</v>
      </c>
      <c r="G72" s="85" t="s">
        <v>117</v>
      </c>
      <c r="H72" s="86">
        <v>1.33</v>
      </c>
      <c r="I72" s="124" t="s">
        <v>43</v>
      </c>
      <c r="J72" s="88" t="s">
        <v>245</v>
      </c>
      <c r="K72" s="89"/>
      <c r="L72" s="89">
        <v>0</v>
      </c>
      <c r="M72" s="90" t="s">
        <v>38</v>
      </c>
      <c r="N72" s="91" t="s">
        <v>67</v>
      </c>
      <c r="O72" s="92" t="e">
        <f t="shared" si="105"/>
        <v>#VALUE!</v>
      </c>
      <c r="P72" s="93" t="e">
        <f t="shared" si="106"/>
        <v>#VALUE!</v>
      </c>
      <c r="Q72" s="94"/>
      <c r="R72" s="3">
        <f t="shared" si="107"/>
        <v>5.8030999999999997</v>
      </c>
      <c r="S72" s="3">
        <f t="shared" si="108"/>
        <v>5.6844000000000001</v>
      </c>
      <c r="T72" s="3">
        <f t="shared" si="109"/>
        <v>5.7379218749999996</v>
      </c>
      <c r="U72" s="4">
        <f t="shared" si="110"/>
        <v>2.5345302222661691E-2</v>
      </c>
      <c r="V72" s="5">
        <f t="shared" si="111"/>
        <v>0</v>
      </c>
      <c r="W72" s="76" t="e">
        <f t="shared" si="74"/>
        <v>#VALUE!</v>
      </c>
      <c r="X72" s="76" t="e">
        <f t="shared" si="75"/>
        <v>#VALUE!</v>
      </c>
      <c r="Y72" s="5" t="str">
        <f t="shared" si="112"/>
        <v/>
      </c>
      <c r="Z72" s="5" t="e">
        <f t="shared" si="113"/>
        <v>#VALUE!</v>
      </c>
      <c r="AA72" s="5" t="e">
        <f t="shared" si="114"/>
        <v>#VALUE!</v>
      </c>
      <c r="AB72" s="6" t="e">
        <f t="shared" si="115"/>
        <v>#VALUE!</v>
      </c>
      <c r="AC72" s="29" t="e">
        <f t="shared" si="116"/>
        <v>#VALUE!</v>
      </c>
      <c r="AD72" s="29" t="e">
        <f t="shared" si="117"/>
        <v>#VALUE!</v>
      </c>
      <c r="AE72" s="29" t="e">
        <f t="shared" si="118"/>
        <v>#VALUE!</v>
      </c>
      <c r="AF72" s="29">
        <f t="shared" si="83"/>
        <v>0.22810772000395521</v>
      </c>
      <c r="AG72" s="23"/>
      <c r="AH72" s="17" t="str">
        <f t="shared" si="119"/>
        <v/>
      </c>
      <c r="AI72" s="100"/>
      <c r="AJ72" s="101"/>
      <c r="AK72" s="101"/>
      <c r="AL72" s="101"/>
      <c r="AM72" s="101"/>
      <c r="AN72" s="102">
        <v>5.7217000000000002</v>
      </c>
      <c r="AO72" s="102">
        <v>5.7100999999999997</v>
      </c>
      <c r="AP72" s="102">
        <v>5.7550999999999997</v>
      </c>
      <c r="AQ72" s="102">
        <v>5.7202000000000002</v>
      </c>
      <c r="AR72" s="102">
        <v>5.7527999999999997</v>
      </c>
      <c r="AS72" s="102">
        <v>5.7382</v>
      </c>
      <c r="AT72" s="102">
        <v>5.7514000000000003</v>
      </c>
      <c r="AU72" s="102">
        <v>5.7407000000000004</v>
      </c>
      <c r="AV72" s="102">
        <v>5.7225999999999999</v>
      </c>
      <c r="AW72" s="102">
        <v>5.7904</v>
      </c>
      <c r="AX72" s="103">
        <v>5.7266000000000004</v>
      </c>
      <c r="AY72" s="103">
        <v>5.7098000000000004</v>
      </c>
      <c r="AZ72" s="103">
        <v>5.7239000000000004</v>
      </c>
      <c r="BA72" s="103">
        <v>5.74</v>
      </c>
      <c r="BB72" s="103">
        <v>5.7763999999999998</v>
      </c>
      <c r="BC72" s="103">
        <v>5.7565</v>
      </c>
      <c r="BD72" s="103">
        <v>5.6844000000000001</v>
      </c>
      <c r="BE72" s="103">
        <v>5.7390999999999996</v>
      </c>
      <c r="BF72" s="103">
        <v>5.7548000000000004</v>
      </c>
      <c r="BG72" s="103">
        <v>5.7664</v>
      </c>
      <c r="BH72" s="103">
        <v>5.7111000000000001</v>
      </c>
      <c r="BI72" s="103">
        <v>5.7305000000000001</v>
      </c>
      <c r="BJ72" s="103">
        <v>5.7348999999999997</v>
      </c>
      <c r="BK72" s="103">
        <v>5.7370000000000001</v>
      </c>
      <c r="BL72" s="103">
        <v>5.8030999999999997</v>
      </c>
      <c r="BM72" s="103">
        <v>5.7401999999999997</v>
      </c>
      <c r="BN72" s="103">
        <v>5.7495000000000003</v>
      </c>
      <c r="BO72" s="103">
        <v>5.7553000000000001</v>
      </c>
      <c r="BP72" s="103">
        <v>5.7404000000000002</v>
      </c>
      <c r="BQ72" s="103">
        <v>5.7038000000000002</v>
      </c>
      <c r="BR72" s="103">
        <v>5.7205000000000004</v>
      </c>
      <c r="BS72" s="103">
        <v>5.7061000000000002</v>
      </c>
      <c r="BT72" s="2"/>
      <c r="BU72" s="2"/>
      <c r="BV72" s="2"/>
      <c r="BW72" s="2"/>
      <c r="BX72" s="2"/>
      <c r="BY72" s="25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</row>
    <row r="73" spans="1:144" ht="15" customHeight="1">
      <c r="A73" s="83" t="s">
        <v>211</v>
      </c>
      <c r="B73" s="66" t="s">
        <v>242</v>
      </c>
      <c r="C73" s="79" t="s">
        <v>181</v>
      </c>
      <c r="D73" s="67">
        <v>1</v>
      </c>
      <c r="E73" s="123" t="s">
        <v>72</v>
      </c>
      <c r="F73" s="123">
        <v>4</v>
      </c>
      <c r="G73" s="85" t="s">
        <v>117</v>
      </c>
      <c r="H73" s="86">
        <v>1.33</v>
      </c>
      <c r="I73" s="124" t="s">
        <v>43</v>
      </c>
      <c r="J73" s="88" t="s">
        <v>245</v>
      </c>
      <c r="K73" s="89"/>
      <c r="L73" s="89">
        <v>0</v>
      </c>
      <c r="M73" s="90" t="s">
        <v>38</v>
      </c>
      <c r="N73" s="91" t="s">
        <v>67</v>
      </c>
      <c r="O73" s="92" t="e">
        <f t="shared" si="105"/>
        <v>#VALUE!</v>
      </c>
      <c r="P73" s="93" t="e">
        <f t="shared" si="106"/>
        <v>#VALUE!</v>
      </c>
      <c r="Q73" s="94"/>
      <c r="R73" s="3">
        <f t="shared" si="107"/>
        <v>5.2122999999999999</v>
      </c>
      <c r="S73" s="3">
        <f t="shared" si="108"/>
        <v>5.1238999999999999</v>
      </c>
      <c r="T73" s="3">
        <f t="shared" si="109"/>
        <v>5.1630062499999996</v>
      </c>
      <c r="U73" s="4">
        <f t="shared" si="110"/>
        <v>2.4543653505934186E-2</v>
      </c>
      <c r="V73" s="5">
        <f t="shared" si="111"/>
        <v>0</v>
      </c>
      <c r="W73" s="76" t="e">
        <f t="shared" si="74"/>
        <v>#VALUE!</v>
      </c>
      <c r="X73" s="76" t="e">
        <f t="shared" si="75"/>
        <v>#VALUE!</v>
      </c>
      <c r="Y73" s="5" t="str">
        <f t="shared" si="112"/>
        <v/>
      </c>
      <c r="Z73" s="5" t="e">
        <f t="shared" si="113"/>
        <v>#VALUE!</v>
      </c>
      <c r="AA73" s="5" t="e">
        <f t="shared" si="114"/>
        <v>#VALUE!</v>
      </c>
      <c r="AB73" s="6" t="e">
        <f t="shared" si="115"/>
        <v>#VALUE!</v>
      </c>
      <c r="AC73" s="29" t="e">
        <f t="shared" si="116"/>
        <v>#VALUE!</v>
      </c>
      <c r="AD73" s="29" t="e">
        <f t="shared" si="117"/>
        <v>#VALUE!</v>
      </c>
      <c r="AE73" s="29" t="e">
        <f t="shared" si="118"/>
        <v>#VALUE!</v>
      </c>
      <c r="AF73" s="29">
        <f t="shared" si="83"/>
        <v>0.22089288155340767</v>
      </c>
      <c r="AG73" s="23"/>
      <c r="AH73" s="17" t="str">
        <f t="shared" si="119"/>
        <v/>
      </c>
      <c r="AI73" s="100"/>
      <c r="AJ73" s="101"/>
      <c r="AK73" s="101"/>
      <c r="AL73" s="101"/>
      <c r="AM73" s="101"/>
      <c r="AN73" s="102">
        <v>5.1532</v>
      </c>
      <c r="AO73" s="102">
        <v>5.1611000000000002</v>
      </c>
      <c r="AP73" s="102">
        <v>5.2122999999999999</v>
      </c>
      <c r="AQ73" s="102">
        <v>5.1836000000000002</v>
      </c>
      <c r="AR73" s="102">
        <v>5.1391</v>
      </c>
      <c r="AS73" s="102">
        <v>5.1254999999999997</v>
      </c>
      <c r="AT73" s="102">
        <v>5.1772999999999998</v>
      </c>
      <c r="AU73" s="102">
        <v>5.1398999999999999</v>
      </c>
      <c r="AV73" s="102">
        <v>5.1734</v>
      </c>
      <c r="AW73" s="102">
        <v>5.2117000000000004</v>
      </c>
      <c r="AX73" s="103">
        <v>5.1601999999999997</v>
      </c>
      <c r="AY73" s="103">
        <v>5.1486000000000001</v>
      </c>
      <c r="AZ73" s="103">
        <v>5.1412000000000004</v>
      </c>
      <c r="BA73" s="103">
        <v>5.1771000000000003</v>
      </c>
      <c r="BB73" s="103">
        <v>5.1544999999999996</v>
      </c>
      <c r="BC73" s="103">
        <v>5.1462000000000003</v>
      </c>
      <c r="BD73" s="103">
        <v>5.1482999999999999</v>
      </c>
      <c r="BE73" s="103">
        <v>5.1238999999999999</v>
      </c>
      <c r="BF73" s="103">
        <v>5.1443000000000003</v>
      </c>
      <c r="BG73" s="103">
        <v>5.1725000000000003</v>
      </c>
      <c r="BH73" s="103">
        <v>5.1597</v>
      </c>
      <c r="BI73" s="103">
        <v>5.1346999999999996</v>
      </c>
      <c r="BJ73" s="103">
        <v>5.1280000000000001</v>
      </c>
      <c r="BK73" s="103">
        <v>5.2016</v>
      </c>
      <c r="BL73" s="103">
        <v>5.1943999999999999</v>
      </c>
      <c r="BM73" s="103">
        <v>5.1440999999999999</v>
      </c>
      <c r="BN73" s="103">
        <v>5.1914999999999996</v>
      </c>
      <c r="BO73" s="103">
        <v>5.1791999999999998</v>
      </c>
      <c r="BP73" s="103">
        <v>5.1734999999999998</v>
      </c>
      <c r="BQ73" s="103">
        <v>5.1902999999999997</v>
      </c>
      <c r="BR73" s="103">
        <v>5.1505000000000001</v>
      </c>
      <c r="BS73" s="103">
        <v>5.1748000000000003</v>
      </c>
      <c r="BT73" s="2"/>
      <c r="BU73" s="2"/>
      <c r="BV73" s="2"/>
      <c r="BW73" s="2"/>
      <c r="BX73" s="2"/>
      <c r="BY73" s="25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</row>
    <row r="74" spans="1:144" ht="15" customHeight="1">
      <c r="A74" s="83" t="s">
        <v>138</v>
      </c>
      <c r="B74" s="66" t="s">
        <v>242</v>
      </c>
      <c r="C74" s="79" t="s">
        <v>181</v>
      </c>
      <c r="D74" s="67">
        <v>1</v>
      </c>
      <c r="E74" s="123" t="s">
        <v>72</v>
      </c>
      <c r="F74" s="123">
        <v>4</v>
      </c>
      <c r="G74" s="85" t="s">
        <v>117</v>
      </c>
      <c r="H74" s="86">
        <v>1.33</v>
      </c>
      <c r="I74" s="124" t="s">
        <v>43</v>
      </c>
      <c r="J74" s="88">
        <v>3.3050000000000002</v>
      </c>
      <c r="K74" s="89">
        <v>0.26500000000000001</v>
      </c>
      <c r="L74" s="89">
        <v>-0.26500000000000001</v>
      </c>
      <c r="M74" s="90" t="s">
        <v>38</v>
      </c>
      <c r="N74" s="91" t="s">
        <v>67</v>
      </c>
      <c r="O74" s="92">
        <f t="shared" si="105"/>
        <v>3.5700000000000003</v>
      </c>
      <c r="P74" s="93">
        <f t="shared" si="106"/>
        <v>3.04</v>
      </c>
      <c r="Q74" s="94"/>
      <c r="R74" s="3">
        <f t="shared" si="107"/>
        <v>3.4121000000000001</v>
      </c>
      <c r="S74" s="3">
        <f t="shared" si="108"/>
        <v>3.2162999999999999</v>
      </c>
      <c r="T74" s="3">
        <f t="shared" si="109"/>
        <v>3.3107624999999996</v>
      </c>
      <c r="U74" s="4">
        <f t="shared" si="110"/>
        <v>4.6465955279107317E-2</v>
      </c>
      <c r="V74" s="5">
        <f t="shared" si="111"/>
        <v>1.9010334082822791</v>
      </c>
      <c r="W74" s="76">
        <f t="shared" si="74"/>
        <v>2.1745283018865833E-2</v>
      </c>
      <c r="X74" s="76" t="str">
        <f t="shared" si="75"/>
        <v>Level A</v>
      </c>
      <c r="Y74" s="5">
        <f t="shared" si="112"/>
        <v>1.8596948987908626</v>
      </c>
      <c r="Z74" s="5">
        <f t="shared" si="113"/>
        <v>1.9423719177736971</v>
      </c>
      <c r="AA74" s="5">
        <f t="shared" si="114"/>
        <v>1.8596948987908626</v>
      </c>
      <c r="AB74" s="6">
        <f t="shared" si="115"/>
        <v>0.99999998509095023</v>
      </c>
      <c r="AC74" s="29" t="str">
        <f t="shared" si="116"/>
        <v/>
      </c>
      <c r="AD74" s="29" t="str">
        <f t="shared" si="117"/>
        <v/>
      </c>
      <c r="AE74" s="29">
        <f t="shared" si="118"/>
        <v>-5.7624999999994486E-3</v>
      </c>
      <c r="AF74" s="29" t="str">
        <f t="shared" si="83"/>
        <v/>
      </c>
      <c r="AG74" s="23"/>
      <c r="AH74" s="17" t="str">
        <f t="shared" si="119"/>
        <v/>
      </c>
      <c r="AI74" s="100"/>
      <c r="AJ74" s="101"/>
      <c r="AK74" s="101"/>
      <c r="AL74" s="101"/>
      <c r="AM74" s="101"/>
      <c r="AN74" s="102">
        <v>3.3189000000000002</v>
      </c>
      <c r="AO74" s="102">
        <v>3.2982</v>
      </c>
      <c r="AP74" s="102">
        <v>3.3367</v>
      </c>
      <c r="AQ74" s="102">
        <v>3.2854999999999999</v>
      </c>
      <c r="AR74" s="102">
        <v>3.2793999999999999</v>
      </c>
      <c r="AS74" s="102">
        <v>3.2202999999999999</v>
      </c>
      <c r="AT74" s="102">
        <v>3.32</v>
      </c>
      <c r="AU74" s="102">
        <v>3.4121000000000001</v>
      </c>
      <c r="AV74" s="102">
        <v>3.3086000000000002</v>
      </c>
      <c r="AW74" s="102">
        <v>3.2162999999999999</v>
      </c>
      <c r="AX74" s="103">
        <v>3.3330000000000002</v>
      </c>
      <c r="AY74" s="103">
        <v>3.3218999999999999</v>
      </c>
      <c r="AZ74" s="103">
        <v>3.2955999999999999</v>
      </c>
      <c r="BA74" s="103">
        <v>3.3862999999999999</v>
      </c>
      <c r="BB74" s="103">
        <v>3.2907999999999999</v>
      </c>
      <c r="BC74" s="103">
        <v>3.2271999999999998</v>
      </c>
      <c r="BD74" s="103">
        <v>3.3321999999999998</v>
      </c>
      <c r="BE74" s="103">
        <v>3.3346</v>
      </c>
      <c r="BF74" s="103">
        <v>3.2410999999999999</v>
      </c>
      <c r="BG74" s="103">
        <v>3.3603999999999998</v>
      </c>
      <c r="BH74" s="103">
        <v>3.3542999999999998</v>
      </c>
      <c r="BI74" s="103">
        <v>3.3382000000000001</v>
      </c>
      <c r="BJ74" s="103">
        <v>3.3218000000000001</v>
      </c>
      <c r="BK74" s="103">
        <v>3.3607999999999998</v>
      </c>
      <c r="BL74" s="103">
        <v>3.3504999999999998</v>
      </c>
      <c r="BM74" s="103">
        <v>3.2597</v>
      </c>
      <c r="BN74" s="103">
        <v>3.2942999999999998</v>
      </c>
      <c r="BO74" s="103">
        <v>3.3443000000000001</v>
      </c>
      <c r="BP74" s="103">
        <v>3.3083</v>
      </c>
      <c r="BQ74" s="103">
        <v>3.2673999999999999</v>
      </c>
      <c r="BR74" s="103">
        <v>3.3437999999999999</v>
      </c>
      <c r="BS74" s="103">
        <v>3.2818999999999998</v>
      </c>
      <c r="BT74" s="2"/>
      <c r="BU74" s="2"/>
      <c r="BV74" s="2"/>
      <c r="BW74" s="2"/>
      <c r="BX74" s="2"/>
      <c r="BY74" s="25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</row>
    <row r="75" spans="1:144" ht="15" customHeight="1">
      <c r="A75" s="83" t="s">
        <v>139</v>
      </c>
      <c r="B75" s="66" t="s">
        <v>242</v>
      </c>
      <c r="C75" s="79" t="s">
        <v>181</v>
      </c>
      <c r="D75" s="67">
        <v>1</v>
      </c>
      <c r="E75" s="123" t="s">
        <v>72</v>
      </c>
      <c r="F75" s="123">
        <v>4</v>
      </c>
      <c r="G75" s="85" t="s">
        <v>117</v>
      </c>
      <c r="H75" s="86">
        <v>1.33</v>
      </c>
      <c r="I75" s="124" t="s">
        <v>43</v>
      </c>
      <c r="J75" s="13">
        <v>7.02</v>
      </c>
      <c r="K75" s="14">
        <v>0.56000000000000005</v>
      </c>
      <c r="L75" s="14">
        <v>-0.56000000000000005</v>
      </c>
      <c r="M75" s="15" t="s">
        <v>38</v>
      </c>
      <c r="N75" s="72" t="s">
        <v>67</v>
      </c>
      <c r="O75" s="92">
        <f t="shared" si="105"/>
        <v>7.58</v>
      </c>
      <c r="P75" s="93">
        <f t="shared" si="106"/>
        <v>6.4599999999999991</v>
      </c>
      <c r="Q75" s="94"/>
      <c r="R75" s="3">
        <f t="shared" si="107"/>
        <v>7.3132999999999999</v>
      </c>
      <c r="S75" s="3">
        <f t="shared" si="108"/>
        <v>6.8343999999999996</v>
      </c>
      <c r="T75" s="3">
        <f t="shared" si="109"/>
        <v>7.0033875000000005</v>
      </c>
      <c r="U75" s="4">
        <f t="shared" si="110"/>
        <v>0.12223284957869979</v>
      </c>
      <c r="V75" s="5">
        <f t="shared" si="111"/>
        <v>1.5271399407773856</v>
      </c>
      <c r="W75" s="76">
        <f t="shared" si="74"/>
        <v>-2.9665178571426816E-2</v>
      </c>
      <c r="X75" s="76" t="str">
        <f t="shared" si="75"/>
        <v>Level A</v>
      </c>
      <c r="Y75" s="5">
        <f t="shared" si="112"/>
        <v>1.5724428198241063</v>
      </c>
      <c r="Z75" s="5">
        <f t="shared" si="113"/>
        <v>1.4818370617306675</v>
      </c>
      <c r="AA75" s="5">
        <f t="shared" si="114"/>
        <v>1.4818370617306675</v>
      </c>
      <c r="AB75" s="6">
        <f t="shared" si="115"/>
        <v>0.9999944210354188</v>
      </c>
      <c r="AC75" s="29" t="str">
        <f t="shared" si="116"/>
        <v/>
      </c>
      <c r="AD75" s="29" t="str">
        <f t="shared" si="117"/>
        <v/>
      </c>
      <c r="AE75" s="29">
        <f t="shared" si="118"/>
        <v>1.6612499999999031E-2</v>
      </c>
      <c r="AF75" s="29" t="str">
        <f t="shared" si="83"/>
        <v/>
      </c>
      <c r="AG75" s="23"/>
      <c r="AH75" s="17" t="str">
        <f t="shared" si="119"/>
        <v/>
      </c>
      <c r="AI75" s="73"/>
      <c r="AJ75" s="61"/>
      <c r="AK75" s="61"/>
      <c r="AL75" s="62"/>
      <c r="AM75" s="18"/>
      <c r="AN75" s="102">
        <v>6.8343999999999996</v>
      </c>
      <c r="AO75" s="102">
        <v>6.9001999999999999</v>
      </c>
      <c r="AP75" s="102">
        <v>6.9755000000000003</v>
      </c>
      <c r="AQ75" s="102">
        <v>6.9337999999999997</v>
      </c>
      <c r="AR75" s="102">
        <v>6.9058999999999999</v>
      </c>
      <c r="AS75" s="102">
        <v>7.0904999999999996</v>
      </c>
      <c r="AT75" s="102">
        <v>6.9231999999999996</v>
      </c>
      <c r="AU75" s="102">
        <v>6.9962</v>
      </c>
      <c r="AV75" s="102">
        <v>7.0689000000000002</v>
      </c>
      <c r="AW75" s="102">
        <v>6.8922999999999996</v>
      </c>
      <c r="AX75" s="102">
        <v>6.9486999999999997</v>
      </c>
      <c r="AY75" s="102">
        <v>7.0058999999999996</v>
      </c>
      <c r="AZ75" s="102">
        <v>6.9367000000000001</v>
      </c>
      <c r="BA75" s="102">
        <v>6.8376999999999999</v>
      </c>
      <c r="BB75" s="102">
        <v>6.9363999999999999</v>
      </c>
      <c r="BC75" s="102">
        <v>7.02</v>
      </c>
      <c r="BD75" s="102">
        <v>6.9962</v>
      </c>
      <c r="BE75" s="102">
        <v>6.9829999999999997</v>
      </c>
      <c r="BF75" s="102">
        <v>6.9615</v>
      </c>
      <c r="BG75" s="102">
        <v>7.3132999999999999</v>
      </c>
      <c r="BH75" s="102">
        <v>6.8789999999999996</v>
      </c>
      <c r="BI75" s="102">
        <v>7.2678000000000003</v>
      </c>
      <c r="BJ75" s="102">
        <v>6.9619999999999997</v>
      </c>
      <c r="BK75" s="102">
        <v>7.1261000000000001</v>
      </c>
      <c r="BL75" s="102">
        <v>7.0915999999999997</v>
      </c>
      <c r="BM75" s="102">
        <v>6.9504999999999999</v>
      </c>
      <c r="BN75" s="102">
        <v>7.1181999999999999</v>
      </c>
      <c r="BO75" s="102">
        <v>7.2858999999999998</v>
      </c>
      <c r="BP75" s="102">
        <v>6.9297000000000004</v>
      </c>
      <c r="BQ75" s="102">
        <v>6.9912999999999998</v>
      </c>
      <c r="BR75" s="102">
        <v>6.9043999999999999</v>
      </c>
      <c r="BS75" s="102">
        <v>7.1416000000000004</v>
      </c>
      <c r="BT75" s="25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</row>
    <row r="76" spans="1:144" ht="15" customHeight="1">
      <c r="A76" s="83" t="s">
        <v>140</v>
      </c>
      <c r="B76" s="66" t="s">
        <v>242</v>
      </c>
      <c r="C76" s="79" t="s">
        <v>181</v>
      </c>
      <c r="D76" s="67">
        <v>1</v>
      </c>
      <c r="E76" s="123" t="s">
        <v>72</v>
      </c>
      <c r="F76" s="123">
        <v>4</v>
      </c>
      <c r="G76" s="85" t="s">
        <v>117</v>
      </c>
      <c r="H76" s="86">
        <v>1.33</v>
      </c>
      <c r="I76" s="124" t="s">
        <v>43</v>
      </c>
      <c r="J76" s="13">
        <v>6.665</v>
      </c>
      <c r="K76" s="14">
        <v>0.53500000000000003</v>
      </c>
      <c r="L76" s="14">
        <v>-0.53500000000000003</v>
      </c>
      <c r="M76" s="15" t="s">
        <v>38</v>
      </c>
      <c r="N76" s="72" t="s">
        <v>67</v>
      </c>
      <c r="O76" s="92">
        <f t="shared" si="105"/>
        <v>7.2</v>
      </c>
      <c r="P76" s="93">
        <f t="shared" si="106"/>
        <v>6.13</v>
      </c>
      <c r="Q76" s="94"/>
      <c r="R76" s="3">
        <f t="shared" si="107"/>
        <v>6.7301000000000002</v>
      </c>
      <c r="S76" s="3">
        <f t="shared" si="108"/>
        <v>6.4589999999999996</v>
      </c>
      <c r="T76" s="3">
        <f t="shared" si="109"/>
        <v>6.5904062500000027</v>
      </c>
      <c r="U76" s="4">
        <f t="shared" si="110"/>
        <v>6.8176686666621703E-2</v>
      </c>
      <c r="V76" s="5">
        <f t="shared" si="111"/>
        <v>2.6157524228974109</v>
      </c>
      <c r="W76" s="76">
        <f t="shared" si="74"/>
        <v>-0.13942757009345294</v>
      </c>
      <c r="X76" s="76" t="str">
        <f t="shared" si="75"/>
        <v>Level B</v>
      </c>
      <c r="Y76" s="5">
        <f t="shared" si="112"/>
        <v>2.9804604271880599</v>
      </c>
      <c r="Z76" s="5">
        <f t="shared" si="113"/>
        <v>2.2510444186067633</v>
      </c>
      <c r="AA76" s="5">
        <f t="shared" si="114"/>
        <v>2.2510444186067633</v>
      </c>
      <c r="AB76" s="6">
        <f t="shared" si="115"/>
        <v>0.99999999999276579</v>
      </c>
      <c r="AC76" s="29" t="str">
        <f t="shared" si="116"/>
        <v/>
      </c>
      <c r="AD76" s="29" t="str">
        <f t="shared" si="117"/>
        <v/>
      </c>
      <c r="AE76" s="29">
        <f t="shared" si="118"/>
        <v>7.459374999999735E-2</v>
      </c>
      <c r="AF76" s="29" t="str">
        <f t="shared" si="83"/>
        <v/>
      </c>
      <c r="AG76" s="23"/>
      <c r="AH76" s="17" t="str">
        <f t="shared" si="119"/>
        <v/>
      </c>
      <c r="AI76" s="73"/>
      <c r="AJ76" s="61"/>
      <c r="AK76" s="61"/>
      <c r="AL76" s="62"/>
      <c r="AM76" s="18"/>
      <c r="AN76" s="102">
        <v>6.5949</v>
      </c>
      <c r="AO76" s="102">
        <v>6.4589999999999996</v>
      </c>
      <c r="AP76" s="102">
        <v>6.5846</v>
      </c>
      <c r="AQ76" s="102">
        <v>6.6273999999999997</v>
      </c>
      <c r="AR76" s="102">
        <v>6.4686000000000003</v>
      </c>
      <c r="AS76" s="102">
        <v>6.5399000000000003</v>
      </c>
      <c r="AT76" s="102">
        <v>6.5780000000000003</v>
      </c>
      <c r="AU76" s="102">
        <v>6.5761000000000003</v>
      </c>
      <c r="AV76" s="102">
        <v>6.5560999999999998</v>
      </c>
      <c r="AW76" s="102">
        <v>6.6737000000000002</v>
      </c>
      <c r="AX76" s="102">
        <v>6.6043000000000003</v>
      </c>
      <c r="AY76" s="102">
        <v>6.5534999999999997</v>
      </c>
      <c r="AZ76" s="102">
        <v>6.7104999999999997</v>
      </c>
      <c r="BA76" s="102">
        <v>6.7301000000000002</v>
      </c>
      <c r="BB76" s="102">
        <v>6.5839999999999996</v>
      </c>
      <c r="BC76" s="102">
        <v>6.6816000000000004</v>
      </c>
      <c r="BD76" s="102">
        <v>6.5670000000000002</v>
      </c>
      <c r="BE76" s="102">
        <v>6.5602</v>
      </c>
      <c r="BF76" s="102">
        <v>6.5835999999999997</v>
      </c>
      <c r="BG76" s="102">
        <v>6.5471000000000004</v>
      </c>
      <c r="BH76" s="102">
        <v>6.5168999999999997</v>
      </c>
      <c r="BI76" s="102">
        <v>6.4713000000000003</v>
      </c>
      <c r="BJ76" s="102">
        <v>6.6200999999999999</v>
      </c>
      <c r="BK76" s="102">
        <v>6.6379999999999999</v>
      </c>
      <c r="BL76" s="102">
        <v>6.5509000000000004</v>
      </c>
      <c r="BM76" s="102">
        <v>6.5918000000000001</v>
      </c>
      <c r="BN76" s="102">
        <v>6.6946000000000003</v>
      </c>
      <c r="BO76" s="102">
        <v>6.5260999999999996</v>
      </c>
      <c r="BP76" s="102">
        <v>6.6382000000000003</v>
      </c>
      <c r="BQ76" s="102">
        <v>6.6310000000000002</v>
      </c>
      <c r="BR76" s="102">
        <v>6.5549999999999997</v>
      </c>
      <c r="BS76" s="102">
        <v>6.6788999999999996</v>
      </c>
      <c r="BT76" s="25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</row>
    <row r="77" spans="1:144" ht="15" customHeight="1">
      <c r="A77" s="83" t="s">
        <v>141</v>
      </c>
      <c r="B77" s="66" t="s">
        <v>242</v>
      </c>
      <c r="C77" s="79" t="s">
        <v>181</v>
      </c>
      <c r="D77" s="67">
        <v>1</v>
      </c>
      <c r="E77" s="123" t="s">
        <v>72</v>
      </c>
      <c r="F77" s="123">
        <v>4</v>
      </c>
      <c r="G77" s="85" t="s">
        <v>117</v>
      </c>
      <c r="H77" s="86">
        <v>1.33</v>
      </c>
      <c r="I77" s="124" t="s">
        <v>43</v>
      </c>
      <c r="J77" s="13">
        <v>2.5950000000000002</v>
      </c>
      <c r="K77" s="14">
        <v>0.20499999999999999</v>
      </c>
      <c r="L77" s="14">
        <v>-0.20499999999999999</v>
      </c>
      <c r="M77" s="15" t="s">
        <v>38</v>
      </c>
      <c r="N77" s="72" t="s">
        <v>67</v>
      </c>
      <c r="O77" s="92">
        <f t="shared" si="105"/>
        <v>2.8000000000000003</v>
      </c>
      <c r="P77" s="93">
        <f t="shared" si="106"/>
        <v>2.39</v>
      </c>
      <c r="Q77" s="94"/>
      <c r="R77" s="3">
        <f t="shared" si="107"/>
        <v>2.5830000000000002</v>
      </c>
      <c r="S77" s="3">
        <f t="shared" si="108"/>
        <v>2.4881000000000002</v>
      </c>
      <c r="T77" s="3">
        <f t="shared" si="109"/>
        <v>2.537403125</v>
      </c>
      <c r="U77" s="4">
        <f t="shared" si="110"/>
        <v>2.3496897315767928E-2</v>
      </c>
      <c r="V77" s="5">
        <f t="shared" si="111"/>
        <v>2.9081853835858267</v>
      </c>
      <c r="W77" s="76">
        <f t="shared" si="74"/>
        <v>-0.28096036585365947</v>
      </c>
      <c r="X77" s="76" t="str">
        <f t="shared" si="75"/>
        <v>Level C</v>
      </c>
      <c r="Y77" s="5">
        <f t="shared" si="112"/>
        <v>3.725270212928367</v>
      </c>
      <c r="Z77" s="5">
        <f t="shared" si="113"/>
        <v>2.0911005542432886</v>
      </c>
      <c r="AA77" s="5">
        <f t="shared" si="114"/>
        <v>2.0911005542432886</v>
      </c>
      <c r="AB77" s="6">
        <f t="shared" si="115"/>
        <v>0.99999999982326448</v>
      </c>
      <c r="AC77" s="29" t="str">
        <f t="shared" si="116"/>
        <v/>
      </c>
      <c r="AD77" s="29" t="str">
        <f t="shared" si="117"/>
        <v/>
      </c>
      <c r="AE77" s="29">
        <f t="shared" si="118"/>
        <v>5.7596875000000214E-2</v>
      </c>
      <c r="AF77" s="29" t="str">
        <f t="shared" si="83"/>
        <v/>
      </c>
      <c r="AG77" s="23"/>
      <c r="AH77" s="17" t="str">
        <f t="shared" si="119"/>
        <v/>
      </c>
      <c r="AI77" s="73"/>
      <c r="AJ77" s="61"/>
      <c r="AK77" s="61"/>
      <c r="AL77" s="62"/>
      <c r="AM77" s="18"/>
      <c r="AN77" s="102">
        <v>2.5482999999999998</v>
      </c>
      <c r="AO77" s="102">
        <v>2.5686</v>
      </c>
      <c r="AP77" s="102">
        <v>2.5451999999999999</v>
      </c>
      <c r="AQ77" s="102">
        <v>2.5087000000000002</v>
      </c>
      <c r="AR77" s="102">
        <v>2.5526</v>
      </c>
      <c r="AS77" s="102">
        <v>2.5272000000000001</v>
      </c>
      <c r="AT77" s="102">
        <v>2.5085000000000002</v>
      </c>
      <c r="AU77" s="102">
        <v>2.5343</v>
      </c>
      <c r="AV77" s="102">
        <v>2.5598000000000001</v>
      </c>
      <c r="AW77" s="102">
        <v>2.5387</v>
      </c>
      <c r="AX77" s="102">
        <v>2.5219999999999998</v>
      </c>
      <c r="AY77" s="102">
        <v>2.5489999999999999</v>
      </c>
      <c r="AZ77" s="102">
        <v>2.5337000000000001</v>
      </c>
      <c r="BA77" s="102">
        <v>2.5175999999999998</v>
      </c>
      <c r="BB77" s="102">
        <v>2.4975999999999998</v>
      </c>
      <c r="BC77" s="102">
        <v>2.5301</v>
      </c>
      <c r="BD77" s="102">
        <v>2.5152000000000001</v>
      </c>
      <c r="BE77" s="102">
        <v>2.5263</v>
      </c>
      <c r="BF77" s="102">
        <v>2.4881000000000002</v>
      </c>
      <c r="BG77" s="102">
        <v>2.5510999999999999</v>
      </c>
      <c r="BH77" s="102">
        <v>2.5326</v>
      </c>
      <c r="BI77" s="102">
        <v>2.5350999999999999</v>
      </c>
      <c r="BJ77" s="102">
        <v>2.5316999999999998</v>
      </c>
      <c r="BK77" s="102">
        <v>2.5383</v>
      </c>
      <c r="BL77" s="102">
        <v>2.5825</v>
      </c>
      <c r="BM77" s="102">
        <v>2.5375000000000001</v>
      </c>
      <c r="BN77" s="102">
        <v>2.5830000000000002</v>
      </c>
      <c r="BO77" s="102">
        <v>2.5078999999999998</v>
      </c>
      <c r="BP77" s="102">
        <v>2.5821999999999998</v>
      </c>
      <c r="BQ77" s="102">
        <v>2.5398999999999998</v>
      </c>
      <c r="BR77" s="102">
        <v>2.5388999999999999</v>
      </c>
      <c r="BS77" s="102">
        <v>2.5647000000000002</v>
      </c>
      <c r="BT77" s="25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</row>
    <row r="78" spans="1:144" ht="15" customHeight="1">
      <c r="A78" s="83" t="s">
        <v>142</v>
      </c>
      <c r="B78" s="66" t="s">
        <v>242</v>
      </c>
      <c r="C78" s="79" t="s">
        <v>181</v>
      </c>
      <c r="D78" s="67">
        <v>1</v>
      </c>
      <c r="E78" s="123" t="s">
        <v>72</v>
      </c>
      <c r="F78" s="123">
        <v>4</v>
      </c>
      <c r="G78" s="85" t="s">
        <v>117</v>
      </c>
      <c r="H78" s="86">
        <v>1.33</v>
      </c>
      <c r="I78" s="124" t="s">
        <v>43</v>
      </c>
      <c r="J78" s="13">
        <v>1.55</v>
      </c>
      <c r="K78" s="14">
        <v>0.12</v>
      </c>
      <c r="L78" s="14">
        <v>-0.12</v>
      </c>
      <c r="M78" s="15" t="s">
        <v>38</v>
      </c>
      <c r="N78" s="72" t="s">
        <v>67</v>
      </c>
      <c r="O78" s="92">
        <f t="shared" si="105"/>
        <v>1.67</v>
      </c>
      <c r="P78" s="93">
        <f t="shared" si="106"/>
        <v>1.4300000000000002</v>
      </c>
      <c r="Q78" s="94"/>
      <c r="R78" s="3">
        <f t="shared" si="107"/>
        <v>1.6274</v>
      </c>
      <c r="S78" s="3">
        <f t="shared" si="108"/>
        <v>1.5388999999999999</v>
      </c>
      <c r="T78" s="3">
        <f t="shared" si="109"/>
        <v>1.5735375000000005</v>
      </c>
      <c r="U78" s="4">
        <f t="shared" si="110"/>
        <v>2.1212211181906662E-2</v>
      </c>
      <c r="V78" s="5">
        <f t="shared" si="111"/>
        <v>1.8857062876178945</v>
      </c>
      <c r="W78" s="76">
        <f t="shared" si="74"/>
        <v>0.19614583333333713</v>
      </c>
      <c r="X78" s="76" t="str">
        <f t="shared" si="75"/>
        <v>Level B</v>
      </c>
      <c r="Y78" s="5">
        <f t="shared" si="112"/>
        <v>1.5158328564111676</v>
      </c>
      <c r="Z78" s="5">
        <f t="shared" si="113"/>
        <v>2.2555797188246176</v>
      </c>
      <c r="AA78" s="5">
        <f t="shared" si="114"/>
        <v>1.5158328564111676</v>
      </c>
      <c r="AB78" s="6">
        <f t="shared" si="115"/>
        <v>0.99999728562894963</v>
      </c>
      <c r="AC78" s="29" t="str">
        <f t="shared" si="116"/>
        <v/>
      </c>
      <c r="AD78" s="29" t="str">
        <f t="shared" si="117"/>
        <v/>
      </c>
      <c r="AE78" s="29">
        <f t="shared" si="118"/>
        <v>-2.3537500000000433E-2</v>
      </c>
      <c r="AF78" s="29" t="str">
        <f t="shared" si="83"/>
        <v/>
      </c>
      <c r="AG78" s="23"/>
      <c r="AH78" s="17" t="str">
        <f t="shared" si="119"/>
        <v/>
      </c>
      <c r="AI78" s="73"/>
      <c r="AJ78" s="61"/>
      <c r="AK78" s="61"/>
      <c r="AL78" s="62"/>
      <c r="AM78" s="18"/>
      <c r="AN78" s="102">
        <v>1.5777000000000001</v>
      </c>
      <c r="AO78" s="102">
        <v>1.546</v>
      </c>
      <c r="AP78" s="102">
        <v>1.5904</v>
      </c>
      <c r="AQ78" s="102">
        <v>1.5710999999999999</v>
      </c>
      <c r="AR78" s="102">
        <v>1.5650999999999999</v>
      </c>
      <c r="AS78" s="102">
        <v>1.5559000000000001</v>
      </c>
      <c r="AT78" s="102">
        <v>1.5388999999999999</v>
      </c>
      <c r="AU78" s="102">
        <v>1.5523</v>
      </c>
      <c r="AV78" s="102">
        <v>1.5648</v>
      </c>
      <c r="AW78" s="102">
        <v>1.5597000000000001</v>
      </c>
      <c r="AX78" s="102">
        <v>1.6035999999999999</v>
      </c>
      <c r="AY78" s="102">
        <v>1.5687</v>
      </c>
      <c r="AZ78" s="102">
        <v>1.6035999999999999</v>
      </c>
      <c r="BA78" s="102">
        <v>1.6274</v>
      </c>
      <c r="BB78" s="102">
        <v>1.5768</v>
      </c>
      <c r="BC78" s="102">
        <v>1.5706</v>
      </c>
      <c r="BD78" s="102">
        <v>1.5427</v>
      </c>
      <c r="BE78" s="102">
        <v>1.5498000000000001</v>
      </c>
      <c r="BF78" s="102">
        <v>1.5781000000000001</v>
      </c>
      <c r="BG78" s="102">
        <v>1.5880000000000001</v>
      </c>
      <c r="BH78" s="102">
        <v>1.5802</v>
      </c>
      <c r="BI78" s="102">
        <v>1.5492999999999999</v>
      </c>
      <c r="BJ78" s="102">
        <v>1.5769</v>
      </c>
      <c r="BK78" s="102">
        <v>1.5770999999999999</v>
      </c>
      <c r="BL78" s="102">
        <v>1.5595000000000001</v>
      </c>
      <c r="BM78" s="102">
        <v>1.603</v>
      </c>
      <c r="BN78" s="102">
        <v>1.5923</v>
      </c>
      <c r="BO78" s="102">
        <v>1.5767</v>
      </c>
      <c r="BP78" s="102">
        <v>1.5638000000000001</v>
      </c>
      <c r="BQ78" s="102">
        <v>1.5524</v>
      </c>
      <c r="BR78" s="102">
        <v>1.5794999999999999</v>
      </c>
      <c r="BS78" s="102">
        <v>1.6113</v>
      </c>
      <c r="BT78" s="25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</row>
    <row r="79" spans="1:144" ht="15" customHeight="1">
      <c r="A79" s="83" t="s">
        <v>143</v>
      </c>
      <c r="B79" s="66" t="s">
        <v>242</v>
      </c>
      <c r="C79" s="79" t="s">
        <v>181</v>
      </c>
      <c r="D79" s="67">
        <v>1</v>
      </c>
      <c r="E79" s="123" t="s">
        <v>72</v>
      </c>
      <c r="F79" s="123">
        <v>4</v>
      </c>
      <c r="G79" s="85" t="s">
        <v>117</v>
      </c>
      <c r="H79" s="86">
        <v>1.33</v>
      </c>
      <c r="I79" s="124" t="s">
        <v>43</v>
      </c>
      <c r="J79" s="13">
        <v>9.4149999999999991</v>
      </c>
      <c r="K79" s="14">
        <v>0.755</v>
      </c>
      <c r="L79" s="14">
        <v>-0.755</v>
      </c>
      <c r="M79" s="15" t="s">
        <v>38</v>
      </c>
      <c r="N79" s="72" t="s">
        <v>67</v>
      </c>
      <c r="O79" s="92">
        <f t="shared" si="105"/>
        <v>10.17</v>
      </c>
      <c r="P79" s="93">
        <f t="shared" si="106"/>
        <v>8.6599999999999984</v>
      </c>
      <c r="Q79" s="94"/>
      <c r="R79" s="3">
        <f t="shared" si="107"/>
        <v>9.4314999999999998</v>
      </c>
      <c r="S79" s="3">
        <f t="shared" si="108"/>
        <v>9.2477999999999998</v>
      </c>
      <c r="T79" s="3">
        <f t="shared" si="109"/>
        <v>9.322134375000001</v>
      </c>
      <c r="U79" s="4">
        <f t="shared" si="110"/>
        <v>4.8511106871719098E-2</v>
      </c>
      <c r="V79" s="5">
        <f t="shared" si="111"/>
        <v>5.1878153869414758</v>
      </c>
      <c r="W79" s="76">
        <f t="shared" si="74"/>
        <v>-0.12300082781456699</v>
      </c>
      <c r="X79" s="76" t="str">
        <f t="shared" si="75"/>
        <v>Level A</v>
      </c>
      <c r="Y79" s="5">
        <f t="shared" si="112"/>
        <v>5.8259209740844318</v>
      </c>
      <c r="Z79" s="5">
        <f t="shared" si="113"/>
        <v>4.5497097997985305</v>
      </c>
      <c r="AA79" s="5">
        <f t="shared" si="114"/>
        <v>4.5497097997985305</v>
      </c>
      <c r="AB79" s="6">
        <f t="shared" si="115"/>
        <v>1</v>
      </c>
      <c r="AC79" s="29" t="str">
        <f t="shared" si="116"/>
        <v/>
      </c>
      <c r="AD79" s="29" t="str">
        <f t="shared" si="117"/>
        <v/>
      </c>
      <c r="AE79" s="29">
        <f t="shared" si="118"/>
        <v>9.2865624999998175E-2</v>
      </c>
      <c r="AF79" s="29" t="str">
        <f t="shared" si="83"/>
        <v/>
      </c>
      <c r="AG79" s="23"/>
      <c r="AH79" s="17" t="str">
        <f t="shared" si="119"/>
        <v/>
      </c>
      <c r="AI79" s="73"/>
      <c r="AJ79" s="61"/>
      <c r="AK79" s="61"/>
      <c r="AL79" s="62"/>
      <c r="AM79" s="18"/>
      <c r="AN79" s="102">
        <v>9.4314999999999998</v>
      </c>
      <c r="AO79" s="102">
        <v>9.3103999999999996</v>
      </c>
      <c r="AP79" s="102">
        <v>9.3506999999999998</v>
      </c>
      <c r="AQ79" s="102">
        <v>9.3497000000000003</v>
      </c>
      <c r="AR79" s="102">
        <v>9.2763000000000009</v>
      </c>
      <c r="AS79" s="102">
        <v>9.3810000000000002</v>
      </c>
      <c r="AT79" s="102">
        <v>9.2712000000000003</v>
      </c>
      <c r="AU79" s="102">
        <v>9.2477999999999998</v>
      </c>
      <c r="AV79" s="102">
        <v>9.3150999999999993</v>
      </c>
      <c r="AW79" s="102">
        <v>9.4085999999999999</v>
      </c>
      <c r="AX79" s="102">
        <v>9.3110999999999997</v>
      </c>
      <c r="AY79" s="102">
        <v>9.3070000000000004</v>
      </c>
      <c r="AZ79" s="102">
        <v>9.3524999999999991</v>
      </c>
      <c r="BA79" s="102">
        <v>9.3632000000000009</v>
      </c>
      <c r="BB79" s="102">
        <v>9.3256999999999994</v>
      </c>
      <c r="BC79" s="102">
        <v>9.2937999999999992</v>
      </c>
      <c r="BD79" s="102">
        <v>9.3876000000000008</v>
      </c>
      <c r="BE79" s="102">
        <v>9.3787000000000003</v>
      </c>
      <c r="BF79" s="102">
        <v>9.2878000000000007</v>
      </c>
      <c r="BG79" s="102">
        <v>9.3576999999999995</v>
      </c>
      <c r="BH79" s="102">
        <v>9.2794000000000008</v>
      </c>
      <c r="BI79" s="102">
        <v>9.3665000000000003</v>
      </c>
      <c r="BJ79" s="102">
        <v>9.2727000000000004</v>
      </c>
      <c r="BK79" s="102">
        <v>9.2712000000000003</v>
      </c>
      <c r="BL79" s="102">
        <v>9.2608999999999995</v>
      </c>
      <c r="BM79" s="102">
        <v>9.3856000000000002</v>
      </c>
      <c r="BN79" s="102">
        <v>9.3111999999999995</v>
      </c>
      <c r="BO79" s="102">
        <v>9.3178999999999998</v>
      </c>
      <c r="BP79" s="102">
        <v>9.2544000000000004</v>
      </c>
      <c r="BQ79" s="102">
        <v>9.2787000000000006</v>
      </c>
      <c r="BR79" s="102">
        <v>9.3126999999999995</v>
      </c>
      <c r="BS79" s="102">
        <v>9.2896999999999998</v>
      </c>
      <c r="BT79" s="25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</row>
    <row r="80" spans="1:144" ht="15" customHeight="1">
      <c r="A80" s="83" t="s">
        <v>144</v>
      </c>
      <c r="B80" s="66" t="s">
        <v>242</v>
      </c>
      <c r="C80" s="79" t="s">
        <v>181</v>
      </c>
      <c r="D80" s="67">
        <v>1</v>
      </c>
      <c r="E80" s="123" t="s">
        <v>72</v>
      </c>
      <c r="F80" s="123">
        <v>4</v>
      </c>
      <c r="G80" s="85" t="s">
        <v>117</v>
      </c>
      <c r="H80" s="86">
        <v>1.33</v>
      </c>
      <c r="I80" s="124" t="s">
        <v>43</v>
      </c>
      <c r="J80" s="13">
        <v>7.24</v>
      </c>
      <c r="K80" s="14">
        <v>0.57999999999999996</v>
      </c>
      <c r="L80" s="14">
        <v>-0.57999999999999996</v>
      </c>
      <c r="M80" s="15" t="s">
        <v>38</v>
      </c>
      <c r="N80" s="72" t="s">
        <v>67</v>
      </c>
      <c r="O80" s="92">
        <f t="shared" si="105"/>
        <v>7.82</v>
      </c>
      <c r="P80" s="93">
        <f t="shared" si="106"/>
        <v>6.66</v>
      </c>
      <c r="Q80" s="94"/>
      <c r="R80" s="3">
        <f t="shared" si="107"/>
        <v>7.1763000000000003</v>
      </c>
      <c r="S80" s="3">
        <f t="shared" si="108"/>
        <v>7.0227000000000004</v>
      </c>
      <c r="T80" s="3">
        <f t="shared" si="109"/>
        <v>7.099574999999998</v>
      </c>
      <c r="U80" s="4">
        <f t="shared" si="110"/>
        <v>3.9056559483775337E-2</v>
      </c>
      <c r="V80" s="5">
        <f t="shared" si="111"/>
        <v>4.9500861286475271</v>
      </c>
      <c r="W80" s="76">
        <f t="shared" si="74"/>
        <v>-0.24211206896552107</v>
      </c>
      <c r="X80" s="76" t="str">
        <f t="shared" si="75"/>
        <v>Level B</v>
      </c>
      <c r="Y80" s="5">
        <f t="shared" si="112"/>
        <v>6.148561722811908</v>
      </c>
      <c r="Z80" s="5">
        <f t="shared" si="113"/>
        <v>3.7516105344831487</v>
      </c>
      <c r="AA80" s="5">
        <f t="shared" si="114"/>
        <v>3.7516105344831487</v>
      </c>
      <c r="AB80" s="6">
        <f t="shared" si="115"/>
        <v>1</v>
      </c>
      <c r="AC80" s="29" t="str">
        <f t="shared" si="116"/>
        <v/>
      </c>
      <c r="AD80" s="29" t="str">
        <f t="shared" si="117"/>
        <v/>
      </c>
      <c r="AE80" s="29">
        <f t="shared" si="118"/>
        <v>0.14042500000000224</v>
      </c>
      <c r="AF80" s="29" t="str">
        <f t="shared" si="83"/>
        <v/>
      </c>
      <c r="AG80" s="23"/>
      <c r="AH80" s="17" t="str">
        <f t="shared" si="119"/>
        <v/>
      </c>
      <c r="AI80" s="73"/>
      <c r="AJ80" s="61"/>
      <c r="AK80" s="61"/>
      <c r="AL80" s="62"/>
      <c r="AM80" s="18"/>
      <c r="AN80" s="102">
        <v>7.1345999999999998</v>
      </c>
      <c r="AO80" s="102">
        <v>7.0491999999999999</v>
      </c>
      <c r="AP80" s="102">
        <v>7.0930999999999997</v>
      </c>
      <c r="AQ80" s="102">
        <v>7.0957999999999997</v>
      </c>
      <c r="AR80" s="102">
        <v>7.0778999999999996</v>
      </c>
      <c r="AS80" s="102">
        <v>7.1036000000000001</v>
      </c>
      <c r="AT80" s="102">
        <v>7.1094999999999997</v>
      </c>
      <c r="AU80" s="102">
        <v>7.1497000000000002</v>
      </c>
      <c r="AV80" s="102">
        <v>7.0925000000000002</v>
      </c>
      <c r="AW80" s="102">
        <v>7.0317999999999996</v>
      </c>
      <c r="AX80" s="102">
        <v>7.0491000000000001</v>
      </c>
      <c r="AY80" s="102">
        <v>7.1763000000000003</v>
      </c>
      <c r="AZ80" s="102">
        <v>7.1199000000000003</v>
      </c>
      <c r="BA80" s="102">
        <v>7.1081000000000003</v>
      </c>
      <c r="BB80" s="102">
        <v>7.1147999999999998</v>
      </c>
      <c r="BC80" s="102">
        <v>7.1136999999999997</v>
      </c>
      <c r="BD80" s="102">
        <v>7.1424000000000003</v>
      </c>
      <c r="BE80" s="102">
        <v>7.1611000000000002</v>
      </c>
      <c r="BF80" s="102">
        <v>7.1296999999999997</v>
      </c>
      <c r="BG80" s="102">
        <v>7.1113</v>
      </c>
      <c r="BH80" s="102">
        <v>7.0793999999999997</v>
      </c>
      <c r="BI80" s="102">
        <v>7.1196999999999999</v>
      </c>
      <c r="BJ80" s="102">
        <v>7.1199000000000003</v>
      </c>
      <c r="BK80" s="102">
        <v>7.0772000000000004</v>
      </c>
      <c r="BL80" s="102">
        <v>7.1471</v>
      </c>
      <c r="BM80" s="102">
        <v>7.1342999999999996</v>
      </c>
      <c r="BN80" s="102">
        <v>7.0529999999999999</v>
      </c>
      <c r="BO80" s="102">
        <v>7.0423999999999998</v>
      </c>
      <c r="BP80" s="102">
        <v>7.0896999999999997</v>
      </c>
      <c r="BQ80" s="102">
        <v>7.0922999999999998</v>
      </c>
      <c r="BR80" s="102">
        <v>7.0227000000000004</v>
      </c>
      <c r="BS80" s="102">
        <v>7.0446</v>
      </c>
      <c r="BT80" s="25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</row>
    <row r="81" spans="1:139" ht="15" customHeight="1">
      <c r="A81" s="83" t="s">
        <v>145</v>
      </c>
      <c r="B81" s="66" t="s">
        <v>242</v>
      </c>
      <c r="C81" s="79" t="s">
        <v>181</v>
      </c>
      <c r="D81" s="67">
        <v>1</v>
      </c>
      <c r="E81" s="123" t="s">
        <v>72</v>
      </c>
      <c r="F81" s="123">
        <v>4</v>
      </c>
      <c r="G81" s="85" t="s">
        <v>117</v>
      </c>
      <c r="H81" s="86">
        <v>1.33</v>
      </c>
      <c r="I81" s="124" t="s">
        <v>43</v>
      </c>
      <c r="J81" s="13">
        <v>2.0950000000000002</v>
      </c>
      <c r="K81" s="14">
        <v>0.16500000000000001</v>
      </c>
      <c r="L81" s="14">
        <v>-0.16500000000000001</v>
      </c>
      <c r="M81" s="15" t="s">
        <v>38</v>
      </c>
      <c r="N81" s="72" t="s">
        <v>67</v>
      </c>
      <c r="O81" s="92">
        <f t="shared" si="105"/>
        <v>2.2600000000000002</v>
      </c>
      <c r="P81" s="93">
        <f t="shared" si="106"/>
        <v>1.9300000000000002</v>
      </c>
      <c r="Q81" s="94"/>
      <c r="R81" s="3">
        <f t="shared" si="107"/>
        <v>2.1448999999999998</v>
      </c>
      <c r="S81" s="3">
        <f t="shared" si="108"/>
        <v>2.0771999999999999</v>
      </c>
      <c r="T81" s="3">
        <f t="shared" si="109"/>
        <v>2.109428125</v>
      </c>
      <c r="U81" s="4">
        <f t="shared" si="110"/>
        <v>1.6558541979896604E-2</v>
      </c>
      <c r="V81" s="5">
        <f t="shared" si="111"/>
        <v>3.3215484833613012</v>
      </c>
      <c r="W81" s="76">
        <f t="shared" si="74"/>
        <v>8.7443181818180532E-2</v>
      </c>
      <c r="X81" s="76" t="str">
        <f t="shared" si="75"/>
        <v>Level A</v>
      </c>
      <c r="Y81" s="5">
        <f t="shared" si="112"/>
        <v>3.0311017154128375</v>
      </c>
      <c r="Z81" s="5">
        <f t="shared" si="113"/>
        <v>3.6119952513097657</v>
      </c>
      <c r="AA81" s="5">
        <f t="shared" si="114"/>
        <v>3.0311017154128375</v>
      </c>
      <c r="AB81" s="6">
        <f t="shared" si="115"/>
        <v>1</v>
      </c>
      <c r="AC81" s="29" t="str">
        <f t="shared" si="116"/>
        <v/>
      </c>
      <c r="AD81" s="29" t="str">
        <f t="shared" si="117"/>
        <v/>
      </c>
      <c r="AE81" s="29">
        <f t="shared" si="118"/>
        <v>-1.4428124999999792E-2</v>
      </c>
      <c r="AF81" s="29" t="str">
        <f t="shared" si="83"/>
        <v/>
      </c>
      <c r="AG81" s="23"/>
      <c r="AH81" s="17" t="str">
        <f t="shared" si="119"/>
        <v/>
      </c>
      <c r="AI81" s="73"/>
      <c r="AJ81" s="61"/>
      <c r="AK81" s="61"/>
      <c r="AL81" s="62"/>
      <c r="AM81" s="18"/>
      <c r="AN81" s="102">
        <v>2.1139999999999999</v>
      </c>
      <c r="AO81" s="102">
        <v>2.1082999999999998</v>
      </c>
      <c r="AP81" s="102">
        <v>2.1185999999999998</v>
      </c>
      <c r="AQ81" s="102">
        <v>2.0905</v>
      </c>
      <c r="AR81" s="102">
        <v>2.1185</v>
      </c>
      <c r="AS81" s="102">
        <v>2.1448999999999998</v>
      </c>
      <c r="AT81" s="102">
        <v>2.0853999999999999</v>
      </c>
      <c r="AU81" s="102">
        <v>2.0857000000000001</v>
      </c>
      <c r="AV81" s="102">
        <v>2.1097000000000001</v>
      </c>
      <c r="AW81" s="102">
        <v>2.1036000000000001</v>
      </c>
      <c r="AX81" s="102">
        <v>2.0920000000000001</v>
      </c>
      <c r="AY81" s="102">
        <v>2.0771999999999999</v>
      </c>
      <c r="AZ81" s="102">
        <v>2.1150000000000002</v>
      </c>
      <c r="BA81" s="102">
        <v>2.1293000000000002</v>
      </c>
      <c r="BB81" s="102">
        <v>2.1381999999999999</v>
      </c>
      <c r="BC81" s="102">
        <v>2.1086</v>
      </c>
      <c r="BD81" s="102">
        <v>2.1257999999999999</v>
      </c>
      <c r="BE81" s="102">
        <v>2.1082999999999998</v>
      </c>
      <c r="BF81" s="102">
        <v>2.1067999999999998</v>
      </c>
      <c r="BG81" s="102">
        <v>2.1124999999999998</v>
      </c>
      <c r="BH81" s="102">
        <v>2.125</v>
      </c>
      <c r="BI81" s="102">
        <v>2.1143999999999998</v>
      </c>
      <c r="BJ81" s="102">
        <v>2.1219999999999999</v>
      </c>
      <c r="BK81" s="102">
        <v>2.0811000000000002</v>
      </c>
      <c r="BL81" s="102">
        <v>2.11</v>
      </c>
      <c r="BM81" s="102">
        <v>2.1162999999999998</v>
      </c>
      <c r="BN81" s="102">
        <v>2.1349999999999998</v>
      </c>
      <c r="BO81" s="102">
        <v>2.1076999999999999</v>
      </c>
      <c r="BP81" s="102">
        <v>2.0981000000000001</v>
      </c>
      <c r="BQ81" s="102">
        <v>2.1112000000000002</v>
      </c>
      <c r="BR81" s="102">
        <v>2.0870000000000002</v>
      </c>
      <c r="BS81" s="102">
        <v>2.101</v>
      </c>
      <c r="BT81" s="25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</row>
    <row r="82" spans="1:139" ht="15" customHeight="1">
      <c r="A82" s="83" t="s">
        <v>212</v>
      </c>
      <c r="B82" s="66" t="s">
        <v>242</v>
      </c>
      <c r="C82" s="79" t="s">
        <v>181</v>
      </c>
      <c r="D82" s="67">
        <v>1</v>
      </c>
      <c r="E82" s="123" t="s">
        <v>72</v>
      </c>
      <c r="F82" s="123">
        <v>4</v>
      </c>
      <c r="G82" s="85" t="s">
        <v>117</v>
      </c>
      <c r="H82" s="86">
        <v>1.33</v>
      </c>
      <c r="I82" s="124" t="s">
        <v>43</v>
      </c>
      <c r="J82" s="13" t="s">
        <v>245</v>
      </c>
      <c r="K82" s="14"/>
      <c r="L82" s="14">
        <v>0</v>
      </c>
      <c r="M82" s="15" t="s">
        <v>38</v>
      </c>
      <c r="N82" s="72" t="s">
        <v>67</v>
      </c>
      <c r="O82" s="92" t="e">
        <f t="shared" si="105"/>
        <v>#VALUE!</v>
      </c>
      <c r="P82" s="93" t="e">
        <f t="shared" si="106"/>
        <v>#VALUE!</v>
      </c>
      <c r="Q82" s="94"/>
      <c r="R82" s="3">
        <f t="shared" si="107"/>
        <v>3.4514</v>
      </c>
      <c r="S82" s="3">
        <f t="shared" si="108"/>
        <v>3.2976999999999999</v>
      </c>
      <c r="T82" s="3">
        <f t="shared" si="109"/>
        <v>3.3631812500000002</v>
      </c>
      <c r="U82" s="4">
        <f t="shared" si="110"/>
        <v>3.8181547962840796E-2</v>
      </c>
      <c r="V82" s="5">
        <f t="shared" si="111"/>
        <v>0</v>
      </c>
      <c r="W82" s="76" t="e">
        <f t="shared" si="74"/>
        <v>#VALUE!</v>
      </c>
      <c r="X82" s="76" t="e">
        <f t="shared" si="75"/>
        <v>#VALUE!</v>
      </c>
      <c r="Y82" s="5" t="str">
        <f t="shared" si="112"/>
        <v/>
      </c>
      <c r="Z82" s="5" t="e">
        <f t="shared" si="113"/>
        <v>#VALUE!</v>
      </c>
      <c r="AA82" s="5" t="e">
        <f t="shared" si="114"/>
        <v>#VALUE!</v>
      </c>
      <c r="AB82" s="6" t="e">
        <f t="shared" si="115"/>
        <v>#VALUE!</v>
      </c>
      <c r="AC82" s="29" t="e">
        <f t="shared" si="116"/>
        <v>#VALUE!</v>
      </c>
      <c r="AD82" s="29" t="e">
        <f t="shared" si="117"/>
        <v>#VALUE!</v>
      </c>
      <c r="AE82" s="29" t="e">
        <f t="shared" si="118"/>
        <v>#VALUE!</v>
      </c>
      <c r="AF82" s="29">
        <f t="shared" si="83"/>
        <v>0.34363393166556716</v>
      </c>
      <c r="AG82" s="23"/>
      <c r="AH82" s="17" t="str">
        <f t="shared" si="119"/>
        <v/>
      </c>
      <c r="AI82" s="73"/>
      <c r="AJ82" s="61"/>
      <c r="AK82" s="61"/>
      <c r="AL82" s="62"/>
      <c r="AM82" s="18"/>
      <c r="AN82" s="102">
        <v>3.3315000000000001</v>
      </c>
      <c r="AO82" s="102">
        <v>3.3235999999999999</v>
      </c>
      <c r="AP82" s="102">
        <v>3.3060999999999998</v>
      </c>
      <c r="AQ82" s="102">
        <v>3.3386999999999998</v>
      </c>
      <c r="AR82" s="102">
        <v>3.3408000000000002</v>
      </c>
      <c r="AS82" s="102">
        <v>3.3651</v>
      </c>
      <c r="AT82" s="102">
        <v>3.3279000000000001</v>
      </c>
      <c r="AU82" s="102">
        <v>3.3761999999999999</v>
      </c>
      <c r="AV82" s="102">
        <v>3.4152999999999998</v>
      </c>
      <c r="AW82" s="102">
        <v>3.4279000000000002</v>
      </c>
      <c r="AX82" s="102">
        <v>3.3759000000000001</v>
      </c>
      <c r="AY82" s="102">
        <v>3.3628</v>
      </c>
      <c r="AZ82" s="102">
        <v>3.3677999999999999</v>
      </c>
      <c r="BA82" s="102">
        <v>3.3694000000000002</v>
      </c>
      <c r="BB82" s="102">
        <v>3.444</v>
      </c>
      <c r="BC82" s="102">
        <v>3.3491</v>
      </c>
      <c r="BD82" s="102">
        <v>3.3355999999999999</v>
      </c>
      <c r="BE82" s="102">
        <v>3.3889</v>
      </c>
      <c r="BF82" s="102">
        <v>3.3664000000000001</v>
      </c>
      <c r="BG82" s="102">
        <v>3.3426999999999998</v>
      </c>
      <c r="BH82" s="102">
        <v>3.3864999999999998</v>
      </c>
      <c r="BI82" s="102">
        <v>3.3635999999999999</v>
      </c>
      <c r="BJ82" s="102">
        <v>3.3376000000000001</v>
      </c>
      <c r="BK82" s="102">
        <v>3.3315999999999999</v>
      </c>
      <c r="BL82" s="102">
        <v>3.3624999999999998</v>
      </c>
      <c r="BM82" s="102">
        <v>3.2976999999999999</v>
      </c>
      <c r="BN82" s="102">
        <v>3.407</v>
      </c>
      <c r="BO82" s="102">
        <v>3.3820999999999999</v>
      </c>
      <c r="BP82" s="102">
        <v>3.3972000000000002</v>
      </c>
      <c r="BQ82" s="102">
        <v>3.4514</v>
      </c>
      <c r="BR82" s="102">
        <v>3.3391999999999999</v>
      </c>
      <c r="BS82" s="102">
        <v>3.3096999999999999</v>
      </c>
      <c r="BT82" s="25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</row>
    <row r="83" spans="1:139" ht="15" customHeight="1">
      <c r="A83" s="83" t="s">
        <v>213</v>
      </c>
      <c r="B83" s="66" t="s">
        <v>242</v>
      </c>
      <c r="C83" s="79" t="s">
        <v>181</v>
      </c>
      <c r="D83" s="67">
        <v>1</v>
      </c>
      <c r="E83" s="123" t="s">
        <v>72</v>
      </c>
      <c r="F83" s="123">
        <v>4</v>
      </c>
      <c r="G83" s="85" t="s">
        <v>117</v>
      </c>
      <c r="H83" s="86">
        <v>1.33</v>
      </c>
      <c r="I83" s="124" t="s">
        <v>43</v>
      </c>
      <c r="J83" s="13" t="s">
        <v>245</v>
      </c>
      <c r="K83" s="14"/>
      <c r="L83" s="14">
        <v>0</v>
      </c>
      <c r="M83" s="15" t="s">
        <v>38</v>
      </c>
      <c r="N83" s="72" t="s">
        <v>67</v>
      </c>
      <c r="O83" s="92" t="e">
        <f t="shared" si="105"/>
        <v>#VALUE!</v>
      </c>
      <c r="P83" s="93" t="e">
        <f t="shared" si="106"/>
        <v>#VALUE!</v>
      </c>
      <c r="Q83" s="94"/>
      <c r="R83" s="3">
        <f t="shared" si="107"/>
        <v>4.4961000000000002</v>
      </c>
      <c r="S83" s="3">
        <f t="shared" si="108"/>
        <v>4.2374999999999998</v>
      </c>
      <c r="T83" s="3">
        <f t="shared" si="109"/>
        <v>4.3776374999999996</v>
      </c>
      <c r="U83" s="4">
        <f t="shared" si="110"/>
        <v>6.6861024617509673E-2</v>
      </c>
      <c r="V83" s="5">
        <f t="shared" si="111"/>
        <v>0</v>
      </c>
      <c r="W83" s="76" t="e">
        <f t="shared" si="74"/>
        <v>#VALUE!</v>
      </c>
      <c r="X83" s="76" t="e">
        <f t="shared" si="75"/>
        <v>#VALUE!</v>
      </c>
      <c r="Y83" s="5" t="str">
        <f t="shared" si="112"/>
        <v/>
      </c>
      <c r="Z83" s="5" t="e">
        <f t="shared" si="113"/>
        <v>#VALUE!</v>
      </c>
      <c r="AA83" s="5" t="e">
        <f t="shared" si="114"/>
        <v>#VALUE!</v>
      </c>
      <c r="AB83" s="6" t="e">
        <f t="shared" si="115"/>
        <v>#VALUE!</v>
      </c>
      <c r="AC83" s="29" t="e">
        <f t="shared" si="116"/>
        <v>#VALUE!</v>
      </c>
      <c r="AD83" s="29" t="e">
        <f t="shared" si="117"/>
        <v>#VALUE!</v>
      </c>
      <c r="AE83" s="29" t="e">
        <f t="shared" si="118"/>
        <v>#VALUE!</v>
      </c>
      <c r="AF83" s="29">
        <f t="shared" si="83"/>
        <v>0.60174922155758703</v>
      </c>
      <c r="AG83" s="23"/>
      <c r="AH83" s="17" t="str">
        <f t="shared" si="119"/>
        <v/>
      </c>
      <c r="AI83" s="73"/>
      <c r="AJ83" s="61"/>
      <c r="AK83" s="61"/>
      <c r="AL83" s="62"/>
      <c r="AM83" s="18"/>
      <c r="AN83" s="102">
        <v>4.4166999999999996</v>
      </c>
      <c r="AO83" s="102">
        <v>4.4309000000000003</v>
      </c>
      <c r="AP83" s="102">
        <v>4.3604000000000003</v>
      </c>
      <c r="AQ83" s="102">
        <v>4.3962000000000003</v>
      </c>
      <c r="AR83" s="102">
        <v>4.3033999999999999</v>
      </c>
      <c r="AS83" s="102">
        <v>4.4612999999999996</v>
      </c>
      <c r="AT83" s="102">
        <v>4.2653999999999996</v>
      </c>
      <c r="AU83" s="102">
        <v>4.3507999999999996</v>
      </c>
      <c r="AV83" s="102">
        <v>4.4344000000000001</v>
      </c>
      <c r="AW83" s="102">
        <v>4.306</v>
      </c>
      <c r="AX83" s="102">
        <v>4.3417000000000003</v>
      </c>
      <c r="AY83" s="102">
        <v>4.3543000000000003</v>
      </c>
      <c r="AZ83" s="102">
        <v>4.3076999999999996</v>
      </c>
      <c r="BA83" s="102">
        <v>4.4223999999999997</v>
      </c>
      <c r="BB83" s="102">
        <v>4.3090000000000002</v>
      </c>
      <c r="BC83" s="102">
        <v>4.4459</v>
      </c>
      <c r="BD83" s="102">
        <v>4.4360999999999997</v>
      </c>
      <c r="BE83" s="102">
        <v>4.3277999999999999</v>
      </c>
      <c r="BF83" s="102">
        <v>4.4961000000000002</v>
      </c>
      <c r="BG83" s="102">
        <v>4.4119000000000002</v>
      </c>
      <c r="BH83" s="102">
        <v>4.4752000000000001</v>
      </c>
      <c r="BI83" s="102">
        <v>4.4499000000000004</v>
      </c>
      <c r="BJ83" s="102">
        <v>4.2984999999999998</v>
      </c>
      <c r="BK83" s="102">
        <v>4.4188999999999998</v>
      </c>
      <c r="BL83" s="102">
        <v>4.2374999999999998</v>
      </c>
      <c r="BM83" s="102">
        <v>4.4622000000000002</v>
      </c>
      <c r="BN83" s="102">
        <v>4.3291000000000004</v>
      </c>
      <c r="BO83" s="102">
        <v>4.3897000000000004</v>
      </c>
      <c r="BP83" s="102">
        <v>4.4086999999999996</v>
      </c>
      <c r="BQ83" s="102">
        <v>4.3684000000000003</v>
      </c>
      <c r="BR83" s="102">
        <v>4.3746999999999998</v>
      </c>
      <c r="BS83" s="102">
        <v>4.2931999999999997</v>
      </c>
      <c r="BT83" s="25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</row>
    <row r="84" spans="1:139" ht="15" customHeight="1">
      <c r="A84" s="83" t="s">
        <v>214</v>
      </c>
      <c r="B84" s="66" t="s">
        <v>242</v>
      </c>
      <c r="C84" s="79" t="s">
        <v>181</v>
      </c>
      <c r="D84" s="67">
        <v>1</v>
      </c>
      <c r="E84" s="123" t="s">
        <v>72</v>
      </c>
      <c r="F84" s="123">
        <v>4</v>
      </c>
      <c r="G84" s="85" t="s">
        <v>117</v>
      </c>
      <c r="H84" s="86">
        <v>1.33</v>
      </c>
      <c r="I84" s="124" t="s">
        <v>43</v>
      </c>
      <c r="J84" s="13" t="s">
        <v>245</v>
      </c>
      <c r="K84" s="14"/>
      <c r="L84" s="14">
        <v>0</v>
      </c>
      <c r="M84" s="15" t="s">
        <v>38</v>
      </c>
      <c r="N84" s="72" t="s">
        <v>67</v>
      </c>
      <c r="O84" s="92" t="e">
        <f t="shared" si="105"/>
        <v>#VALUE!</v>
      </c>
      <c r="P84" s="93" t="e">
        <f t="shared" si="106"/>
        <v>#VALUE!</v>
      </c>
      <c r="Q84" s="94"/>
      <c r="R84" s="3">
        <f t="shared" si="107"/>
        <v>8.548</v>
      </c>
      <c r="S84" s="3">
        <f t="shared" si="108"/>
        <v>8.4227000000000007</v>
      </c>
      <c r="T84" s="3">
        <f t="shared" si="109"/>
        <v>8.4882562500000009</v>
      </c>
      <c r="U84" s="4">
        <f t="shared" si="110"/>
        <v>3.2338421545655388E-2</v>
      </c>
      <c r="V84" s="5">
        <f t="shared" si="111"/>
        <v>0</v>
      </c>
      <c r="W84" s="76" t="e">
        <f t="shared" si="74"/>
        <v>#VALUE!</v>
      </c>
      <c r="X84" s="76" t="e">
        <f t="shared" si="75"/>
        <v>#VALUE!</v>
      </c>
      <c r="Y84" s="5" t="str">
        <f t="shared" si="112"/>
        <v/>
      </c>
      <c r="Z84" s="5" t="e">
        <f t="shared" si="113"/>
        <v>#VALUE!</v>
      </c>
      <c r="AA84" s="5" t="e">
        <f t="shared" si="114"/>
        <v>#VALUE!</v>
      </c>
      <c r="AB84" s="6" t="e">
        <f t="shared" si="115"/>
        <v>#VALUE!</v>
      </c>
      <c r="AC84" s="29" t="e">
        <f t="shared" si="116"/>
        <v>#VALUE!</v>
      </c>
      <c r="AD84" s="29" t="e">
        <f t="shared" si="117"/>
        <v>#VALUE!</v>
      </c>
      <c r="AE84" s="29" t="e">
        <f t="shared" si="118"/>
        <v>#VALUE!</v>
      </c>
      <c r="AF84" s="29">
        <f t="shared" si="83"/>
        <v>0.29104579391089846</v>
      </c>
      <c r="AG84" s="23"/>
      <c r="AH84" s="17" t="str">
        <f t="shared" si="119"/>
        <v/>
      </c>
      <c r="AI84" s="73"/>
      <c r="AJ84" s="61"/>
      <c r="AK84" s="61"/>
      <c r="AL84" s="62"/>
      <c r="AM84" s="18"/>
      <c r="AN84" s="102">
        <v>8.4839000000000002</v>
      </c>
      <c r="AO84" s="102">
        <v>8.4875000000000007</v>
      </c>
      <c r="AP84" s="102">
        <v>8.4486000000000008</v>
      </c>
      <c r="AQ84" s="102">
        <v>8.4801000000000002</v>
      </c>
      <c r="AR84" s="102">
        <v>8.5312999999999999</v>
      </c>
      <c r="AS84" s="102">
        <v>8.4375999999999998</v>
      </c>
      <c r="AT84" s="102">
        <v>8.5040999999999993</v>
      </c>
      <c r="AU84" s="102">
        <v>8.4227000000000007</v>
      </c>
      <c r="AV84" s="102">
        <v>8.5005000000000006</v>
      </c>
      <c r="AW84" s="102">
        <v>8.4870999999999999</v>
      </c>
      <c r="AX84" s="102">
        <v>8.4952000000000005</v>
      </c>
      <c r="AY84" s="102">
        <v>8.5136000000000003</v>
      </c>
      <c r="AZ84" s="102">
        <v>8.5220000000000002</v>
      </c>
      <c r="BA84" s="102">
        <v>8.4818999999999996</v>
      </c>
      <c r="BB84" s="102">
        <v>8.5250000000000004</v>
      </c>
      <c r="BC84" s="102">
        <v>8.4534000000000002</v>
      </c>
      <c r="BD84" s="102">
        <v>8.5130999999999997</v>
      </c>
      <c r="BE84" s="102">
        <v>8.5129999999999999</v>
      </c>
      <c r="BF84" s="102">
        <v>8.548</v>
      </c>
      <c r="BG84" s="102">
        <v>8.4896999999999991</v>
      </c>
      <c r="BH84" s="102">
        <v>8.4945000000000004</v>
      </c>
      <c r="BI84" s="102">
        <v>8.4583999999999993</v>
      </c>
      <c r="BJ84" s="102">
        <v>8.4652999999999992</v>
      </c>
      <c r="BK84" s="102">
        <v>8.5061999999999998</v>
      </c>
      <c r="BL84" s="102">
        <v>8.4597999999999995</v>
      </c>
      <c r="BM84" s="102">
        <v>8.5307999999999993</v>
      </c>
      <c r="BN84" s="102">
        <v>8.5138999999999996</v>
      </c>
      <c r="BO84" s="102">
        <v>8.4983000000000004</v>
      </c>
      <c r="BP84" s="102">
        <v>8.4753000000000007</v>
      </c>
      <c r="BQ84" s="102">
        <v>8.5169999999999995</v>
      </c>
      <c r="BR84" s="102">
        <v>8.4234000000000009</v>
      </c>
      <c r="BS84" s="102">
        <v>8.4429999999999996</v>
      </c>
      <c r="BT84" s="25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</row>
    <row r="85" spans="1:139" ht="15" customHeight="1">
      <c r="A85" s="83" t="s">
        <v>215</v>
      </c>
      <c r="B85" s="66" t="s">
        <v>242</v>
      </c>
      <c r="C85" s="79" t="s">
        <v>181</v>
      </c>
      <c r="D85" s="67">
        <v>1</v>
      </c>
      <c r="E85" s="123" t="s">
        <v>72</v>
      </c>
      <c r="F85" s="123">
        <v>4</v>
      </c>
      <c r="G85" s="85" t="s">
        <v>117</v>
      </c>
      <c r="H85" s="86">
        <v>1.33</v>
      </c>
      <c r="I85" s="124" t="s">
        <v>43</v>
      </c>
      <c r="J85" s="13" t="s">
        <v>245</v>
      </c>
      <c r="K85" s="14"/>
      <c r="L85" s="14">
        <v>0</v>
      </c>
      <c r="M85" s="15" t="s">
        <v>38</v>
      </c>
      <c r="N85" s="72" t="s">
        <v>67</v>
      </c>
      <c r="O85" s="92" t="e">
        <f t="shared" si="105"/>
        <v>#VALUE!</v>
      </c>
      <c r="P85" s="93" t="e">
        <f t="shared" si="106"/>
        <v>#VALUE!</v>
      </c>
      <c r="Q85" s="94"/>
      <c r="R85" s="3">
        <f t="shared" si="107"/>
        <v>5.3362999999999996</v>
      </c>
      <c r="S85" s="3">
        <f t="shared" si="108"/>
        <v>5.2527999999999997</v>
      </c>
      <c r="T85" s="3">
        <f t="shared" si="109"/>
        <v>5.2983749999999992</v>
      </c>
      <c r="U85" s="4">
        <f t="shared" si="110"/>
        <v>2.1699576330039827E-2</v>
      </c>
      <c r="V85" s="5">
        <f t="shared" si="111"/>
        <v>0</v>
      </c>
      <c r="W85" s="76" t="e">
        <f t="shared" si="74"/>
        <v>#VALUE!</v>
      </c>
      <c r="X85" s="76" t="e">
        <f t="shared" si="75"/>
        <v>#VALUE!</v>
      </c>
      <c r="Y85" s="5" t="str">
        <f t="shared" si="112"/>
        <v/>
      </c>
      <c r="Z85" s="5" t="e">
        <f t="shared" si="113"/>
        <v>#VALUE!</v>
      </c>
      <c r="AA85" s="5" t="e">
        <f t="shared" si="114"/>
        <v>#VALUE!</v>
      </c>
      <c r="AB85" s="6" t="e">
        <f t="shared" si="115"/>
        <v>#VALUE!</v>
      </c>
      <c r="AC85" s="29" t="e">
        <f t="shared" si="116"/>
        <v>#VALUE!</v>
      </c>
      <c r="AD85" s="29" t="e">
        <f t="shared" si="117"/>
        <v>#VALUE!</v>
      </c>
      <c r="AE85" s="29" t="e">
        <f t="shared" si="118"/>
        <v>#VALUE!</v>
      </c>
      <c r="AF85" s="29">
        <f t="shared" si="83"/>
        <v>0.19529618697035844</v>
      </c>
      <c r="AG85" s="23"/>
      <c r="AH85" s="17" t="str">
        <f t="shared" si="119"/>
        <v/>
      </c>
      <c r="AI85" s="73"/>
      <c r="AJ85" s="61"/>
      <c r="AK85" s="61"/>
      <c r="AL85" s="62"/>
      <c r="AM85" s="18"/>
      <c r="AN85" s="102">
        <v>5.3169000000000004</v>
      </c>
      <c r="AO85" s="102">
        <v>5.2804000000000002</v>
      </c>
      <c r="AP85" s="102">
        <v>5.3137999999999996</v>
      </c>
      <c r="AQ85" s="102">
        <v>5.3228</v>
      </c>
      <c r="AR85" s="102">
        <v>5.2687999999999997</v>
      </c>
      <c r="AS85" s="102">
        <v>5.3059000000000003</v>
      </c>
      <c r="AT85" s="102">
        <v>5.3164999999999996</v>
      </c>
      <c r="AU85" s="102">
        <v>5.3116000000000003</v>
      </c>
      <c r="AV85" s="102">
        <v>5.3048000000000002</v>
      </c>
      <c r="AW85" s="102">
        <v>5.3022</v>
      </c>
      <c r="AX85" s="102">
        <v>5.3299000000000003</v>
      </c>
      <c r="AY85" s="102">
        <v>5.2563000000000004</v>
      </c>
      <c r="AZ85" s="102">
        <v>5.2904999999999998</v>
      </c>
      <c r="BA85" s="102">
        <v>5.2648000000000001</v>
      </c>
      <c r="BB85" s="102">
        <v>5.3037000000000001</v>
      </c>
      <c r="BC85" s="102">
        <v>5.2991000000000001</v>
      </c>
      <c r="BD85" s="102">
        <v>5.3121999999999998</v>
      </c>
      <c r="BE85" s="102">
        <v>5.2827000000000002</v>
      </c>
      <c r="BF85" s="102">
        <v>5.2527999999999997</v>
      </c>
      <c r="BG85" s="102">
        <v>5.2824999999999998</v>
      </c>
      <c r="BH85" s="102">
        <v>5.2960000000000003</v>
      </c>
      <c r="BI85" s="102">
        <v>5.2827000000000002</v>
      </c>
      <c r="BJ85" s="102">
        <v>5.3170999999999999</v>
      </c>
      <c r="BK85" s="102">
        <v>5.3362999999999996</v>
      </c>
      <c r="BL85" s="102">
        <v>5.3289</v>
      </c>
      <c r="BM85" s="102">
        <v>5.3064</v>
      </c>
      <c r="BN85" s="102">
        <v>5.2946</v>
      </c>
      <c r="BO85" s="102">
        <v>5.3029999999999999</v>
      </c>
      <c r="BP85" s="102">
        <v>5.2674000000000003</v>
      </c>
      <c r="BQ85" s="102">
        <v>5.2756999999999996</v>
      </c>
      <c r="BR85" s="102">
        <v>5.3113000000000001</v>
      </c>
      <c r="BS85" s="102">
        <v>5.3103999999999996</v>
      </c>
      <c r="BT85" s="25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</row>
    <row r="86" spans="1:139" ht="15" customHeight="1">
      <c r="A86" s="83" t="s">
        <v>216</v>
      </c>
      <c r="B86" s="66" t="s">
        <v>242</v>
      </c>
      <c r="C86" s="79" t="s">
        <v>181</v>
      </c>
      <c r="D86" s="67">
        <v>1</v>
      </c>
      <c r="E86" s="123" t="s">
        <v>72</v>
      </c>
      <c r="F86" s="123">
        <v>4</v>
      </c>
      <c r="G86" s="85" t="s">
        <v>117</v>
      </c>
      <c r="H86" s="86">
        <v>1.33</v>
      </c>
      <c r="I86" s="124" t="s">
        <v>43</v>
      </c>
      <c r="J86" s="13" t="s">
        <v>245</v>
      </c>
      <c r="K86" s="14"/>
      <c r="L86" s="14">
        <v>0</v>
      </c>
      <c r="M86" s="15" t="s">
        <v>38</v>
      </c>
      <c r="N86" s="72" t="s">
        <v>67</v>
      </c>
      <c r="O86" s="92" t="e">
        <f t="shared" si="105"/>
        <v>#VALUE!</v>
      </c>
      <c r="P86" s="93" t="e">
        <f t="shared" si="106"/>
        <v>#VALUE!</v>
      </c>
      <c r="Q86" s="94"/>
      <c r="R86" s="3">
        <f t="shared" si="107"/>
        <v>5.5052000000000003</v>
      </c>
      <c r="S86" s="3">
        <f t="shared" si="108"/>
        <v>5.4071999999999996</v>
      </c>
      <c r="T86" s="3">
        <f t="shared" si="109"/>
        <v>5.4618812499999985</v>
      </c>
      <c r="U86" s="4">
        <f t="shared" si="110"/>
        <v>2.1203658197767275E-2</v>
      </c>
      <c r="V86" s="5">
        <f t="shared" si="111"/>
        <v>0</v>
      </c>
      <c r="W86" s="76" t="e">
        <f t="shared" si="74"/>
        <v>#VALUE!</v>
      </c>
      <c r="X86" s="76" t="e">
        <f t="shared" si="75"/>
        <v>#VALUE!</v>
      </c>
      <c r="Y86" s="5" t="str">
        <f t="shared" si="112"/>
        <v/>
      </c>
      <c r="Z86" s="5" t="e">
        <f t="shared" si="113"/>
        <v>#VALUE!</v>
      </c>
      <c r="AA86" s="5" t="e">
        <f t="shared" si="114"/>
        <v>#VALUE!</v>
      </c>
      <c r="AB86" s="6" t="e">
        <f t="shared" si="115"/>
        <v>#VALUE!</v>
      </c>
      <c r="AC86" s="29" t="e">
        <f t="shared" si="116"/>
        <v>#VALUE!</v>
      </c>
      <c r="AD86" s="29" t="e">
        <f t="shared" si="117"/>
        <v>#VALUE!</v>
      </c>
      <c r="AE86" s="29" t="e">
        <f t="shared" si="118"/>
        <v>#VALUE!</v>
      </c>
      <c r="AF86" s="29">
        <f t="shared" si="83"/>
        <v>0.19083292377990546</v>
      </c>
      <c r="AG86" s="23"/>
      <c r="AH86" s="17" t="str">
        <f t="shared" si="119"/>
        <v/>
      </c>
      <c r="AI86" s="73"/>
      <c r="AJ86" s="61"/>
      <c r="AK86" s="61"/>
      <c r="AL86" s="62"/>
      <c r="AM86" s="18"/>
      <c r="AN86" s="102">
        <v>5.4737</v>
      </c>
      <c r="AO86" s="102">
        <v>5.4701000000000004</v>
      </c>
      <c r="AP86" s="102">
        <v>5.5052000000000003</v>
      </c>
      <c r="AQ86" s="102">
        <v>5.4298000000000002</v>
      </c>
      <c r="AR86" s="102">
        <v>5.4572000000000003</v>
      </c>
      <c r="AS86" s="102">
        <v>5.4545000000000003</v>
      </c>
      <c r="AT86" s="102">
        <v>5.4718</v>
      </c>
      <c r="AU86" s="102">
        <v>5.4709000000000003</v>
      </c>
      <c r="AV86" s="102">
        <v>5.4722999999999997</v>
      </c>
      <c r="AW86" s="102">
        <v>5.4859</v>
      </c>
      <c r="AX86" s="102">
        <v>5.4855</v>
      </c>
      <c r="AY86" s="102">
        <v>5.4511000000000003</v>
      </c>
      <c r="AZ86" s="102">
        <v>5.4813999999999998</v>
      </c>
      <c r="BA86" s="102">
        <v>5.4626000000000001</v>
      </c>
      <c r="BB86" s="102">
        <v>5.4459999999999997</v>
      </c>
      <c r="BC86" s="102">
        <v>5.4669999999999996</v>
      </c>
      <c r="BD86" s="102">
        <v>5.4438000000000004</v>
      </c>
      <c r="BE86" s="102">
        <v>5.4071999999999996</v>
      </c>
      <c r="BF86" s="102">
        <v>5.4465000000000003</v>
      </c>
      <c r="BG86" s="102">
        <v>5.4443999999999999</v>
      </c>
      <c r="BH86" s="102">
        <v>5.4782000000000002</v>
      </c>
      <c r="BI86" s="102">
        <v>5.4459999999999997</v>
      </c>
      <c r="BJ86" s="102">
        <v>5.4732000000000003</v>
      </c>
      <c r="BK86" s="102">
        <v>5.4789000000000003</v>
      </c>
      <c r="BL86" s="102">
        <v>5.4322999999999997</v>
      </c>
      <c r="BM86" s="102">
        <v>5.4619</v>
      </c>
      <c r="BN86" s="102">
        <v>5.4584999999999999</v>
      </c>
      <c r="BO86" s="102">
        <v>5.4187000000000003</v>
      </c>
      <c r="BP86" s="102">
        <v>5.4663000000000004</v>
      </c>
      <c r="BQ86" s="102">
        <v>5.4836999999999998</v>
      </c>
      <c r="BR86" s="102">
        <v>5.4779</v>
      </c>
      <c r="BS86" s="102">
        <v>5.4776999999999996</v>
      </c>
      <c r="BT86" s="25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</row>
    <row r="87" spans="1:139" ht="15" customHeight="1">
      <c r="A87" s="83" t="s">
        <v>217</v>
      </c>
      <c r="B87" s="66" t="s">
        <v>242</v>
      </c>
      <c r="C87" s="79" t="s">
        <v>181</v>
      </c>
      <c r="D87" s="67">
        <v>1</v>
      </c>
      <c r="E87" s="123" t="s">
        <v>72</v>
      </c>
      <c r="F87" s="123">
        <v>4</v>
      </c>
      <c r="G87" s="85" t="s">
        <v>117</v>
      </c>
      <c r="H87" s="86">
        <v>1.33</v>
      </c>
      <c r="I87" s="124" t="s">
        <v>43</v>
      </c>
      <c r="J87" s="13" t="s">
        <v>245</v>
      </c>
      <c r="K87" s="14"/>
      <c r="L87" s="14">
        <v>0</v>
      </c>
      <c r="M87" s="15" t="s">
        <v>38</v>
      </c>
      <c r="N87" s="72" t="s">
        <v>67</v>
      </c>
      <c r="O87" s="92" t="e">
        <f t="shared" si="105"/>
        <v>#VALUE!</v>
      </c>
      <c r="P87" s="93" t="e">
        <f t="shared" si="106"/>
        <v>#VALUE!</v>
      </c>
      <c r="Q87" s="94"/>
      <c r="R87" s="3">
        <f t="shared" si="107"/>
        <v>11.548</v>
      </c>
      <c r="S87" s="3">
        <f t="shared" si="108"/>
        <v>11.384</v>
      </c>
      <c r="T87" s="3">
        <f t="shared" si="109"/>
        <v>11.479156249999997</v>
      </c>
      <c r="U87" s="4">
        <f t="shared" si="110"/>
        <v>3.8420516507585899E-2</v>
      </c>
      <c r="V87" s="5">
        <f t="shared" si="111"/>
        <v>0</v>
      </c>
      <c r="W87" s="76" t="e">
        <f t="shared" si="74"/>
        <v>#VALUE!</v>
      </c>
      <c r="X87" s="76" t="e">
        <f t="shared" si="75"/>
        <v>#VALUE!</v>
      </c>
      <c r="Y87" s="5" t="str">
        <f t="shared" si="112"/>
        <v/>
      </c>
      <c r="Z87" s="5" t="e">
        <f t="shared" si="113"/>
        <v>#VALUE!</v>
      </c>
      <c r="AA87" s="5" t="e">
        <f t="shared" si="114"/>
        <v>#VALUE!</v>
      </c>
      <c r="AB87" s="6" t="e">
        <f t="shared" si="115"/>
        <v>#VALUE!</v>
      </c>
      <c r="AC87" s="29" t="e">
        <f t="shared" si="116"/>
        <v>#VALUE!</v>
      </c>
      <c r="AD87" s="29" t="e">
        <f t="shared" si="117"/>
        <v>#VALUE!</v>
      </c>
      <c r="AE87" s="29" t="e">
        <f t="shared" si="118"/>
        <v>#VALUE!</v>
      </c>
      <c r="AF87" s="29">
        <f t="shared" si="83"/>
        <v>0.34578464856827307</v>
      </c>
      <c r="AG87" s="23"/>
      <c r="AH87" s="17" t="str">
        <f t="shared" si="119"/>
        <v/>
      </c>
      <c r="AI87" s="73"/>
      <c r="AJ87" s="61"/>
      <c r="AK87" s="61"/>
      <c r="AL87" s="62"/>
      <c r="AM87" s="18"/>
      <c r="AN87" s="102">
        <v>11.537000000000001</v>
      </c>
      <c r="AO87" s="102">
        <v>11.477</v>
      </c>
      <c r="AP87" s="102">
        <v>11.476000000000001</v>
      </c>
      <c r="AQ87" s="102">
        <v>11.481</v>
      </c>
      <c r="AR87" s="102">
        <v>11.487</v>
      </c>
      <c r="AS87" s="102">
        <v>11.444000000000001</v>
      </c>
      <c r="AT87" s="102">
        <v>11.446</v>
      </c>
      <c r="AU87" s="102">
        <v>11.384</v>
      </c>
      <c r="AV87" s="102">
        <v>11.483000000000001</v>
      </c>
      <c r="AW87" s="102">
        <v>11.452</v>
      </c>
      <c r="AX87" s="102">
        <v>11.52</v>
      </c>
      <c r="AY87" s="102">
        <v>11.526999999999999</v>
      </c>
      <c r="AZ87" s="102">
        <v>11.475</v>
      </c>
      <c r="BA87" s="102">
        <v>11.457000000000001</v>
      </c>
      <c r="BB87" s="102">
        <v>11.528</v>
      </c>
      <c r="BC87" s="102">
        <v>11.462</v>
      </c>
      <c r="BD87" s="102">
        <v>11.496</v>
      </c>
      <c r="BE87" s="102">
        <v>11.462</v>
      </c>
      <c r="BF87" s="102">
        <v>11.5</v>
      </c>
      <c r="BG87" s="102">
        <v>11.518000000000001</v>
      </c>
      <c r="BH87" s="102">
        <v>11.497999999999999</v>
      </c>
      <c r="BI87" s="102">
        <v>11.452</v>
      </c>
      <c r="BJ87" s="102">
        <v>11.484999999999999</v>
      </c>
      <c r="BK87" s="102">
        <v>11.452999999999999</v>
      </c>
      <c r="BL87" s="102">
        <v>11.452999999999999</v>
      </c>
      <c r="BM87" s="102">
        <v>11.548</v>
      </c>
      <c r="BN87" s="102">
        <v>11.388</v>
      </c>
      <c r="BO87" s="102">
        <v>11.435</v>
      </c>
      <c r="BP87" s="102">
        <v>11.499000000000001</v>
      </c>
      <c r="BQ87" s="102">
        <v>11.483000000000001</v>
      </c>
      <c r="BR87" s="102">
        <v>11.525</v>
      </c>
      <c r="BS87" s="102">
        <v>11.502000000000001</v>
      </c>
      <c r="BT87" s="25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</row>
    <row r="88" spans="1:139" ht="15" customHeight="1">
      <c r="A88" s="83" t="s">
        <v>218</v>
      </c>
      <c r="B88" s="66" t="s">
        <v>242</v>
      </c>
      <c r="C88" s="79" t="s">
        <v>181</v>
      </c>
      <c r="D88" s="67">
        <v>1</v>
      </c>
      <c r="E88" s="123" t="s">
        <v>72</v>
      </c>
      <c r="F88" s="123">
        <v>4</v>
      </c>
      <c r="G88" s="85" t="s">
        <v>117</v>
      </c>
      <c r="H88" s="86">
        <v>1.33</v>
      </c>
      <c r="I88" s="124" t="s">
        <v>43</v>
      </c>
      <c r="J88" s="13" t="s">
        <v>245</v>
      </c>
      <c r="K88" s="14"/>
      <c r="L88" s="14">
        <v>0</v>
      </c>
      <c r="M88" s="15" t="s">
        <v>38</v>
      </c>
      <c r="N88" s="72" t="s">
        <v>67</v>
      </c>
      <c r="O88" s="92" t="e">
        <f t="shared" si="105"/>
        <v>#VALUE!</v>
      </c>
      <c r="P88" s="93" t="e">
        <f t="shared" si="106"/>
        <v>#VALUE!</v>
      </c>
      <c r="Q88" s="94"/>
      <c r="R88" s="3">
        <f t="shared" si="107"/>
        <v>4.827</v>
      </c>
      <c r="S88" s="3">
        <f t="shared" si="108"/>
        <v>4.7721999999999998</v>
      </c>
      <c r="T88" s="3">
        <f t="shared" si="109"/>
        <v>4.7983093749999997</v>
      </c>
      <c r="U88" s="4">
        <f t="shared" si="110"/>
        <v>1.4553358095465119E-2</v>
      </c>
      <c r="V88" s="5">
        <f t="shared" si="111"/>
        <v>0</v>
      </c>
      <c r="W88" s="76" t="e">
        <f t="shared" si="74"/>
        <v>#VALUE!</v>
      </c>
      <c r="X88" s="76" t="e">
        <f t="shared" si="75"/>
        <v>#VALUE!</v>
      </c>
      <c r="Y88" s="5" t="str">
        <f t="shared" si="112"/>
        <v/>
      </c>
      <c r="Z88" s="5" t="e">
        <f t="shared" si="113"/>
        <v>#VALUE!</v>
      </c>
      <c r="AA88" s="5" t="e">
        <f t="shared" si="114"/>
        <v>#VALUE!</v>
      </c>
      <c r="AB88" s="6" t="e">
        <f t="shared" si="115"/>
        <v>#VALUE!</v>
      </c>
      <c r="AC88" s="29" t="e">
        <f t="shared" si="116"/>
        <v>#VALUE!</v>
      </c>
      <c r="AD88" s="29" t="e">
        <f t="shared" si="117"/>
        <v>#VALUE!</v>
      </c>
      <c r="AE88" s="29" t="e">
        <f t="shared" si="118"/>
        <v>#VALUE!</v>
      </c>
      <c r="AF88" s="29">
        <f t="shared" si="83"/>
        <v>0.13098022285918606</v>
      </c>
      <c r="AG88" s="23"/>
      <c r="AH88" s="17" t="str">
        <f t="shared" si="119"/>
        <v/>
      </c>
      <c r="AI88" s="73"/>
      <c r="AJ88" s="61"/>
      <c r="AK88" s="61"/>
      <c r="AL88" s="62"/>
      <c r="AM88" s="18"/>
      <c r="AN88" s="102">
        <v>4.8224</v>
      </c>
      <c r="AO88" s="102">
        <v>4.8177000000000003</v>
      </c>
      <c r="AP88" s="102">
        <v>4.7945000000000002</v>
      </c>
      <c r="AQ88" s="102">
        <v>4.7944000000000004</v>
      </c>
      <c r="AR88" s="102">
        <v>4.8136000000000001</v>
      </c>
      <c r="AS88" s="102">
        <v>4.7915999999999999</v>
      </c>
      <c r="AT88" s="102">
        <v>4.8155000000000001</v>
      </c>
      <c r="AU88" s="102">
        <v>4.7987000000000002</v>
      </c>
      <c r="AV88" s="102">
        <v>4.7793999999999999</v>
      </c>
      <c r="AW88" s="102">
        <v>4.7775999999999996</v>
      </c>
      <c r="AX88" s="102">
        <v>4.7873000000000001</v>
      </c>
      <c r="AY88" s="102">
        <v>4.8078000000000003</v>
      </c>
      <c r="AZ88" s="102">
        <v>4.7937000000000003</v>
      </c>
      <c r="BA88" s="102">
        <v>4.8055000000000003</v>
      </c>
      <c r="BB88" s="102">
        <v>4.7805</v>
      </c>
      <c r="BC88" s="102">
        <v>4.7797000000000001</v>
      </c>
      <c r="BD88" s="102">
        <v>4.7866</v>
      </c>
      <c r="BE88" s="102">
        <v>4.8015999999999996</v>
      </c>
      <c r="BF88" s="102">
        <v>4.7815000000000003</v>
      </c>
      <c r="BG88" s="102">
        <v>4.7877000000000001</v>
      </c>
      <c r="BH88" s="102">
        <v>4.8045</v>
      </c>
      <c r="BI88" s="102">
        <v>4.7984</v>
      </c>
      <c r="BJ88" s="102">
        <v>4.8132999999999999</v>
      </c>
      <c r="BK88" s="102">
        <v>4.7861000000000002</v>
      </c>
      <c r="BL88" s="102">
        <v>4.7901999999999996</v>
      </c>
      <c r="BM88" s="102">
        <v>4.8167999999999997</v>
      </c>
      <c r="BN88" s="102">
        <v>4.7923999999999998</v>
      </c>
      <c r="BO88" s="102">
        <v>4.8106</v>
      </c>
      <c r="BP88" s="102">
        <v>4.8105000000000002</v>
      </c>
      <c r="BQ88" s="102">
        <v>4.827</v>
      </c>
      <c r="BR88" s="102">
        <v>4.8066000000000004</v>
      </c>
      <c r="BS88" s="102">
        <v>4.7721999999999998</v>
      </c>
      <c r="BT88" s="25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</row>
    <row r="89" spans="1:139" ht="15" customHeight="1">
      <c r="A89" s="83" t="s">
        <v>219</v>
      </c>
      <c r="B89" s="66" t="s">
        <v>242</v>
      </c>
      <c r="C89" s="79" t="s">
        <v>181</v>
      </c>
      <c r="D89" s="67">
        <v>1</v>
      </c>
      <c r="E89" s="123" t="s">
        <v>72</v>
      </c>
      <c r="F89" s="123">
        <v>4</v>
      </c>
      <c r="G89" s="85" t="s">
        <v>117</v>
      </c>
      <c r="H89" s="86">
        <v>1.33</v>
      </c>
      <c r="I89" s="124" t="s">
        <v>43</v>
      </c>
      <c r="J89" s="13" t="s">
        <v>245</v>
      </c>
      <c r="K89" s="14"/>
      <c r="L89" s="14">
        <v>0</v>
      </c>
      <c r="M89" s="15" t="s">
        <v>38</v>
      </c>
      <c r="N89" s="72" t="s">
        <v>67</v>
      </c>
      <c r="O89" s="92" t="e">
        <f t="shared" si="105"/>
        <v>#VALUE!</v>
      </c>
      <c r="P89" s="93" t="e">
        <f t="shared" si="106"/>
        <v>#VALUE!</v>
      </c>
      <c r="Q89" s="94"/>
      <c r="R89" s="3">
        <f t="shared" si="107"/>
        <v>4.3559999999999999</v>
      </c>
      <c r="S89" s="3">
        <f t="shared" si="108"/>
        <v>4.2862</v>
      </c>
      <c r="T89" s="3">
        <f t="shared" si="109"/>
        <v>4.3261124999999989</v>
      </c>
      <c r="U89" s="4">
        <f t="shared" si="110"/>
        <v>1.7264671180411782E-2</v>
      </c>
      <c r="V89" s="5">
        <f t="shared" si="111"/>
        <v>0</v>
      </c>
      <c r="W89" s="76" t="e">
        <f t="shared" si="74"/>
        <v>#VALUE!</v>
      </c>
      <c r="X89" s="76" t="e">
        <f t="shared" si="75"/>
        <v>#VALUE!</v>
      </c>
      <c r="Y89" s="5" t="str">
        <f t="shared" si="112"/>
        <v/>
      </c>
      <c r="Z89" s="5" t="e">
        <f t="shared" si="113"/>
        <v>#VALUE!</v>
      </c>
      <c r="AA89" s="5" t="e">
        <f t="shared" si="114"/>
        <v>#VALUE!</v>
      </c>
      <c r="AB89" s="6" t="e">
        <f t="shared" si="115"/>
        <v>#VALUE!</v>
      </c>
      <c r="AC89" s="29" t="e">
        <f t="shared" si="116"/>
        <v>#VALUE!</v>
      </c>
      <c r="AD89" s="29" t="e">
        <f t="shared" si="117"/>
        <v>#VALUE!</v>
      </c>
      <c r="AE89" s="29" t="e">
        <f t="shared" si="118"/>
        <v>#VALUE!</v>
      </c>
      <c r="AF89" s="29">
        <f t="shared" si="83"/>
        <v>0.15538204062370603</v>
      </c>
      <c r="AG89" s="23"/>
      <c r="AH89" s="17" t="str">
        <f t="shared" si="119"/>
        <v/>
      </c>
      <c r="AI89" s="73"/>
      <c r="AJ89" s="61"/>
      <c r="AK89" s="61"/>
      <c r="AL89" s="62"/>
      <c r="AM89" s="18"/>
      <c r="AN89" s="102">
        <v>4.3204000000000002</v>
      </c>
      <c r="AO89" s="102">
        <v>4.3265000000000002</v>
      </c>
      <c r="AP89" s="102">
        <v>4.3391000000000002</v>
      </c>
      <c r="AQ89" s="102">
        <v>4.3215000000000003</v>
      </c>
      <c r="AR89" s="102">
        <v>4.3135000000000003</v>
      </c>
      <c r="AS89" s="102">
        <v>4.3426</v>
      </c>
      <c r="AT89" s="102">
        <v>4.3379000000000003</v>
      </c>
      <c r="AU89" s="102">
        <v>4.3063000000000002</v>
      </c>
      <c r="AV89" s="102">
        <v>4.3160999999999996</v>
      </c>
      <c r="AW89" s="102">
        <v>4.3352000000000004</v>
      </c>
      <c r="AX89" s="102">
        <v>4.3322000000000003</v>
      </c>
      <c r="AY89" s="102">
        <v>4.3311000000000002</v>
      </c>
      <c r="AZ89" s="102">
        <v>4.3346999999999998</v>
      </c>
      <c r="BA89" s="102">
        <v>4.3293999999999997</v>
      </c>
      <c r="BB89" s="102">
        <v>4.3339999999999996</v>
      </c>
      <c r="BC89" s="102">
        <v>4.3305999999999996</v>
      </c>
      <c r="BD89" s="102">
        <v>4.3445999999999998</v>
      </c>
      <c r="BE89" s="102">
        <v>4.2960000000000003</v>
      </c>
      <c r="BF89" s="102">
        <v>4.2877999999999998</v>
      </c>
      <c r="BG89" s="102">
        <v>4.335</v>
      </c>
      <c r="BH89" s="102">
        <v>4.2948000000000004</v>
      </c>
      <c r="BI89" s="102">
        <v>4.2862</v>
      </c>
      <c r="BJ89" s="102">
        <v>4.3463000000000003</v>
      </c>
      <c r="BK89" s="102">
        <v>4.3334000000000001</v>
      </c>
      <c r="BL89" s="102">
        <v>4.3559999999999999</v>
      </c>
      <c r="BM89" s="102">
        <v>4.3102999999999998</v>
      </c>
      <c r="BN89" s="102">
        <v>4.3338999999999999</v>
      </c>
      <c r="BO89" s="102">
        <v>4.3380000000000001</v>
      </c>
      <c r="BP89" s="102">
        <v>4.3319000000000001</v>
      </c>
      <c r="BQ89" s="102">
        <v>4.3444000000000003</v>
      </c>
      <c r="BR89" s="102">
        <v>4.3292999999999999</v>
      </c>
      <c r="BS89" s="102">
        <v>4.3166000000000002</v>
      </c>
      <c r="BT89" s="25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</row>
    <row r="90" spans="1:139" ht="15" customHeight="1">
      <c r="A90" s="83" t="s">
        <v>220</v>
      </c>
      <c r="B90" s="66" t="s">
        <v>242</v>
      </c>
      <c r="C90" s="79" t="s">
        <v>181</v>
      </c>
      <c r="D90" s="67">
        <v>1</v>
      </c>
      <c r="E90" s="123" t="s">
        <v>72</v>
      </c>
      <c r="F90" s="123">
        <v>4</v>
      </c>
      <c r="G90" s="85" t="s">
        <v>117</v>
      </c>
      <c r="H90" s="86">
        <v>1.33</v>
      </c>
      <c r="I90" s="124" t="s">
        <v>43</v>
      </c>
      <c r="J90" s="13" t="s">
        <v>245</v>
      </c>
      <c r="K90" s="14"/>
      <c r="L90" s="14">
        <v>0</v>
      </c>
      <c r="M90" s="15" t="s">
        <v>38</v>
      </c>
      <c r="N90" s="72" t="s">
        <v>67</v>
      </c>
      <c r="O90" s="92" t="e">
        <f t="shared" si="105"/>
        <v>#VALUE!</v>
      </c>
      <c r="P90" s="93" t="e">
        <f t="shared" si="106"/>
        <v>#VALUE!</v>
      </c>
      <c r="Q90" s="94"/>
      <c r="R90" s="3">
        <f t="shared" si="107"/>
        <v>10.484999999999999</v>
      </c>
      <c r="S90" s="3">
        <f t="shared" si="108"/>
        <v>10.276</v>
      </c>
      <c r="T90" s="3">
        <f t="shared" si="109"/>
        <v>10.374343749999998</v>
      </c>
      <c r="U90" s="4">
        <f t="shared" si="110"/>
        <v>4.6045285825741009E-2</v>
      </c>
      <c r="V90" s="5">
        <f t="shared" si="111"/>
        <v>0</v>
      </c>
      <c r="W90" s="76" t="e">
        <f t="shared" si="74"/>
        <v>#VALUE!</v>
      </c>
      <c r="X90" s="76" t="e">
        <f t="shared" si="75"/>
        <v>#VALUE!</v>
      </c>
      <c r="Y90" s="5" t="str">
        <f t="shared" si="112"/>
        <v/>
      </c>
      <c r="Z90" s="5" t="e">
        <f t="shared" si="113"/>
        <v>#VALUE!</v>
      </c>
      <c r="AA90" s="5" t="e">
        <f t="shared" si="114"/>
        <v>#VALUE!</v>
      </c>
      <c r="AB90" s="6" t="e">
        <f t="shared" si="115"/>
        <v>#VALUE!</v>
      </c>
      <c r="AC90" s="29" t="e">
        <f t="shared" si="116"/>
        <v>#VALUE!</v>
      </c>
      <c r="AD90" s="29" t="e">
        <f t="shared" si="117"/>
        <v>#VALUE!</v>
      </c>
      <c r="AE90" s="29" t="e">
        <f t="shared" si="118"/>
        <v>#VALUE!</v>
      </c>
      <c r="AF90" s="29">
        <f t="shared" si="83"/>
        <v>0.41440757243166909</v>
      </c>
      <c r="AG90" s="23"/>
      <c r="AH90" s="17" t="str">
        <f t="shared" si="119"/>
        <v/>
      </c>
      <c r="AI90" s="73"/>
      <c r="AJ90" s="61"/>
      <c r="AK90" s="61"/>
      <c r="AL90" s="62"/>
      <c r="AM90" s="18"/>
      <c r="AN90" s="102">
        <v>10.483000000000001</v>
      </c>
      <c r="AO90" s="102">
        <v>10.396000000000001</v>
      </c>
      <c r="AP90" s="102">
        <v>10.326000000000001</v>
      </c>
      <c r="AQ90" s="102">
        <v>10.34</v>
      </c>
      <c r="AR90" s="102">
        <v>10.436</v>
      </c>
      <c r="AS90" s="102">
        <v>10.385</v>
      </c>
      <c r="AT90" s="102">
        <v>10.356999999999999</v>
      </c>
      <c r="AU90" s="102">
        <v>10.398</v>
      </c>
      <c r="AV90" s="102">
        <v>10.332000000000001</v>
      </c>
      <c r="AW90" s="102">
        <v>10.352</v>
      </c>
      <c r="AX90" s="102">
        <v>10.38</v>
      </c>
      <c r="AY90" s="102">
        <v>10.366</v>
      </c>
      <c r="AZ90" s="102">
        <v>10.4</v>
      </c>
      <c r="BA90" s="102">
        <v>10.343</v>
      </c>
      <c r="BB90" s="102">
        <v>10.406000000000001</v>
      </c>
      <c r="BC90" s="102">
        <v>10.353</v>
      </c>
      <c r="BD90" s="102">
        <v>10.385</v>
      </c>
      <c r="BE90" s="102">
        <v>10.391</v>
      </c>
      <c r="BF90" s="102">
        <v>10.407999999999999</v>
      </c>
      <c r="BG90" s="102">
        <v>10.414</v>
      </c>
      <c r="BH90" s="102">
        <v>10.347</v>
      </c>
      <c r="BI90" s="102">
        <v>10.333</v>
      </c>
      <c r="BJ90" s="102">
        <v>10.407999999999999</v>
      </c>
      <c r="BK90" s="102">
        <v>10.336</v>
      </c>
      <c r="BL90" s="102">
        <v>10.414999999999999</v>
      </c>
      <c r="BM90" s="102">
        <v>10.314</v>
      </c>
      <c r="BN90" s="102">
        <v>10.276</v>
      </c>
      <c r="BO90" s="102">
        <v>10.387</v>
      </c>
      <c r="BP90" s="102">
        <v>10.484999999999999</v>
      </c>
      <c r="BQ90" s="102">
        <v>10.359</v>
      </c>
      <c r="BR90" s="102">
        <v>10.316000000000001</v>
      </c>
      <c r="BS90" s="102">
        <v>10.352</v>
      </c>
      <c r="BT90" s="25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</row>
    <row r="91" spans="1:139" ht="15" customHeight="1">
      <c r="A91" s="83" t="s">
        <v>221</v>
      </c>
      <c r="B91" s="66" t="s">
        <v>242</v>
      </c>
      <c r="C91" s="79" t="s">
        <v>181</v>
      </c>
      <c r="D91" s="67">
        <v>1</v>
      </c>
      <c r="E91" s="123" t="s">
        <v>72</v>
      </c>
      <c r="F91" s="123">
        <v>4</v>
      </c>
      <c r="G91" s="85" t="s">
        <v>117</v>
      </c>
      <c r="H91" s="86">
        <v>1.33</v>
      </c>
      <c r="I91" s="124" t="s">
        <v>43</v>
      </c>
      <c r="J91" s="13" t="s">
        <v>245</v>
      </c>
      <c r="K91" s="14"/>
      <c r="L91" s="14">
        <v>0</v>
      </c>
      <c r="M91" s="15" t="s">
        <v>38</v>
      </c>
      <c r="N91" s="72" t="s">
        <v>67</v>
      </c>
      <c r="O91" s="92" t="e">
        <f t="shared" si="105"/>
        <v>#VALUE!</v>
      </c>
      <c r="P91" s="93" t="e">
        <f t="shared" si="106"/>
        <v>#VALUE!</v>
      </c>
      <c r="Q91" s="94"/>
      <c r="R91" s="3">
        <f t="shared" si="107"/>
        <v>11.827</v>
      </c>
      <c r="S91" s="3">
        <f t="shared" si="108"/>
        <v>11.534000000000001</v>
      </c>
      <c r="T91" s="3">
        <f t="shared" si="109"/>
        <v>11.708437499999999</v>
      </c>
      <c r="U91" s="4">
        <f t="shared" si="110"/>
        <v>7.9246425583378396E-2</v>
      </c>
      <c r="V91" s="5">
        <f t="shared" si="111"/>
        <v>0</v>
      </c>
      <c r="W91" s="76" t="e">
        <f t="shared" si="74"/>
        <v>#VALUE!</v>
      </c>
      <c r="X91" s="76" t="e">
        <f t="shared" si="75"/>
        <v>#VALUE!</v>
      </c>
      <c r="Y91" s="5" t="str">
        <f t="shared" si="112"/>
        <v/>
      </c>
      <c r="Z91" s="5" t="e">
        <f t="shared" si="113"/>
        <v>#VALUE!</v>
      </c>
      <c r="AA91" s="5" t="e">
        <f t="shared" si="114"/>
        <v>#VALUE!</v>
      </c>
      <c r="AB91" s="6" t="e">
        <f t="shared" si="115"/>
        <v>#VALUE!</v>
      </c>
      <c r="AC91" s="29" t="e">
        <f t="shared" si="116"/>
        <v>#VALUE!</v>
      </c>
      <c r="AD91" s="29" t="e">
        <f t="shared" si="117"/>
        <v>#VALUE!</v>
      </c>
      <c r="AE91" s="29" t="e">
        <f t="shared" si="118"/>
        <v>#VALUE!</v>
      </c>
      <c r="AF91" s="29">
        <f t="shared" si="83"/>
        <v>0.71321783025040553</v>
      </c>
      <c r="AG91" s="23"/>
      <c r="AH91" s="17" t="str">
        <f t="shared" si="119"/>
        <v/>
      </c>
      <c r="AI91" s="73"/>
      <c r="AJ91" s="61"/>
      <c r="AK91" s="61"/>
      <c r="AL91" s="62"/>
      <c r="AM91" s="18"/>
      <c r="AN91" s="102">
        <v>11.67</v>
      </c>
      <c r="AO91" s="102">
        <v>11.760999999999999</v>
      </c>
      <c r="AP91" s="102">
        <v>11.802</v>
      </c>
      <c r="AQ91" s="102">
        <v>11.699</v>
      </c>
      <c r="AR91" s="102">
        <v>11.731</v>
      </c>
      <c r="AS91" s="102">
        <v>11.755000000000001</v>
      </c>
      <c r="AT91" s="102">
        <v>11.782999999999999</v>
      </c>
      <c r="AU91" s="102">
        <v>11.672000000000001</v>
      </c>
      <c r="AV91" s="102">
        <v>11.794</v>
      </c>
      <c r="AW91" s="102">
        <v>11.685</v>
      </c>
      <c r="AX91" s="102">
        <v>11.827</v>
      </c>
      <c r="AY91" s="102">
        <v>11.7</v>
      </c>
      <c r="AZ91" s="102">
        <v>11.718</v>
      </c>
      <c r="BA91" s="102">
        <v>11.670999999999999</v>
      </c>
      <c r="BB91" s="102">
        <v>11.782</v>
      </c>
      <c r="BC91" s="102">
        <v>11.683</v>
      </c>
      <c r="BD91" s="102">
        <v>11.699</v>
      </c>
      <c r="BE91" s="102">
        <v>11.804</v>
      </c>
      <c r="BF91" s="102">
        <v>11.573</v>
      </c>
      <c r="BG91" s="102">
        <v>11.664999999999999</v>
      </c>
      <c r="BH91" s="102">
        <v>11.695</v>
      </c>
      <c r="BI91" s="102">
        <v>11.753</v>
      </c>
      <c r="BJ91" s="102">
        <v>11.781000000000001</v>
      </c>
      <c r="BK91" s="102">
        <v>11.68</v>
      </c>
      <c r="BL91" s="102">
        <v>11.826000000000001</v>
      </c>
      <c r="BM91" s="102">
        <v>11.622999999999999</v>
      </c>
      <c r="BN91" s="102">
        <v>11.759</v>
      </c>
      <c r="BO91" s="102">
        <v>11.561</v>
      </c>
      <c r="BP91" s="102">
        <v>11.55</v>
      </c>
      <c r="BQ91" s="102">
        <v>11.673999999999999</v>
      </c>
      <c r="BR91" s="102">
        <v>11.534000000000001</v>
      </c>
      <c r="BS91" s="102">
        <v>11.76</v>
      </c>
      <c r="BT91" s="25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</row>
    <row r="92" spans="1:139" ht="15" customHeight="1">
      <c r="A92" s="83" t="s">
        <v>222</v>
      </c>
      <c r="B92" s="66" t="s">
        <v>242</v>
      </c>
      <c r="C92" s="79" t="s">
        <v>181</v>
      </c>
      <c r="D92" s="67">
        <v>1</v>
      </c>
      <c r="E92" s="123" t="s">
        <v>72</v>
      </c>
      <c r="F92" s="123">
        <v>4</v>
      </c>
      <c r="G92" s="85" t="s">
        <v>117</v>
      </c>
      <c r="H92" s="86">
        <v>1.33</v>
      </c>
      <c r="I92" s="124" t="s">
        <v>43</v>
      </c>
      <c r="J92" s="13" t="s">
        <v>245</v>
      </c>
      <c r="K92" s="14"/>
      <c r="L92" s="14">
        <v>0</v>
      </c>
      <c r="M92" s="15" t="s">
        <v>38</v>
      </c>
      <c r="N92" s="72" t="s">
        <v>67</v>
      </c>
      <c r="O92" s="92" t="e">
        <f t="shared" si="105"/>
        <v>#VALUE!</v>
      </c>
      <c r="P92" s="93" t="e">
        <f t="shared" si="106"/>
        <v>#VALUE!</v>
      </c>
      <c r="Q92" s="94"/>
      <c r="R92" s="3">
        <f t="shared" si="107"/>
        <v>6.2651000000000003</v>
      </c>
      <c r="S92" s="3">
        <f t="shared" si="108"/>
        <v>6.1582999999999997</v>
      </c>
      <c r="T92" s="3">
        <f t="shared" si="109"/>
        <v>6.2129499999999993</v>
      </c>
      <c r="U92" s="4">
        <f t="shared" si="110"/>
        <v>2.4085667000079344E-2</v>
      </c>
      <c r="V92" s="5">
        <f t="shared" si="111"/>
        <v>0</v>
      </c>
      <c r="W92" s="76" t="e">
        <f t="shared" si="74"/>
        <v>#VALUE!</v>
      </c>
      <c r="X92" s="76" t="e">
        <f t="shared" si="75"/>
        <v>#VALUE!</v>
      </c>
      <c r="Y92" s="5" t="str">
        <f t="shared" si="112"/>
        <v/>
      </c>
      <c r="Z92" s="5" t="e">
        <f t="shared" si="113"/>
        <v>#VALUE!</v>
      </c>
      <c r="AA92" s="5" t="e">
        <f t="shared" si="114"/>
        <v>#VALUE!</v>
      </c>
      <c r="AB92" s="6" t="e">
        <f t="shared" si="115"/>
        <v>#VALUE!</v>
      </c>
      <c r="AC92" s="29" t="e">
        <f t="shared" si="116"/>
        <v>#VALUE!</v>
      </c>
      <c r="AD92" s="29" t="e">
        <f t="shared" si="117"/>
        <v>#VALUE!</v>
      </c>
      <c r="AE92" s="29" t="e">
        <f t="shared" si="118"/>
        <v>#VALUE!</v>
      </c>
      <c r="AF92" s="29">
        <f t="shared" si="83"/>
        <v>0.21677100300071411</v>
      </c>
      <c r="AG92" s="23"/>
      <c r="AH92" s="17" t="str">
        <f t="shared" si="119"/>
        <v/>
      </c>
      <c r="AI92" s="73"/>
      <c r="AJ92" s="61"/>
      <c r="AK92" s="61"/>
      <c r="AL92" s="62"/>
      <c r="AM92" s="18"/>
      <c r="AN92" s="102">
        <v>6.1935000000000002</v>
      </c>
      <c r="AO92" s="102">
        <v>6.2545000000000002</v>
      </c>
      <c r="AP92" s="102">
        <v>6.2289000000000003</v>
      </c>
      <c r="AQ92" s="102">
        <v>6.2046000000000001</v>
      </c>
      <c r="AR92" s="102">
        <v>6.2009999999999996</v>
      </c>
      <c r="AS92" s="102">
        <v>6.2411000000000003</v>
      </c>
      <c r="AT92" s="102">
        <v>6.1708999999999996</v>
      </c>
      <c r="AU92" s="102">
        <v>6.22</v>
      </c>
      <c r="AV92" s="102">
        <v>6.19</v>
      </c>
      <c r="AW92" s="102">
        <v>6.2126000000000001</v>
      </c>
      <c r="AX92" s="102">
        <v>6.2651000000000003</v>
      </c>
      <c r="AY92" s="102">
        <v>6.2102000000000004</v>
      </c>
      <c r="AZ92" s="102">
        <v>6.2183999999999999</v>
      </c>
      <c r="BA92" s="102">
        <v>6.2168999999999999</v>
      </c>
      <c r="BB92" s="102">
        <v>6.2276999999999996</v>
      </c>
      <c r="BC92" s="102">
        <v>6.1837</v>
      </c>
      <c r="BD92" s="102">
        <v>6.1848999999999998</v>
      </c>
      <c r="BE92" s="102">
        <v>6.2168000000000001</v>
      </c>
      <c r="BF92" s="102">
        <v>6.1942000000000004</v>
      </c>
      <c r="BG92" s="102">
        <v>6.2291999999999996</v>
      </c>
      <c r="BH92" s="102">
        <v>6.1877000000000004</v>
      </c>
      <c r="BI92" s="102">
        <v>6.2450999999999999</v>
      </c>
      <c r="BJ92" s="102">
        <v>6.2276999999999996</v>
      </c>
      <c r="BK92" s="102">
        <v>6.1890000000000001</v>
      </c>
      <c r="BL92" s="102">
        <v>6.1582999999999997</v>
      </c>
      <c r="BM92" s="102">
        <v>6.2276999999999996</v>
      </c>
      <c r="BN92" s="102">
        <v>6.2274000000000003</v>
      </c>
      <c r="BO92" s="102">
        <v>6.2362000000000002</v>
      </c>
      <c r="BP92" s="102">
        <v>6.2141000000000002</v>
      </c>
      <c r="BQ92" s="102">
        <v>6.2320000000000002</v>
      </c>
      <c r="BR92" s="102">
        <v>6.2050999999999998</v>
      </c>
      <c r="BS92" s="102">
        <v>6.1999000000000004</v>
      </c>
      <c r="BT92" s="25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</row>
    <row r="93" spans="1:139" ht="15" customHeight="1">
      <c r="A93" s="83" t="s">
        <v>223</v>
      </c>
      <c r="B93" s="66" t="s">
        <v>242</v>
      </c>
      <c r="C93" s="79" t="s">
        <v>181</v>
      </c>
      <c r="D93" s="67">
        <v>1</v>
      </c>
      <c r="E93" s="123" t="s">
        <v>72</v>
      </c>
      <c r="F93" s="123">
        <v>4</v>
      </c>
      <c r="G93" s="85" t="s">
        <v>117</v>
      </c>
      <c r="H93" s="86">
        <v>1.33</v>
      </c>
      <c r="I93" s="124" t="s">
        <v>43</v>
      </c>
      <c r="J93" s="13" t="s">
        <v>245</v>
      </c>
      <c r="K93" s="14"/>
      <c r="L93" s="14">
        <v>0</v>
      </c>
      <c r="M93" s="15" t="s">
        <v>38</v>
      </c>
      <c r="N93" s="72" t="s">
        <v>67</v>
      </c>
      <c r="O93" s="92" t="e">
        <f t="shared" si="105"/>
        <v>#VALUE!</v>
      </c>
      <c r="P93" s="93" t="e">
        <f t="shared" si="106"/>
        <v>#VALUE!</v>
      </c>
      <c r="Q93" s="94"/>
      <c r="R93" s="3">
        <f t="shared" si="107"/>
        <v>4.0533000000000001</v>
      </c>
      <c r="S93" s="3">
        <f t="shared" si="108"/>
        <v>3.9624000000000001</v>
      </c>
      <c r="T93" s="3">
        <f t="shared" si="109"/>
        <v>3.9989531249999999</v>
      </c>
      <c r="U93" s="4">
        <f t="shared" si="110"/>
        <v>2.1212153916807315E-2</v>
      </c>
      <c r="V93" s="5">
        <f t="shared" si="111"/>
        <v>0</v>
      </c>
      <c r="W93" s="76" t="e">
        <f t="shared" si="74"/>
        <v>#VALUE!</v>
      </c>
      <c r="X93" s="76" t="e">
        <f t="shared" si="75"/>
        <v>#VALUE!</v>
      </c>
      <c r="Y93" s="5" t="str">
        <f t="shared" si="112"/>
        <v/>
      </c>
      <c r="Z93" s="5" t="e">
        <f t="shared" si="113"/>
        <v>#VALUE!</v>
      </c>
      <c r="AA93" s="5" t="e">
        <f t="shared" si="114"/>
        <v>#VALUE!</v>
      </c>
      <c r="AB93" s="6" t="e">
        <f t="shared" si="115"/>
        <v>#VALUE!</v>
      </c>
      <c r="AC93" s="29" t="e">
        <f t="shared" si="116"/>
        <v>#VALUE!</v>
      </c>
      <c r="AD93" s="29" t="e">
        <f t="shared" si="117"/>
        <v>#VALUE!</v>
      </c>
      <c r="AE93" s="29" t="e">
        <f t="shared" si="118"/>
        <v>#VALUE!</v>
      </c>
      <c r="AF93" s="29">
        <f t="shared" si="83"/>
        <v>0.19090938525126583</v>
      </c>
      <c r="AG93" s="23"/>
      <c r="AH93" s="17" t="str">
        <f t="shared" si="119"/>
        <v/>
      </c>
      <c r="AI93" s="73"/>
      <c r="AJ93" s="61"/>
      <c r="AK93" s="61"/>
      <c r="AL93" s="62"/>
      <c r="AM93" s="18"/>
      <c r="AN93" s="102">
        <v>3.9921000000000002</v>
      </c>
      <c r="AO93" s="102">
        <v>3.9895</v>
      </c>
      <c r="AP93" s="102">
        <v>3.9624000000000001</v>
      </c>
      <c r="AQ93" s="102">
        <v>3.9931999999999999</v>
      </c>
      <c r="AR93" s="102">
        <v>3.9773999999999998</v>
      </c>
      <c r="AS93" s="102">
        <v>3.9851999999999999</v>
      </c>
      <c r="AT93" s="102">
        <v>4.0140000000000002</v>
      </c>
      <c r="AU93" s="102">
        <v>3.9830000000000001</v>
      </c>
      <c r="AV93" s="102">
        <v>4.0172999999999996</v>
      </c>
      <c r="AW93" s="102">
        <v>4.0016999999999996</v>
      </c>
      <c r="AX93" s="102">
        <v>4.0096999999999996</v>
      </c>
      <c r="AY93" s="102">
        <v>3.992</v>
      </c>
      <c r="AZ93" s="102">
        <v>4.0134999999999996</v>
      </c>
      <c r="BA93" s="102">
        <v>4.0149999999999997</v>
      </c>
      <c r="BB93" s="102">
        <v>3.9954999999999998</v>
      </c>
      <c r="BC93" s="102">
        <v>3.9895</v>
      </c>
      <c r="BD93" s="102">
        <v>3.9733999999999998</v>
      </c>
      <c r="BE93" s="102">
        <v>4.0235000000000003</v>
      </c>
      <c r="BF93" s="102">
        <v>4.0395000000000003</v>
      </c>
      <c r="BG93" s="102">
        <v>3.98</v>
      </c>
      <c r="BH93" s="102">
        <v>3.9756</v>
      </c>
      <c r="BI93" s="102">
        <v>4.0189000000000004</v>
      </c>
      <c r="BJ93" s="102">
        <v>4.0209000000000001</v>
      </c>
      <c r="BK93" s="102">
        <v>3.9813999999999998</v>
      </c>
      <c r="BL93" s="102">
        <v>4.0533000000000001</v>
      </c>
      <c r="BM93" s="102">
        <v>4.0109000000000004</v>
      </c>
      <c r="BN93" s="102">
        <v>4.0088999999999997</v>
      </c>
      <c r="BO93" s="102">
        <v>4.0075000000000003</v>
      </c>
      <c r="BP93" s="102">
        <v>3.9658000000000002</v>
      </c>
      <c r="BQ93" s="102">
        <v>3.972</v>
      </c>
      <c r="BR93" s="102">
        <v>4.0099</v>
      </c>
      <c r="BS93" s="102">
        <v>3.9940000000000002</v>
      </c>
      <c r="BT93" s="25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</row>
    <row r="94" spans="1:139" ht="15" customHeight="1">
      <c r="A94" s="83" t="s">
        <v>158</v>
      </c>
      <c r="B94" s="66" t="s">
        <v>242</v>
      </c>
      <c r="C94" s="79" t="s">
        <v>181</v>
      </c>
      <c r="D94" s="67">
        <v>1</v>
      </c>
      <c r="E94" s="123" t="s">
        <v>72</v>
      </c>
      <c r="F94" s="123">
        <v>4</v>
      </c>
      <c r="G94" s="85" t="s">
        <v>117</v>
      </c>
      <c r="H94" s="86">
        <v>1.33</v>
      </c>
      <c r="I94" s="124" t="s">
        <v>43</v>
      </c>
      <c r="J94" s="13">
        <v>2.52</v>
      </c>
      <c r="K94" s="14">
        <v>0.2</v>
      </c>
      <c r="L94" s="14">
        <v>-0.2</v>
      </c>
      <c r="M94" s="15" t="s">
        <v>38</v>
      </c>
      <c r="N94" s="72" t="s">
        <v>67</v>
      </c>
      <c r="O94" s="92">
        <f t="shared" si="105"/>
        <v>2.72</v>
      </c>
      <c r="P94" s="93">
        <f t="shared" si="106"/>
        <v>2.3199999999999998</v>
      </c>
      <c r="Q94" s="94"/>
      <c r="R94" s="3">
        <f t="shared" si="107"/>
        <v>2.4689000000000001</v>
      </c>
      <c r="S94" s="3">
        <f t="shared" si="108"/>
        <v>2.4297</v>
      </c>
      <c r="T94" s="3">
        <f t="shared" si="109"/>
        <v>2.4506468750000003</v>
      </c>
      <c r="U94" s="4">
        <f t="shared" si="110"/>
        <v>9.2070094046557364E-3</v>
      </c>
      <c r="V94" s="5">
        <f t="shared" si="111"/>
        <v>7.2408600596144854</v>
      </c>
      <c r="W94" s="76">
        <f t="shared" si="74"/>
        <v>-0.34676562499999808</v>
      </c>
      <c r="X94" s="76" t="str">
        <f t="shared" si="75"/>
        <v>Level C</v>
      </c>
      <c r="Y94" s="5">
        <f t="shared" si="112"/>
        <v>9.7517414237242352</v>
      </c>
      <c r="Z94" s="5">
        <f t="shared" si="113"/>
        <v>4.7299786955047489</v>
      </c>
      <c r="AA94" s="5">
        <f t="shared" si="114"/>
        <v>4.7299786955047489</v>
      </c>
      <c r="AB94" s="6">
        <f t="shared" si="115"/>
        <v>1</v>
      </c>
      <c r="AC94" s="29" t="str">
        <f t="shared" si="116"/>
        <v/>
      </c>
      <c r="AD94" s="29" t="str">
        <f t="shared" si="117"/>
        <v/>
      </c>
      <c r="AE94" s="29">
        <f t="shared" si="118"/>
        <v>6.9353124999999682E-2</v>
      </c>
      <c r="AF94" s="29" t="str">
        <f t="shared" si="83"/>
        <v/>
      </c>
      <c r="AG94" s="23"/>
      <c r="AH94" s="17" t="str">
        <f t="shared" si="119"/>
        <v/>
      </c>
      <c r="AI94" s="73"/>
      <c r="AJ94" s="61"/>
      <c r="AK94" s="61"/>
      <c r="AL94" s="62"/>
      <c r="AM94" s="18"/>
      <c r="AN94" s="102">
        <v>2.4617</v>
      </c>
      <c r="AO94" s="102">
        <v>2.4563000000000001</v>
      </c>
      <c r="AP94" s="102">
        <v>2.4577</v>
      </c>
      <c r="AQ94" s="102">
        <v>2.4689000000000001</v>
      </c>
      <c r="AR94" s="102">
        <v>2.4535999999999998</v>
      </c>
      <c r="AS94" s="102">
        <v>2.4575</v>
      </c>
      <c r="AT94" s="102">
        <v>2.4413</v>
      </c>
      <c r="AU94" s="102">
        <v>2.448</v>
      </c>
      <c r="AV94" s="102">
        <v>2.4586999999999999</v>
      </c>
      <c r="AW94" s="102">
        <v>2.4516</v>
      </c>
      <c r="AX94" s="102">
        <v>2.4569999999999999</v>
      </c>
      <c r="AY94" s="102">
        <v>2.4297</v>
      </c>
      <c r="AZ94" s="102">
        <v>2.4434</v>
      </c>
      <c r="BA94" s="102">
        <v>2.4537</v>
      </c>
      <c r="BB94" s="102">
        <v>2.4636</v>
      </c>
      <c r="BC94" s="102">
        <v>2.4512</v>
      </c>
      <c r="BD94" s="102">
        <v>2.4416000000000002</v>
      </c>
      <c r="BE94" s="102">
        <v>2.44</v>
      </c>
      <c r="BF94" s="102">
        <v>2.4544000000000001</v>
      </c>
      <c r="BG94" s="102">
        <v>2.4413</v>
      </c>
      <c r="BH94" s="102">
        <v>2.4365999999999999</v>
      </c>
      <c r="BI94" s="102">
        <v>2.4668000000000001</v>
      </c>
      <c r="BJ94" s="102">
        <v>2.4540000000000002</v>
      </c>
      <c r="BK94" s="102">
        <v>2.4487000000000001</v>
      </c>
      <c r="BL94" s="102">
        <v>2.4596</v>
      </c>
      <c r="BM94" s="102">
        <v>2.4399000000000002</v>
      </c>
      <c r="BN94" s="102">
        <v>2.4525999999999999</v>
      </c>
      <c r="BO94" s="102">
        <v>2.4504000000000001</v>
      </c>
      <c r="BP94" s="102">
        <v>2.4439000000000002</v>
      </c>
      <c r="BQ94" s="102">
        <v>2.4521999999999999</v>
      </c>
      <c r="BR94" s="102">
        <v>2.4449000000000001</v>
      </c>
      <c r="BS94" s="102">
        <v>2.4399000000000002</v>
      </c>
      <c r="BT94" s="25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</row>
    <row r="95" spans="1:139" ht="15" customHeight="1">
      <c r="A95" s="83" t="s">
        <v>159</v>
      </c>
      <c r="B95" s="66" t="s">
        <v>242</v>
      </c>
      <c r="C95" s="79" t="s">
        <v>181</v>
      </c>
      <c r="D95" s="67">
        <v>1</v>
      </c>
      <c r="E95" s="123" t="s">
        <v>72</v>
      </c>
      <c r="F95" s="123">
        <v>4</v>
      </c>
      <c r="G95" s="85" t="s">
        <v>117</v>
      </c>
      <c r="H95" s="86">
        <v>1.33</v>
      </c>
      <c r="I95" s="124" t="s">
        <v>43</v>
      </c>
      <c r="J95" s="13">
        <v>5.5949999999999998</v>
      </c>
      <c r="K95" s="14">
        <v>0.44500000000000001</v>
      </c>
      <c r="L95" s="14">
        <v>-0.44500000000000001</v>
      </c>
      <c r="M95" s="15" t="s">
        <v>38</v>
      </c>
      <c r="N95" s="72" t="s">
        <v>67</v>
      </c>
      <c r="O95" s="92">
        <f t="shared" si="105"/>
        <v>6.04</v>
      </c>
      <c r="P95" s="93">
        <f t="shared" si="106"/>
        <v>5.1499999999999995</v>
      </c>
      <c r="Q95" s="94"/>
      <c r="R95" s="3">
        <f t="shared" si="107"/>
        <v>5.8578999999999999</v>
      </c>
      <c r="S95" s="3">
        <f t="shared" si="108"/>
        <v>5.4344999999999999</v>
      </c>
      <c r="T95" s="3">
        <f t="shared" si="109"/>
        <v>5.5980593749999992</v>
      </c>
      <c r="U95" s="4">
        <f t="shared" si="110"/>
        <v>0.10597965982381223</v>
      </c>
      <c r="V95" s="5">
        <f t="shared" si="111"/>
        <v>1.3996396438706515</v>
      </c>
      <c r="W95" s="76">
        <f t="shared" si="74"/>
        <v>6.8749999999986929E-3</v>
      </c>
      <c r="X95" s="76" t="str">
        <f t="shared" si="75"/>
        <v>Level A</v>
      </c>
      <c r="Y95" s="5">
        <f t="shared" si="112"/>
        <v>1.3900171213190435</v>
      </c>
      <c r="Z95" s="5">
        <f t="shared" si="113"/>
        <v>1.4092621664222613</v>
      </c>
      <c r="AA95" s="5">
        <f t="shared" si="114"/>
        <v>1.3900171213190435</v>
      </c>
      <c r="AB95" s="6">
        <f t="shared" si="115"/>
        <v>0.99997297337179702</v>
      </c>
      <c r="AC95" s="29" t="str">
        <f t="shared" si="116"/>
        <v/>
      </c>
      <c r="AD95" s="29" t="str">
        <f t="shared" si="117"/>
        <v/>
      </c>
      <c r="AE95" s="29">
        <f t="shared" si="118"/>
        <v>-3.0593749999994202E-3</v>
      </c>
      <c r="AF95" s="29">
        <f t="shared" si="83"/>
        <v>0.95381693841431003</v>
      </c>
      <c r="AG95" s="23"/>
      <c r="AH95" s="17" t="str">
        <f t="shared" si="119"/>
        <v/>
      </c>
      <c r="AI95" s="73"/>
      <c r="AJ95" s="61"/>
      <c r="AK95" s="61"/>
      <c r="AL95" s="62"/>
      <c r="AM95" s="18"/>
      <c r="AN95" s="102">
        <v>5.5012999999999996</v>
      </c>
      <c r="AO95" s="102">
        <v>5.4607000000000001</v>
      </c>
      <c r="AP95" s="102">
        <v>5.4806999999999997</v>
      </c>
      <c r="AQ95" s="102">
        <v>5.5002000000000004</v>
      </c>
      <c r="AR95" s="102">
        <v>5.5393999999999997</v>
      </c>
      <c r="AS95" s="102">
        <v>5.5217000000000001</v>
      </c>
      <c r="AT95" s="102">
        <v>5.5900999999999996</v>
      </c>
      <c r="AU95" s="102">
        <v>5.5904999999999996</v>
      </c>
      <c r="AV95" s="102">
        <v>5.6269999999999998</v>
      </c>
      <c r="AW95" s="102">
        <v>5.5711000000000004</v>
      </c>
      <c r="AX95" s="102">
        <v>5.6428000000000003</v>
      </c>
      <c r="AY95" s="102">
        <v>5.4675000000000002</v>
      </c>
      <c r="AZ95" s="102">
        <v>5.6760999999999999</v>
      </c>
      <c r="BA95" s="102">
        <v>5.6007999999999996</v>
      </c>
      <c r="BB95" s="102">
        <v>5.7422000000000004</v>
      </c>
      <c r="BC95" s="102">
        <v>5.6066000000000003</v>
      </c>
      <c r="BD95" s="102">
        <v>5.5854999999999997</v>
      </c>
      <c r="BE95" s="102">
        <v>5.5685000000000002</v>
      </c>
      <c r="BF95" s="102">
        <v>5.625</v>
      </c>
      <c r="BG95" s="102">
        <v>5.5354999999999999</v>
      </c>
      <c r="BH95" s="102">
        <v>5.48</v>
      </c>
      <c r="BI95" s="102">
        <v>5.7267999999999999</v>
      </c>
      <c r="BJ95" s="102">
        <v>5.7577999999999996</v>
      </c>
      <c r="BK95" s="102">
        <v>5.8578999999999999</v>
      </c>
      <c r="BL95" s="102">
        <v>5.8335999999999997</v>
      </c>
      <c r="BM95" s="102">
        <v>5.5077999999999996</v>
      </c>
      <c r="BN95" s="102">
        <v>5.5454999999999997</v>
      </c>
      <c r="BO95" s="102">
        <v>5.4344999999999999</v>
      </c>
      <c r="BP95" s="102">
        <v>5.6848000000000001</v>
      </c>
      <c r="BQ95" s="102">
        <v>5.5990000000000002</v>
      </c>
      <c r="BR95" s="102">
        <v>5.5815000000000001</v>
      </c>
      <c r="BS95" s="102">
        <v>5.6955</v>
      </c>
      <c r="BT95" s="25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</row>
    <row r="96" spans="1:139" ht="15" customHeight="1">
      <c r="A96" s="83" t="s">
        <v>160</v>
      </c>
      <c r="B96" s="66" t="s">
        <v>242</v>
      </c>
      <c r="C96" s="79" t="s">
        <v>181</v>
      </c>
      <c r="D96" s="67">
        <v>1</v>
      </c>
      <c r="E96" s="123" t="s">
        <v>72</v>
      </c>
      <c r="F96" s="123">
        <v>4</v>
      </c>
      <c r="G96" s="85" t="s">
        <v>117</v>
      </c>
      <c r="H96" s="86">
        <v>1.33</v>
      </c>
      <c r="I96" s="124" t="s">
        <v>43</v>
      </c>
      <c r="J96" s="13">
        <v>2.8</v>
      </c>
      <c r="K96" s="14">
        <v>0.22</v>
      </c>
      <c r="L96" s="14">
        <v>-0.22</v>
      </c>
      <c r="M96" s="15" t="s">
        <v>38</v>
      </c>
      <c r="N96" s="72" t="s">
        <v>67</v>
      </c>
      <c r="O96" s="92">
        <f t="shared" si="105"/>
        <v>3.02</v>
      </c>
      <c r="P96" s="93">
        <f t="shared" si="106"/>
        <v>2.5799999999999996</v>
      </c>
      <c r="Q96" s="94"/>
      <c r="R96" s="3">
        <f t="shared" si="107"/>
        <v>2.8062</v>
      </c>
      <c r="S96" s="3">
        <f t="shared" si="108"/>
        <v>2.7547000000000001</v>
      </c>
      <c r="T96" s="3">
        <f t="shared" si="109"/>
        <v>2.7793937500000001</v>
      </c>
      <c r="U96" s="4">
        <f t="shared" si="110"/>
        <v>1.1606531462096887E-2</v>
      </c>
      <c r="V96" s="5">
        <f t="shared" si="111"/>
        <v>6.3182815273293205</v>
      </c>
      <c r="W96" s="76">
        <f t="shared" si="74"/>
        <v>-9.3664772727271348E-2</v>
      </c>
      <c r="X96" s="76" t="str">
        <f t="shared" si="75"/>
        <v>Level A</v>
      </c>
      <c r="Y96" s="5">
        <f t="shared" si="112"/>
        <v>6.9100819306135444</v>
      </c>
      <c r="Z96" s="5">
        <f t="shared" si="113"/>
        <v>5.7264811240451081</v>
      </c>
      <c r="AA96" s="5">
        <f t="shared" si="114"/>
        <v>5.7264811240451081</v>
      </c>
      <c r="AB96" s="6">
        <f t="shared" si="115"/>
        <v>1</v>
      </c>
      <c r="AC96" s="29" t="str">
        <f t="shared" si="116"/>
        <v/>
      </c>
      <c r="AD96" s="29" t="str">
        <f t="shared" si="117"/>
        <v/>
      </c>
      <c r="AE96" s="29">
        <f t="shared" si="118"/>
        <v>2.0606249999999715E-2</v>
      </c>
      <c r="AF96" s="29" t="str">
        <f t="shared" si="83"/>
        <v/>
      </c>
      <c r="AG96" s="23"/>
      <c r="AH96" s="17" t="str">
        <f t="shared" si="119"/>
        <v/>
      </c>
      <c r="AI96" s="73"/>
      <c r="AJ96" s="61"/>
      <c r="AK96" s="61"/>
      <c r="AL96" s="62"/>
      <c r="AM96" s="18"/>
      <c r="AN96" s="102">
        <v>2.8062</v>
      </c>
      <c r="AO96" s="102">
        <v>2.7883</v>
      </c>
      <c r="AP96" s="102">
        <v>2.7703000000000002</v>
      </c>
      <c r="AQ96" s="102">
        <v>2.7875999999999999</v>
      </c>
      <c r="AR96" s="102">
        <v>2.7782</v>
      </c>
      <c r="AS96" s="102">
        <v>2.7785000000000002</v>
      </c>
      <c r="AT96" s="102">
        <v>2.7825000000000002</v>
      </c>
      <c r="AU96" s="102">
        <v>2.7631000000000001</v>
      </c>
      <c r="AV96" s="102">
        <v>2.8003</v>
      </c>
      <c r="AW96" s="102">
        <v>2.7789000000000001</v>
      </c>
      <c r="AX96" s="102">
        <v>2.7843</v>
      </c>
      <c r="AY96" s="102">
        <v>2.7867999999999999</v>
      </c>
      <c r="AZ96" s="102">
        <v>2.7547000000000001</v>
      </c>
      <c r="BA96" s="102">
        <v>2.7850999999999999</v>
      </c>
      <c r="BB96" s="102">
        <v>2.7747999999999999</v>
      </c>
      <c r="BC96" s="102">
        <v>2.7860999999999998</v>
      </c>
      <c r="BD96" s="102">
        <v>2.7719</v>
      </c>
      <c r="BE96" s="102">
        <v>2.7847</v>
      </c>
      <c r="BF96" s="102">
        <v>2.7867000000000002</v>
      </c>
      <c r="BG96" s="102">
        <v>2.7816999999999998</v>
      </c>
      <c r="BH96" s="102">
        <v>2.7928000000000002</v>
      </c>
      <c r="BI96" s="102">
        <v>2.7751999999999999</v>
      </c>
      <c r="BJ96" s="102">
        <v>2.7608999999999999</v>
      </c>
      <c r="BK96" s="102">
        <v>2.7623000000000002</v>
      </c>
      <c r="BL96" s="102">
        <v>2.7759999999999998</v>
      </c>
      <c r="BM96" s="102">
        <v>2.7770999999999999</v>
      </c>
      <c r="BN96" s="102">
        <v>2.7968999999999999</v>
      </c>
      <c r="BO96" s="102">
        <v>2.7865000000000002</v>
      </c>
      <c r="BP96" s="102">
        <v>2.7658</v>
      </c>
      <c r="BQ96" s="102">
        <v>2.7736999999999998</v>
      </c>
      <c r="BR96" s="102">
        <v>2.7753000000000001</v>
      </c>
      <c r="BS96" s="102">
        <v>2.7673999999999999</v>
      </c>
      <c r="BT96" s="25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</row>
    <row r="97" spans="1:139" ht="15" customHeight="1">
      <c r="A97" s="83" t="s">
        <v>161</v>
      </c>
      <c r="B97" s="66" t="s">
        <v>242</v>
      </c>
      <c r="C97" s="79" t="s">
        <v>181</v>
      </c>
      <c r="D97" s="67">
        <v>1</v>
      </c>
      <c r="E97" s="123" t="s">
        <v>72</v>
      </c>
      <c r="F97" s="123">
        <v>4</v>
      </c>
      <c r="G97" s="85" t="s">
        <v>117</v>
      </c>
      <c r="H97" s="86">
        <v>1.33</v>
      </c>
      <c r="I97" s="124" t="s">
        <v>43</v>
      </c>
      <c r="J97" s="13">
        <v>3.18</v>
      </c>
      <c r="K97" s="14">
        <v>0.25</v>
      </c>
      <c r="L97" s="14">
        <v>-0.25</v>
      </c>
      <c r="M97" s="15" t="s">
        <v>38</v>
      </c>
      <c r="N97" s="72" t="s">
        <v>67</v>
      </c>
      <c r="O97" s="92">
        <f t="shared" si="105"/>
        <v>3.43</v>
      </c>
      <c r="P97" s="93">
        <f t="shared" si="106"/>
        <v>2.93</v>
      </c>
      <c r="Q97" s="94"/>
      <c r="R97" s="3">
        <f t="shared" si="107"/>
        <v>3.2475999999999998</v>
      </c>
      <c r="S97" s="3">
        <f t="shared" si="108"/>
        <v>3.0975999999999999</v>
      </c>
      <c r="T97" s="3">
        <f t="shared" si="109"/>
        <v>3.1406656250000009</v>
      </c>
      <c r="U97" s="4">
        <f t="shared" si="110"/>
        <v>4.2858978126506762E-2</v>
      </c>
      <c r="V97" s="5">
        <f t="shared" si="111"/>
        <v>1.9443611811592545</v>
      </c>
      <c r="W97" s="76">
        <f t="shared" si="74"/>
        <v>-0.15733749999999702</v>
      </c>
      <c r="X97" s="76" t="str">
        <f t="shared" si="75"/>
        <v>Level B</v>
      </c>
      <c r="Y97" s="5">
        <f t="shared" si="112"/>
        <v>2.250282108499893</v>
      </c>
      <c r="Z97" s="5">
        <f t="shared" si="113"/>
        <v>1.638440253818616</v>
      </c>
      <c r="AA97" s="5">
        <f t="shared" si="114"/>
        <v>1.638440253818616</v>
      </c>
      <c r="AB97" s="6">
        <f t="shared" si="115"/>
        <v>0.9999995568065847</v>
      </c>
      <c r="AC97" s="29" t="str">
        <f t="shared" si="116"/>
        <v/>
      </c>
      <c r="AD97" s="29" t="str">
        <f t="shared" si="117"/>
        <v/>
      </c>
      <c r="AE97" s="29">
        <f t="shared" si="118"/>
        <v>3.9334374999999255E-2</v>
      </c>
      <c r="AF97" s="29" t="str">
        <f t="shared" si="83"/>
        <v/>
      </c>
      <c r="AG97" s="23"/>
      <c r="AH97" s="17" t="str">
        <f t="shared" si="119"/>
        <v/>
      </c>
      <c r="AI97" s="73"/>
      <c r="AJ97" s="61"/>
      <c r="AK97" s="61"/>
      <c r="AL97" s="62"/>
      <c r="AM97" s="18"/>
      <c r="AN97" s="102">
        <v>3.1179000000000001</v>
      </c>
      <c r="AO97" s="102">
        <v>3.1019999999999999</v>
      </c>
      <c r="AP97" s="102">
        <v>3.1126999999999998</v>
      </c>
      <c r="AQ97" s="102">
        <v>3.1301999999999999</v>
      </c>
      <c r="AR97" s="102">
        <v>3.1709000000000001</v>
      </c>
      <c r="AS97" s="102">
        <v>3.1981000000000002</v>
      </c>
      <c r="AT97" s="102">
        <v>3.1358000000000001</v>
      </c>
      <c r="AU97" s="102">
        <v>3.1842999999999999</v>
      </c>
      <c r="AV97" s="102">
        <v>3.1191</v>
      </c>
      <c r="AW97" s="102">
        <v>3.1926999999999999</v>
      </c>
      <c r="AX97" s="102">
        <v>3.1032000000000002</v>
      </c>
      <c r="AY97" s="102">
        <v>3.1888999999999998</v>
      </c>
      <c r="AZ97" s="102">
        <v>3.1139000000000001</v>
      </c>
      <c r="BA97" s="102">
        <v>3.0975999999999999</v>
      </c>
      <c r="BB97" s="102">
        <v>3.1234000000000002</v>
      </c>
      <c r="BC97" s="102">
        <v>3.1097000000000001</v>
      </c>
      <c r="BD97" s="102">
        <v>3.1962999999999999</v>
      </c>
      <c r="BE97" s="102">
        <v>3.1229</v>
      </c>
      <c r="BF97" s="102">
        <v>3.2286999999999999</v>
      </c>
      <c r="BG97" s="102">
        <v>3.2029000000000001</v>
      </c>
      <c r="BH97" s="102">
        <v>3.2475999999999998</v>
      </c>
      <c r="BI97" s="102">
        <v>3.1147999999999998</v>
      </c>
      <c r="BJ97" s="102">
        <v>3.1131000000000002</v>
      </c>
      <c r="BK97" s="102">
        <v>3.1846000000000001</v>
      </c>
      <c r="BL97" s="102">
        <v>3.1078000000000001</v>
      </c>
      <c r="BM97" s="102">
        <v>3.1122999999999998</v>
      </c>
      <c r="BN97" s="102">
        <v>3.1251000000000002</v>
      </c>
      <c r="BO97" s="102">
        <v>3.1166</v>
      </c>
      <c r="BP97" s="102">
        <v>3.1067</v>
      </c>
      <c r="BQ97" s="102">
        <v>3.1143999999999998</v>
      </c>
      <c r="BR97" s="102">
        <v>3.1076999999999999</v>
      </c>
      <c r="BS97" s="102">
        <v>3.0994000000000002</v>
      </c>
      <c r="BT97" s="25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</row>
    <row r="98" spans="1:139" ht="15" customHeight="1">
      <c r="A98" s="83" t="s">
        <v>224</v>
      </c>
      <c r="B98" s="66" t="s">
        <v>242</v>
      </c>
      <c r="C98" s="79" t="s">
        <v>181</v>
      </c>
      <c r="D98" s="67">
        <v>1</v>
      </c>
      <c r="E98" s="123" t="s">
        <v>72</v>
      </c>
      <c r="F98" s="123">
        <v>4</v>
      </c>
      <c r="G98" s="85" t="s">
        <v>117</v>
      </c>
      <c r="H98" s="86">
        <v>1.33</v>
      </c>
      <c r="I98" s="124" t="s">
        <v>43</v>
      </c>
      <c r="J98" s="13" t="s">
        <v>245</v>
      </c>
      <c r="K98" s="14"/>
      <c r="L98" s="14">
        <v>0</v>
      </c>
      <c r="M98" s="15" t="s">
        <v>38</v>
      </c>
      <c r="N98" s="72" t="s">
        <v>67</v>
      </c>
      <c r="O98" s="92" t="e">
        <f t="shared" si="105"/>
        <v>#VALUE!</v>
      </c>
      <c r="P98" s="93" t="e">
        <f t="shared" si="106"/>
        <v>#VALUE!</v>
      </c>
      <c r="Q98" s="94"/>
      <c r="R98" s="3">
        <f t="shared" si="107"/>
        <v>5.2182000000000004</v>
      </c>
      <c r="S98" s="3">
        <f t="shared" si="108"/>
        <v>4.8891999999999998</v>
      </c>
      <c r="T98" s="3">
        <f t="shared" si="109"/>
        <v>5.0351718749999987</v>
      </c>
      <c r="U98" s="4">
        <f t="shared" si="110"/>
        <v>9.3008658058216925E-2</v>
      </c>
      <c r="V98" s="5">
        <f t="shared" si="111"/>
        <v>0</v>
      </c>
      <c r="W98" s="76" t="e">
        <f t="shared" si="74"/>
        <v>#VALUE!</v>
      </c>
      <c r="X98" s="76" t="e">
        <f t="shared" si="75"/>
        <v>#VALUE!</v>
      </c>
      <c r="Y98" s="5" t="str">
        <f t="shared" si="112"/>
        <v/>
      </c>
      <c r="Z98" s="5" t="e">
        <f t="shared" si="113"/>
        <v>#VALUE!</v>
      </c>
      <c r="AA98" s="5" t="e">
        <f t="shared" si="114"/>
        <v>#VALUE!</v>
      </c>
      <c r="AB98" s="6" t="e">
        <f t="shared" si="115"/>
        <v>#VALUE!</v>
      </c>
      <c r="AC98" s="29" t="e">
        <f t="shared" si="116"/>
        <v>#VALUE!</v>
      </c>
      <c r="AD98" s="29" t="e">
        <f t="shared" si="117"/>
        <v>#VALUE!</v>
      </c>
      <c r="AE98" s="29" t="e">
        <f t="shared" si="118"/>
        <v>#VALUE!</v>
      </c>
      <c r="AF98" s="29">
        <f t="shared" si="83"/>
        <v>0.8370779225239523</v>
      </c>
      <c r="AG98" s="23"/>
      <c r="AH98" s="17" t="str">
        <f t="shared" si="119"/>
        <v/>
      </c>
      <c r="AI98" s="73"/>
      <c r="AJ98" s="61"/>
      <c r="AK98" s="61"/>
      <c r="AL98" s="62"/>
      <c r="AM98" s="18"/>
      <c r="AN98" s="102">
        <v>5.1612999999999998</v>
      </c>
      <c r="AO98" s="102">
        <v>5.1814</v>
      </c>
      <c r="AP98" s="102">
        <v>4.9339000000000004</v>
      </c>
      <c r="AQ98" s="102">
        <v>5.1223999999999998</v>
      </c>
      <c r="AR98" s="102">
        <v>4.9478999999999997</v>
      </c>
      <c r="AS98" s="102">
        <v>5.0603999999999996</v>
      </c>
      <c r="AT98" s="102">
        <v>5.0206999999999997</v>
      </c>
      <c r="AU98" s="102">
        <v>5.1056999999999997</v>
      </c>
      <c r="AV98" s="102">
        <v>4.9718999999999998</v>
      </c>
      <c r="AW98" s="102">
        <v>4.9423000000000004</v>
      </c>
      <c r="AX98" s="102">
        <v>4.8964999999999996</v>
      </c>
      <c r="AY98" s="102">
        <v>4.8891999999999998</v>
      </c>
      <c r="AZ98" s="102">
        <v>4.9874000000000001</v>
      </c>
      <c r="BA98" s="102">
        <v>4.9261999999999997</v>
      </c>
      <c r="BB98" s="102">
        <v>5.0529000000000002</v>
      </c>
      <c r="BC98" s="102">
        <v>5.0056000000000003</v>
      </c>
      <c r="BD98" s="102">
        <v>5.0945</v>
      </c>
      <c r="BE98" s="102">
        <v>4.9737999999999998</v>
      </c>
      <c r="BF98" s="102">
        <v>5.0686999999999998</v>
      </c>
      <c r="BG98" s="102">
        <v>5.2182000000000004</v>
      </c>
      <c r="BH98" s="102">
        <v>4.9688999999999997</v>
      </c>
      <c r="BI98" s="102">
        <v>5.1593999999999998</v>
      </c>
      <c r="BJ98" s="102">
        <v>5.1115000000000004</v>
      </c>
      <c r="BK98" s="102">
        <v>5.0338000000000003</v>
      </c>
      <c r="BL98" s="102">
        <v>5.0678999999999998</v>
      </c>
      <c r="BM98" s="102">
        <v>4.9547999999999996</v>
      </c>
      <c r="BN98" s="102">
        <v>5.1131000000000002</v>
      </c>
      <c r="BO98" s="102">
        <v>4.9431000000000003</v>
      </c>
      <c r="BP98" s="102">
        <v>5.1026999999999996</v>
      </c>
      <c r="BQ98" s="102">
        <v>4.9241000000000001</v>
      </c>
      <c r="BR98" s="102">
        <v>4.9980000000000002</v>
      </c>
      <c r="BS98" s="102">
        <v>5.1872999999999996</v>
      </c>
      <c r="BT98" s="25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</row>
    <row r="99" spans="1:139" ht="15" customHeight="1">
      <c r="A99" s="83" t="s">
        <v>225</v>
      </c>
      <c r="B99" s="66" t="s">
        <v>242</v>
      </c>
      <c r="C99" s="79" t="s">
        <v>181</v>
      </c>
      <c r="D99" s="67">
        <v>1</v>
      </c>
      <c r="E99" s="123" t="s">
        <v>72</v>
      </c>
      <c r="F99" s="123">
        <v>4</v>
      </c>
      <c r="G99" s="85" t="s">
        <v>117</v>
      </c>
      <c r="H99" s="86">
        <v>1.33</v>
      </c>
      <c r="I99" s="124" t="s">
        <v>43</v>
      </c>
      <c r="J99" s="13">
        <v>5.47</v>
      </c>
      <c r="K99" s="14">
        <v>0.44</v>
      </c>
      <c r="L99" s="14">
        <v>-0.44</v>
      </c>
      <c r="M99" s="15" t="s">
        <v>38</v>
      </c>
      <c r="N99" s="72" t="s">
        <v>67</v>
      </c>
      <c r="O99" s="92">
        <f t="shared" si="105"/>
        <v>5.91</v>
      </c>
      <c r="P99" s="93">
        <f t="shared" si="106"/>
        <v>5.0299999999999994</v>
      </c>
      <c r="Q99" s="94"/>
      <c r="R99" s="3">
        <f t="shared" si="107"/>
        <v>5.4004000000000003</v>
      </c>
      <c r="S99" s="3">
        <f t="shared" si="108"/>
        <v>5.2013999999999996</v>
      </c>
      <c r="T99" s="3">
        <f t="shared" si="109"/>
        <v>5.3243187499999989</v>
      </c>
      <c r="U99" s="4">
        <f t="shared" si="110"/>
        <v>4.992255574968741E-2</v>
      </c>
      <c r="V99" s="5">
        <f t="shared" si="111"/>
        <v>2.9378837774663613</v>
      </c>
      <c r="W99" s="76">
        <f t="shared" si="74"/>
        <v>-0.33109375000000169</v>
      </c>
      <c r="X99" s="76" t="str">
        <f t="shared" si="75"/>
        <v>Level C</v>
      </c>
      <c r="Y99" s="5">
        <f t="shared" si="112"/>
        <v>3.9105987344118729</v>
      </c>
      <c r="Z99" s="5">
        <f t="shared" si="113"/>
        <v>1.9651688205208551</v>
      </c>
      <c r="AA99" s="5">
        <f t="shared" si="114"/>
        <v>1.9651688205208551</v>
      </c>
      <c r="AB99" s="6">
        <f t="shared" si="115"/>
        <v>0.99999999813233043</v>
      </c>
      <c r="AC99" s="29" t="str">
        <f t="shared" si="116"/>
        <v/>
      </c>
      <c r="AD99" s="29" t="str">
        <f t="shared" si="117"/>
        <v/>
      </c>
      <c r="AE99" s="29">
        <f t="shared" si="118"/>
        <v>0.14568125000000087</v>
      </c>
      <c r="AF99" s="29" t="str">
        <f t="shared" si="83"/>
        <v/>
      </c>
      <c r="AG99" s="23"/>
      <c r="AH99" s="17" t="str">
        <f t="shared" si="119"/>
        <v/>
      </c>
      <c r="AI99" s="73"/>
      <c r="AJ99" s="61"/>
      <c r="AK99" s="61"/>
      <c r="AL99" s="62"/>
      <c r="AM99" s="18"/>
      <c r="AN99" s="102">
        <v>5.2537000000000003</v>
      </c>
      <c r="AO99" s="102">
        <v>5.3830999999999998</v>
      </c>
      <c r="AP99" s="102">
        <v>5.2897999999999996</v>
      </c>
      <c r="AQ99" s="102">
        <v>5.3735999999999997</v>
      </c>
      <c r="AR99" s="102">
        <v>5.2013999999999996</v>
      </c>
      <c r="AS99" s="102">
        <v>5.3221999999999996</v>
      </c>
      <c r="AT99" s="102">
        <v>5.3197999999999999</v>
      </c>
      <c r="AU99" s="102">
        <v>5.37</v>
      </c>
      <c r="AV99" s="102">
        <v>5.2778999999999998</v>
      </c>
      <c r="AW99" s="102">
        <v>5.2885999999999997</v>
      </c>
      <c r="AX99" s="102">
        <v>5.3902999999999999</v>
      </c>
      <c r="AY99" s="102">
        <v>5.3672000000000004</v>
      </c>
      <c r="AZ99" s="102">
        <v>5.3708</v>
      </c>
      <c r="BA99" s="102">
        <v>5.2617000000000003</v>
      </c>
      <c r="BB99" s="102">
        <v>5.3544999999999998</v>
      </c>
      <c r="BC99" s="102">
        <v>5.2725</v>
      </c>
      <c r="BD99" s="102">
        <v>5.4004000000000003</v>
      </c>
      <c r="BE99" s="102">
        <v>5.3159000000000001</v>
      </c>
      <c r="BF99" s="102">
        <v>5.3152999999999997</v>
      </c>
      <c r="BG99" s="102">
        <v>5.3097000000000003</v>
      </c>
      <c r="BH99" s="102">
        <v>5.3594999999999997</v>
      </c>
      <c r="BI99" s="102">
        <v>5.3217999999999996</v>
      </c>
      <c r="BJ99" s="102">
        <v>5.3471000000000002</v>
      </c>
      <c r="BK99" s="102">
        <v>5.3506</v>
      </c>
      <c r="BL99" s="102">
        <v>5.3696999999999999</v>
      </c>
      <c r="BM99" s="102">
        <v>5.3448000000000002</v>
      </c>
      <c r="BN99" s="102">
        <v>5.3409000000000004</v>
      </c>
      <c r="BO99" s="102">
        <v>5.3383000000000003</v>
      </c>
      <c r="BP99" s="102">
        <v>5.2797999999999998</v>
      </c>
      <c r="BQ99" s="102">
        <v>5.2138</v>
      </c>
      <c r="BR99" s="102">
        <v>5.3006000000000002</v>
      </c>
      <c r="BS99" s="102">
        <v>5.3728999999999996</v>
      </c>
      <c r="BT99" s="25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</row>
    <row r="100" spans="1:139" ht="15" customHeight="1">
      <c r="A100" s="83" t="s">
        <v>226</v>
      </c>
      <c r="B100" s="66" t="s">
        <v>242</v>
      </c>
      <c r="C100" s="79" t="s">
        <v>181</v>
      </c>
      <c r="D100" s="67">
        <v>1</v>
      </c>
      <c r="E100" s="123" t="s">
        <v>72</v>
      </c>
      <c r="F100" s="123">
        <v>4</v>
      </c>
      <c r="G100" s="85" t="s">
        <v>117</v>
      </c>
      <c r="H100" s="86">
        <v>1.33</v>
      </c>
      <c r="I100" s="124" t="s">
        <v>43</v>
      </c>
      <c r="J100" s="13">
        <v>3.7349999999999999</v>
      </c>
      <c r="K100" s="14">
        <v>0.29499999999999998</v>
      </c>
      <c r="L100" s="14">
        <v>-0.29499999999999998</v>
      </c>
      <c r="M100" s="15" t="s">
        <v>38</v>
      </c>
      <c r="N100" s="72" t="s">
        <v>67</v>
      </c>
      <c r="O100" s="92">
        <f t="shared" si="105"/>
        <v>4.03</v>
      </c>
      <c r="P100" s="93">
        <f t="shared" si="106"/>
        <v>3.44</v>
      </c>
      <c r="Q100" s="94"/>
      <c r="R100" s="3">
        <f t="shared" si="107"/>
        <v>3.8376999999999999</v>
      </c>
      <c r="S100" s="3">
        <f t="shared" si="108"/>
        <v>3.6164000000000001</v>
      </c>
      <c r="T100" s="3">
        <f t="shared" si="109"/>
        <v>3.7269843750000002</v>
      </c>
      <c r="U100" s="4">
        <f t="shared" si="110"/>
        <v>4.3740031928945398E-2</v>
      </c>
      <c r="V100" s="5">
        <f t="shared" si="111"/>
        <v>2.2481312654977801</v>
      </c>
      <c r="W100" s="76">
        <f t="shared" si="74"/>
        <v>-2.7171610169490282E-2</v>
      </c>
      <c r="X100" s="76" t="str">
        <f t="shared" si="75"/>
        <v>Level A</v>
      </c>
      <c r="Y100" s="5">
        <f t="shared" si="112"/>
        <v>2.3092166118537318</v>
      </c>
      <c r="Z100" s="5">
        <f t="shared" si="113"/>
        <v>2.1870459191418314</v>
      </c>
      <c r="AA100" s="5">
        <f t="shared" si="114"/>
        <v>2.1870459191418314</v>
      </c>
      <c r="AB100" s="6">
        <f t="shared" si="115"/>
        <v>0.99999999997116129</v>
      </c>
      <c r="AC100" s="29" t="str">
        <f t="shared" si="116"/>
        <v/>
      </c>
      <c r="AD100" s="29" t="str">
        <f t="shared" si="117"/>
        <v/>
      </c>
      <c r="AE100" s="29">
        <f t="shared" si="118"/>
        <v>8.0156250000000817E-3</v>
      </c>
      <c r="AF100" s="29" t="str">
        <f t="shared" si="83"/>
        <v/>
      </c>
      <c r="AG100" s="23"/>
      <c r="AH100" s="17" t="str">
        <f t="shared" si="119"/>
        <v/>
      </c>
      <c r="AI100" s="73"/>
      <c r="AJ100" s="61"/>
      <c r="AK100" s="61"/>
      <c r="AL100" s="62"/>
      <c r="AM100" s="18"/>
      <c r="AN100" s="102">
        <v>3.7440000000000002</v>
      </c>
      <c r="AO100" s="102">
        <v>3.7597</v>
      </c>
      <c r="AP100" s="102">
        <v>3.7597</v>
      </c>
      <c r="AQ100" s="102">
        <v>3.782</v>
      </c>
      <c r="AR100" s="102">
        <v>3.7578</v>
      </c>
      <c r="AS100" s="102">
        <v>3.7124000000000001</v>
      </c>
      <c r="AT100" s="102">
        <v>3.794</v>
      </c>
      <c r="AU100" s="102">
        <v>3.7019000000000002</v>
      </c>
      <c r="AV100" s="102">
        <v>3.7730000000000001</v>
      </c>
      <c r="AW100" s="102">
        <v>3.7441</v>
      </c>
      <c r="AX100" s="102">
        <v>3.6928999999999998</v>
      </c>
      <c r="AY100" s="102">
        <v>3.8376999999999999</v>
      </c>
      <c r="AZ100" s="102">
        <v>3.7307000000000001</v>
      </c>
      <c r="BA100" s="102">
        <v>3.6856</v>
      </c>
      <c r="BB100" s="102">
        <v>3.6816</v>
      </c>
      <c r="BC100" s="102">
        <v>3.7002999999999999</v>
      </c>
      <c r="BD100" s="102">
        <v>3.7000999999999999</v>
      </c>
      <c r="BE100" s="102">
        <v>3.7290999999999999</v>
      </c>
      <c r="BF100" s="102">
        <v>3.6568999999999998</v>
      </c>
      <c r="BG100" s="102">
        <v>3.6987999999999999</v>
      </c>
      <c r="BH100" s="102">
        <v>3.7484999999999999</v>
      </c>
      <c r="BI100" s="102">
        <v>3.6682999999999999</v>
      </c>
      <c r="BJ100" s="102">
        <v>3.7464</v>
      </c>
      <c r="BK100" s="102">
        <v>3.7332000000000001</v>
      </c>
      <c r="BL100" s="102">
        <v>3.7353999999999998</v>
      </c>
      <c r="BM100" s="102">
        <v>3.6886000000000001</v>
      </c>
      <c r="BN100" s="102">
        <v>3.7458</v>
      </c>
      <c r="BO100" s="102">
        <v>3.7149999999999999</v>
      </c>
      <c r="BP100" s="102">
        <v>3.7208999999999999</v>
      </c>
      <c r="BQ100" s="102">
        <v>3.6164000000000001</v>
      </c>
      <c r="BR100" s="102">
        <v>3.7736000000000001</v>
      </c>
      <c r="BS100" s="102">
        <v>3.7290999999999999</v>
      </c>
      <c r="BT100" s="25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</row>
    <row r="101" spans="1:139" ht="15" customHeight="1">
      <c r="A101" s="83" t="s">
        <v>227</v>
      </c>
      <c r="B101" s="66" t="s">
        <v>242</v>
      </c>
      <c r="C101" s="79" t="s">
        <v>181</v>
      </c>
      <c r="D101" s="67">
        <v>1</v>
      </c>
      <c r="E101" s="123" t="s">
        <v>72</v>
      </c>
      <c r="F101" s="123">
        <v>4</v>
      </c>
      <c r="G101" s="85" t="s">
        <v>117</v>
      </c>
      <c r="H101" s="86">
        <v>1.33</v>
      </c>
      <c r="I101" s="124" t="s">
        <v>43</v>
      </c>
      <c r="J101" s="13">
        <v>6.25</v>
      </c>
      <c r="K101" s="14">
        <v>0.5</v>
      </c>
      <c r="L101" s="14">
        <v>-0.5</v>
      </c>
      <c r="M101" s="15" t="s">
        <v>38</v>
      </c>
      <c r="N101" s="72" t="s">
        <v>67</v>
      </c>
      <c r="O101" s="92">
        <f t="shared" si="105"/>
        <v>6.75</v>
      </c>
      <c r="P101" s="93">
        <f t="shared" si="106"/>
        <v>5.75</v>
      </c>
      <c r="Q101" s="94"/>
      <c r="R101" s="3">
        <f t="shared" si="107"/>
        <v>6.3346</v>
      </c>
      <c r="S101" s="3">
        <f t="shared" si="108"/>
        <v>6.0810000000000004</v>
      </c>
      <c r="T101" s="3">
        <f t="shared" si="109"/>
        <v>6.2269593749999999</v>
      </c>
      <c r="U101" s="4">
        <f t="shared" si="110"/>
        <v>6.3090528195473769E-2</v>
      </c>
      <c r="V101" s="5">
        <f t="shared" si="111"/>
        <v>2.6417066306733448</v>
      </c>
      <c r="W101" s="76">
        <f t="shared" si="74"/>
        <v>-4.6081250000000296E-2</v>
      </c>
      <c r="X101" s="76" t="str">
        <f t="shared" si="75"/>
        <v>Level A</v>
      </c>
      <c r="Y101" s="5">
        <f t="shared" si="112"/>
        <v>2.7634397743480617</v>
      </c>
      <c r="Z101" s="5">
        <f t="shared" si="113"/>
        <v>2.5199734869986279</v>
      </c>
      <c r="AA101" s="5">
        <f t="shared" si="114"/>
        <v>2.5199734869986279</v>
      </c>
      <c r="AB101" s="6">
        <f t="shared" si="115"/>
        <v>0.99999999999997957</v>
      </c>
      <c r="AC101" s="29" t="str">
        <f t="shared" si="116"/>
        <v/>
      </c>
      <c r="AD101" s="29" t="str">
        <f t="shared" si="117"/>
        <v/>
      </c>
      <c r="AE101" s="29">
        <f t="shared" si="118"/>
        <v>2.3040625000000148E-2</v>
      </c>
      <c r="AF101" s="29" t="str">
        <f t="shared" si="83"/>
        <v/>
      </c>
      <c r="AG101" s="23"/>
      <c r="AH101" s="17" t="str">
        <f t="shared" si="119"/>
        <v/>
      </c>
      <c r="AI101" s="73"/>
      <c r="AJ101" s="61"/>
      <c r="AK101" s="61"/>
      <c r="AL101" s="62"/>
      <c r="AM101" s="18"/>
      <c r="AN101" s="102">
        <v>6.2378999999999998</v>
      </c>
      <c r="AO101" s="102">
        <v>6.1791</v>
      </c>
      <c r="AP101" s="102">
        <v>6.2294</v>
      </c>
      <c r="AQ101" s="102">
        <v>6.1840000000000002</v>
      </c>
      <c r="AR101" s="102">
        <v>6.173</v>
      </c>
      <c r="AS101" s="102">
        <v>6.2679</v>
      </c>
      <c r="AT101" s="102">
        <v>6.3148</v>
      </c>
      <c r="AU101" s="102">
        <v>6.1962999999999999</v>
      </c>
      <c r="AV101" s="102">
        <v>6.1839000000000004</v>
      </c>
      <c r="AW101" s="102">
        <v>6.1780999999999997</v>
      </c>
      <c r="AX101" s="102">
        <v>6.1268000000000002</v>
      </c>
      <c r="AY101" s="102">
        <v>6.2179000000000002</v>
      </c>
      <c r="AZ101" s="102">
        <v>6.2468000000000004</v>
      </c>
      <c r="BA101" s="102">
        <v>6.1205999999999996</v>
      </c>
      <c r="BB101" s="102">
        <v>6.2443</v>
      </c>
      <c r="BC101" s="102">
        <v>6.3346</v>
      </c>
      <c r="BD101" s="102">
        <v>6.2098000000000004</v>
      </c>
      <c r="BE101" s="102">
        <v>6.2968999999999999</v>
      </c>
      <c r="BF101" s="102">
        <v>6.2872000000000003</v>
      </c>
      <c r="BG101" s="102">
        <v>6.1577000000000002</v>
      </c>
      <c r="BH101" s="102">
        <v>6.2632000000000003</v>
      </c>
      <c r="BI101" s="102">
        <v>6.0810000000000004</v>
      </c>
      <c r="BJ101" s="102">
        <v>6.2882999999999996</v>
      </c>
      <c r="BK101" s="102">
        <v>6.2968999999999999</v>
      </c>
      <c r="BL101" s="102">
        <v>6.2497999999999996</v>
      </c>
      <c r="BM101" s="102">
        <v>6.2407000000000004</v>
      </c>
      <c r="BN101" s="102">
        <v>6.1368999999999998</v>
      </c>
      <c r="BO101" s="102">
        <v>6.2195</v>
      </c>
      <c r="BP101" s="102">
        <v>6.2350000000000003</v>
      </c>
      <c r="BQ101" s="102">
        <v>6.3146000000000004</v>
      </c>
      <c r="BR101" s="102">
        <v>6.2446000000000002</v>
      </c>
      <c r="BS101" s="102">
        <v>6.3052000000000001</v>
      </c>
      <c r="BT101" s="25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</row>
    <row r="102" spans="1:139" ht="15" customHeight="1">
      <c r="A102" s="83" t="s">
        <v>228</v>
      </c>
      <c r="B102" s="66" t="s">
        <v>242</v>
      </c>
      <c r="C102" s="79" t="s">
        <v>181</v>
      </c>
      <c r="D102" s="67">
        <v>1</v>
      </c>
      <c r="E102" s="123" t="s">
        <v>72</v>
      </c>
      <c r="F102" s="123">
        <v>4</v>
      </c>
      <c r="G102" s="85" t="s">
        <v>117</v>
      </c>
      <c r="H102" s="86">
        <v>1.33</v>
      </c>
      <c r="I102" s="124" t="s">
        <v>43</v>
      </c>
      <c r="J102" s="13">
        <v>2.7050000000000001</v>
      </c>
      <c r="K102" s="14">
        <v>0.215</v>
      </c>
      <c r="L102" s="14">
        <v>-0.215</v>
      </c>
      <c r="M102" s="15" t="s">
        <v>38</v>
      </c>
      <c r="N102" s="72" t="s">
        <v>67</v>
      </c>
      <c r="O102" s="92">
        <f t="shared" si="105"/>
        <v>2.92</v>
      </c>
      <c r="P102" s="93">
        <f t="shared" si="106"/>
        <v>2.4900000000000002</v>
      </c>
      <c r="Q102" s="94"/>
      <c r="R102" s="3">
        <f t="shared" si="107"/>
        <v>2.6947000000000001</v>
      </c>
      <c r="S102" s="3">
        <f t="shared" si="108"/>
        <v>2.6442000000000001</v>
      </c>
      <c r="T102" s="3">
        <f t="shared" si="109"/>
        <v>2.6707406250000001</v>
      </c>
      <c r="U102" s="4">
        <f t="shared" si="110"/>
        <v>1.2836888864744676E-2</v>
      </c>
      <c r="V102" s="5">
        <f t="shared" si="111"/>
        <v>5.5828688260667674</v>
      </c>
      <c r="W102" s="76">
        <f t="shared" si="74"/>
        <v>-0.15934593023255816</v>
      </c>
      <c r="X102" s="76" t="str">
        <f t="shared" si="75"/>
        <v>Level B</v>
      </c>
      <c r="Y102" s="5">
        <f t="shared" si="112"/>
        <v>6.4724762525227222</v>
      </c>
      <c r="Z102" s="5">
        <f t="shared" si="113"/>
        <v>4.6932613996108055</v>
      </c>
      <c r="AA102" s="5">
        <f t="shared" si="114"/>
        <v>4.6932613996108055</v>
      </c>
      <c r="AB102" s="6">
        <f t="shared" si="115"/>
        <v>1</v>
      </c>
      <c r="AC102" s="29" t="str">
        <f t="shared" si="116"/>
        <v/>
      </c>
      <c r="AD102" s="29" t="str">
        <f t="shared" si="117"/>
        <v/>
      </c>
      <c r="AE102" s="29">
        <f t="shared" si="118"/>
        <v>3.4259374999999981E-2</v>
      </c>
      <c r="AF102" s="29" t="str">
        <f t="shared" si="83"/>
        <v/>
      </c>
      <c r="AG102" s="23"/>
      <c r="AH102" s="17" t="str">
        <f t="shared" si="119"/>
        <v/>
      </c>
      <c r="AI102" s="73"/>
      <c r="AJ102" s="61"/>
      <c r="AK102" s="61"/>
      <c r="AL102" s="62"/>
      <c r="AM102" s="18"/>
      <c r="AN102" s="102">
        <v>2.6798999999999999</v>
      </c>
      <c r="AO102" s="102">
        <v>2.661</v>
      </c>
      <c r="AP102" s="102">
        <v>2.6634000000000002</v>
      </c>
      <c r="AQ102" s="102">
        <v>2.6505999999999998</v>
      </c>
      <c r="AR102" s="102">
        <v>2.6661000000000001</v>
      </c>
      <c r="AS102" s="102">
        <v>2.6755</v>
      </c>
      <c r="AT102" s="102">
        <v>2.6646000000000001</v>
      </c>
      <c r="AU102" s="102">
        <v>2.6810999999999998</v>
      </c>
      <c r="AV102" s="102">
        <v>2.6576</v>
      </c>
      <c r="AW102" s="102">
        <v>2.6577000000000002</v>
      </c>
      <c r="AX102" s="102">
        <v>2.6743999999999999</v>
      </c>
      <c r="AY102" s="102">
        <v>2.6880999999999999</v>
      </c>
      <c r="AZ102" s="102">
        <v>2.6682000000000001</v>
      </c>
      <c r="BA102" s="102">
        <v>2.6608999999999998</v>
      </c>
      <c r="BB102" s="102">
        <v>2.6442000000000001</v>
      </c>
      <c r="BC102" s="102">
        <v>2.6833</v>
      </c>
      <c r="BD102" s="102">
        <v>2.6854</v>
      </c>
      <c r="BE102" s="102">
        <v>2.6671999999999998</v>
      </c>
      <c r="BF102" s="102">
        <v>2.6698</v>
      </c>
      <c r="BG102" s="102">
        <v>2.6741999999999999</v>
      </c>
      <c r="BH102" s="102">
        <v>2.6667999999999998</v>
      </c>
      <c r="BI102" s="102">
        <v>2.6816</v>
      </c>
      <c r="BJ102" s="102">
        <v>2.677</v>
      </c>
      <c r="BK102" s="102">
        <v>2.6947000000000001</v>
      </c>
      <c r="BL102" s="102">
        <v>2.6877</v>
      </c>
      <c r="BM102" s="102">
        <v>2.6516000000000002</v>
      </c>
      <c r="BN102" s="102">
        <v>2.6667000000000001</v>
      </c>
      <c r="BO102" s="102">
        <v>2.6638999999999999</v>
      </c>
      <c r="BP102" s="102">
        <v>2.6692999999999998</v>
      </c>
      <c r="BQ102" s="102">
        <v>2.6844999999999999</v>
      </c>
      <c r="BR102" s="102">
        <v>2.6539999999999999</v>
      </c>
      <c r="BS102" s="102">
        <v>2.6926999999999999</v>
      </c>
      <c r="BT102" s="25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</row>
    <row r="103" spans="1:139" ht="15" customHeight="1">
      <c r="A103" s="83" t="s">
        <v>229</v>
      </c>
      <c r="B103" s="66" t="s">
        <v>242</v>
      </c>
      <c r="C103" s="79" t="s">
        <v>181</v>
      </c>
      <c r="D103" s="67">
        <v>1</v>
      </c>
      <c r="E103" s="123" t="s">
        <v>72</v>
      </c>
      <c r="F103" s="123">
        <v>4</v>
      </c>
      <c r="G103" s="85" t="s">
        <v>117</v>
      </c>
      <c r="H103" s="86">
        <v>1.33</v>
      </c>
      <c r="I103" s="124" t="s">
        <v>43</v>
      </c>
      <c r="J103" s="13">
        <v>2.1549999999999998</v>
      </c>
      <c r="K103" s="14">
        <v>0.17499999999999999</v>
      </c>
      <c r="L103" s="14">
        <v>-0.17499999999999999</v>
      </c>
      <c r="M103" s="15" t="s">
        <v>38</v>
      </c>
      <c r="N103" s="72" t="s">
        <v>67</v>
      </c>
      <c r="O103" s="92">
        <f t="shared" si="105"/>
        <v>2.3299999999999996</v>
      </c>
      <c r="P103" s="93">
        <f t="shared" si="106"/>
        <v>1.9799999999999998</v>
      </c>
      <c r="Q103" s="94"/>
      <c r="R103" s="3">
        <f t="shared" si="107"/>
        <v>2.1238000000000001</v>
      </c>
      <c r="S103" s="3">
        <f t="shared" si="108"/>
        <v>2.0851999999999999</v>
      </c>
      <c r="T103" s="3">
        <f t="shared" si="109"/>
        <v>2.1065906249999999</v>
      </c>
      <c r="U103" s="4">
        <f t="shared" si="110"/>
        <v>1.0041473975307325E-2</v>
      </c>
      <c r="V103" s="5">
        <f t="shared" si="111"/>
        <v>5.8092401052653226</v>
      </c>
      <c r="W103" s="76">
        <f t="shared" si="74"/>
        <v>-0.27662499999999934</v>
      </c>
      <c r="X103" s="76" t="str">
        <f t="shared" si="75"/>
        <v>Level C</v>
      </c>
      <c r="Y103" s="5">
        <f t="shared" si="112"/>
        <v>7.4162211493843335</v>
      </c>
      <c r="Z103" s="5">
        <f t="shared" si="113"/>
        <v>4.2022590611463091</v>
      </c>
      <c r="AA103" s="5">
        <f t="shared" si="114"/>
        <v>4.2022590611463091</v>
      </c>
      <c r="AB103" s="6">
        <f t="shared" si="115"/>
        <v>1</v>
      </c>
      <c r="AC103" s="29" t="str">
        <f t="shared" si="116"/>
        <v/>
      </c>
      <c r="AD103" s="29" t="str">
        <f t="shared" si="117"/>
        <v/>
      </c>
      <c r="AE103" s="29">
        <f t="shared" si="118"/>
        <v>4.8409374999999866E-2</v>
      </c>
      <c r="AF103" s="29" t="str">
        <f t="shared" si="83"/>
        <v/>
      </c>
      <c r="AG103" s="23"/>
      <c r="AH103" s="17" t="str">
        <f t="shared" si="119"/>
        <v/>
      </c>
      <c r="AI103" s="73"/>
      <c r="AJ103" s="61"/>
      <c r="AK103" s="61"/>
      <c r="AL103" s="62"/>
      <c r="AM103" s="18"/>
      <c r="AN103" s="102">
        <v>2.1154000000000002</v>
      </c>
      <c r="AO103" s="102">
        <v>2.1187</v>
      </c>
      <c r="AP103" s="102">
        <v>2.1118999999999999</v>
      </c>
      <c r="AQ103" s="102">
        <v>2.1013000000000002</v>
      </c>
      <c r="AR103" s="102">
        <v>2.1173000000000002</v>
      </c>
      <c r="AS103" s="102">
        <v>2.1093000000000002</v>
      </c>
      <c r="AT103" s="102">
        <v>2.1082000000000001</v>
      </c>
      <c r="AU103" s="102">
        <v>2.1057999999999999</v>
      </c>
      <c r="AV103" s="102">
        <v>2.1238000000000001</v>
      </c>
      <c r="AW103" s="102">
        <v>2.1147999999999998</v>
      </c>
      <c r="AX103" s="102">
        <v>2.117</v>
      </c>
      <c r="AY103" s="102">
        <v>2.1055999999999999</v>
      </c>
      <c r="AZ103" s="102">
        <v>2.1049000000000002</v>
      </c>
      <c r="BA103" s="102">
        <v>2.1076000000000001</v>
      </c>
      <c r="BB103" s="102">
        <v>2.1080000000000001</v>
      </c>
      <c r="BC103" s="102">
        <v>2.0960000000000001</v>
      </c>
      <c r="BD103" s="102">
        <v>2.0914000000000001</v>
      </c>
      <c r="BE103" s="102">
        <v>2.0926</v>
      </c>
      <c r="BF103" s="102">
        <v>2.0975999999999999</v>
      </c>
      <c r="BG103" s="102">
        <v>2.0912000000000002</v>
      </c>
      <c r="BH103" s="102">
        <v>2.1097999999999999</v>
      </c>
      <c r="BI103" s="102">
        <v>2.1122000000000001</v>
      </c>
      <c r="BJ103" s="102">
        <v>2.09</v>
      </c>
      <c r="BK103" s="102">
        <v>2.1156999999999999</v>
      </c>
      <c r="BL103" s="102">
        <v>2.1012</v>
      </c>
      <c r="BM103" s="102">
        <v>2.1191</v>
      </c>
      <c r="BN103" s="102">
        <v>2.0979999999999999</v>
      </c>
      <c r="BO103" s="102">
        <v>2.0996000000000001</v>
      </c>
      <c r="BP103" s="102">
        <v>2.1120999999999999</v>
      </c>
      <c r="BQ103" s="102">
        <v>2.1095999999999999</v>
      </c>
      <c r="BR103" s="102">
        <v>2.12</v>
      </c>
      <c r="BS103" s="102">
        <v>2.0851999999999999</v>
      </c>
      <c r="BT103" s="25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</row>
    <row r="104" spans="1:139" ht="15" customHeight="1">
      <c r="A104" s="83" t="s">
        <v>230</v>
      </c>
      <c r="B104" s="66" t="s">
        <v>242</v>
      </c>
      <c r="C104" s="79" t="s">
        <v>181</v>
      </c>
      <c r="D104" s="67">
        <v>1</v>
      </c>
      <c r="E104" s="123" t="s">
        <v>72</v>
      </c>
      <c r="F104" s="123">
        <v>4</v>
      </c>
      <c r="G104" s="85" t="s">
        <v>117</v>
      </c>
      <c r="H104" s="86">
        <v>1.33</v>
      </c>
      <c r="I104" s="124" t="s">
        <v>43</v>
      </c>
      <c r="J104" s="13">
        <v>1.27</v>
      </c>
      <c r="K104" s="14">
        <v>0.17</v>
      </c>
      <c r="L104" s="14">
        <v>-0.17</v>
      </c>
      <c r="M104" s="15" t="s">
        <v>38</v>
      </c>
      <c r="N104" s="72" t="s">
        <v>67</v>
      </c>
      <c r="O104" s="92">
        <f t="shared" si="105"/>
        <v>1.44</v>
      </c>
      <c r="P104" s="93">
        <f t="shared" si="106"/>
        <v>1.1000000000000001</v>
      </c>
      <c r="Q104" s="94"/>
      <c r="R104" s="3">
        <f t="shared" si="107"/>
        <v>1.2681</v>
      </c>
      <c r="S104" s="3">
        <f t="shared" si="108"/>
        <v>1.2349000000000001</v>
      </c>
      <c r="T104" s="3">
        <f t="shared" si="109"/>
        <v>1.2532687500000002</v>
      </c>
      <c r="U104" s="4">
        <f t="shared" si="110"/>
        <v>7.3506390988328464E-3</v>
      </c>
      <c r="V104" s="5">
        <f t="shared" si="111"/>
        <v>7.7090802452353229</v>
      </c>
      <c r="W104" s="76">
        <f t="shared" si="74"/>
        <v>-9.841911764705806E-2</v>
      </c>
      <c r="X104" s="76" t="str">
        <f t="shared" si="75"/>
        <v>Level A</v>
      </c>
      <c r="Y104" s="5">
        <f t="shared" si="112"/>
        <v>8.4678011208417452</v>
      </c>
      <c r="Z104" s="5">
        <f t="shared" si="113"/>
        <v>6.9503593696288934</v>
      </c>
      <c r="AA104" s="5">
        <f t="shared" si="114"/>
        <v>6.9503593696288934</v>
      </c>
      <c r="AB104" s="6">
        <f t="shared" si="115"/>
        <v>1</v>
      </c>
      <c r="AC104" s="29" t="str">
        <f t="shared" si="116"/>
        <v/>
      </c>
      <c r="AD104" s="29" t="str">
        <f t="shared" si="117"/>
        <v/>
      </c>
      <c r="AE104" s="29">
        <f t="shared" si="118"/>
        <v>1.6731249999999864E-2</v>
      </c>
      <c r="AF104" s="29" t="str">
        <f t="shared" si="83"/>
        <v/>
      </c>
      <c r="AG104" s="23"/>
      <c r="AH104" s="17" t="str">
        <f t="shared" si="119"/>
        <v/>
      </c>
      <c r="AI104" s="73"/>
      <c r="AJ104" s="61"/>
      <c r="AK104" s="61"/>
      <c r="AL104" s="62"/>
      <c r="AM104" s="18"/>
      <c r="AN104" s="102">
        <v>1.2681</v>
      </c>
      <c r="AO104" s="102">
        <v>1.26</v>
      </c>
      <c r="AP104" s="102">
        <v>1.2459</v>
      </c>
      <c r="AQ104" s="102">
        <v>1.2482</v>
      </c>
      <c r="AR104" s="102">
        <v>1.2349000000000001</v>
      </c>
      <c r="AS104" s="102">
        <v>1.2575000000000001</v>
      </c>
      <c r="AT104" s="102">
        <v>1.2486999999999999</v>
      </c>
      <c r="AU104" s="102">
        <v>1.2516</v>
      </c>
      <c r="AV104" s="102">
        <v>1.2589999999999999</v>
      </c>
      <c r="AW104" s="102">
        <v>1.2616000000000001</v>
      </c>
      <c r="AX104" s="102">
        <v>1.2487999999999999</v>
      </c>
      <c r="AY104" s="102">
        <v>1.2516</v>
      </c>
      <c r="AZ104" s="102">
        <v>1.2470000000000001</v>
      </c>
      <c r="BA104" s="102">
        <v>1.2572000000000001</v>
      </c>
      <c r="BB104" s="102">
        <v>1.2577</v>
      </c>
      <c r="BC104" s="102">
        <v>1.2452000000000001</v>
      </c>
      <c r="BD104" s="102">
        <v>1.2507999999999999</v>
      </c>
      <c r="BE104" s="102">
        <v>1.2481</v>
      </c>
      <c r="BF104" s="102">
        <v>1.2606999999999999</v>
      </c>
      <c r="BG104" s="102">
        <v>1.2443</v>
      </c>
      <c r="BH104" s="102">
        <v>1.2558</v>
      </c>
      <c r="BI104" s="102">
        <v>1.2554000000000001</v>
      </c>
      <c r="BJ104" s="102">
        <v>1.2522</v>
      </c>
      <c r="BK104" s="102">
        <v>1.2664</v>
      </c>
      <c r="BL104" s="102">
        <v>1.2565999999999999</v>
      </c>
      <c r="BM104" s="102">
        <v>1.2523</v>
      </c>
      <c r="BN104" s="102">
        <v>1.2626999999999999</v>
      </c>
      <c r="BO104" s="102">
        <v>1.2531000000000001</v>
      </c>
      <c r="BP104" s="102">
        <v>1.2591000000000001</v>
      </c>
      <c r="BQ104" s="102">
        <v>1.2394000000000001</v>
      </c>
      <c r="BR104" s="102">
        <v>1.2538</v>
      </c>
      <c r="BS104" s="102">
        <v>1.2508999999999999</v>
      </c>
      <c r="BT104" s="25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</row>
    <row r="105" spans="1:139" ht="15" customHeight="1">
      <c r="A105" s="83" t="s">
        <v>231</v>
      </c>
      <c r="B105" s="66" t="s">
        <v>242</v>
      </c>
      <c r="C105" s="79" t="s">
        <v>181</v>
      </c>
      <c r="D105" s="67">
        <v>1</v>
      </c>
      <c r="E105" s="123" t="s">
        <v>72</v>
      </c>
      <c r="F105" s="123">
        <v>4</v>
      </c>
      <c r="G105" s="85" t="s">
        <v>117</v>
      </c>
      <c r="H105" s="86">
        <v>1.33</v>
      </c>
      <c r="I105" s="124" t="s">
        <v>43</v>
      </c>
      <c r="J105" s="13">
        <v>0.70499999999999996</v>
      </c>
      <c r="K105" s="14">
        <v>5.5E-2</v>
      </c>
      <c r="L105" s="14">
        <v>-5.5E-2</v>
      </c>
      <c r="M105" s="15" t="s">
        <v>38</v>
      </c>
      <c r="N105" s="72" t="s">
        <v>67</v>
      </c>
      <c r="O105" s="92">
        <f t="shared" si="105"/>
        <v>0.76</v>
      </c>
      <c r="P105" s="93">
        <f t="shared" si="106"/>
        <v>0.64999999999999991</v>
      </c>
      <c r="Q105" s="94"/>
      <c r="R105" s="3">
        <f t="shared" si="107"/>
        <v>0.71267000000000003</v>
      </c>
      <c r="S105" s="3">
        <f t="shared" si="108"/>
        <v>0.69527000000000005</v>
      </c>
      <c r="T105" s="3">
        <f t="shared" si="109"/>
        <v>0.70418531249999994</v>
      </c>
      <c r="U105" s="4">
        <f t="shared" si="110"/>
        <v>4.8951265984980034E-3</v>
      </c>
      <c r="V105" s="5">
        <f t="shared" si="111"/>
        <v>3.745221490075179</v>
      </c>
      <c r="W105" s="76">
        <f t="shared" si="74"/>
        <v>-1.4812500000000386E-2</v>
      </c>
      <c r="X105" s="76" t="str">
        <f t="shared" si="75"/>
        <v>Level A</v>
      </c>
      <c r="Y105" s="5">
        <f t="shared" si="112"/>
        <v>3.8006975833969223</v>
      </c>
      <c r="Z105" s="5">
        <f t="shared" si="113"/>
        <v>3.6897453967534424</v>
      </c>
      <c r="AA105" s="5">
        <f t="shared" si="114"/>
        <v>3.6897453967534424</v>
      </c>
      <c r="AB105" s="6">
        <f t="shared" si="115"/>
        <v>1</v>
      </c>
      <c r="AC105" s="29" t="str">
        <f t="shared" si="116"/>
        <v/>
      </c>
      <c r="AD105" s="29" t="str">
        <f t="shared" si="117"/>
        <v/>
      </c>
      <c r="AE105" s="29">
        <f t="shared" si="118"/>
        <v>8.1468750000002199E-4</v>
      </c>
      <c r="AF105" s="29" t="str">
        <f t="shared" si="83"/>
        <v/>
      </c>
      <c r="AG105" s="23"/>
      <c r="AH105" s="17" t="str">
        <f t="shared" si="119"/>
        <v/>
      </c>
      <c r="AI105" s="73"/>
      <c r="AJ105" s="61"/>
      <c r="AK105" s="61"/>
      <c r="AL105" s="62"/>
      <c r="AM105" s="18"/>
      <c r="AN105" s="102">
        <v>0.69555999999999996</v>
      </c>
      <c r="AO105" s="102">
        <v>0.69891999999999999</v>
      </c>
      <c r="AP105" s="102">
        <v>0.70259000000000005</v>
      </c>
      <c r="AQ105" s="102">
        <v>0.71267000000000003</v>
      </c>
      <c r="AR105" s="102">
        <v>0.69608999999999999</v>
      </c>
      <c r="AS105" s="102">
        <v>0.70489999999999997</v>
      </c>
      <c r="AT105" s="102">
        <v>0.70940000000000003</v>
      </c>
      <c r="AU105" s="102">
        <v>0.70689999999999997</v>
      </c>
      <c r="AV105" s="102">
        <v>0.70038999999999996</v>
      </c>
      <c r="AW105" s="102">
        <v>0.70140000000000002</v>
      </c>
      <c r="AX105" s="102">
        <v>0.69527000000000005</v>
      </c>
      <c r="AY105" s="102">
        <v>0.70182999999999995</v>
      </c>
      <c r="AZ105" s="102">
        <v>0.70060999999999996</v>
      </c>
      <c r="BA105" s="102">
        <v>0.70570999999999995</v>
      </c>
      <c r="BB105" s="102">
        <v>0.69999</v>
      </c>
      <c r="BC105" s="102">
        <v>0.70899000000000001</v>
      </c>
      <c r="BD105" s="102">
        <v>0.7046</v>
      </c>
      <c r="BE105" s="102">
        <v>0.71023000000000003</v>
      </c>
      <c r="BF105" s="102">
        <v>0.69987999999999995</v>
      </c>
      <c r="BG105" s="102">
        <v>0.70823000000000003</v>
      </c>
      <c r="BH105" s="102">
        <v>0.70033000000000001</v>
      </c>
      <c r="BI105" s="102">
        <v>0.71250999999999998</v>
      </c>
      <c r="BJ105" s="102">
        <v>0.70157999999999998</v>
      </c>
      <c r="BK105" s="102">
        <v>0.70321999999999996</v>
      </c>
      <c r="BL105" s="102">
        <v>0.70735999999999999</v>
      </c>
      <c r="BM105" s="102">
        <v>0.70752999999999999</v>
      </c>
      <c r="BN105" s="102">
        <v>0.70762999999999998</v>
      </c>
      <c r="BO105" s="102">
        <v>0.70208999999999999</v>
      </c>
      <c r="BP105" s="102">
        <v>0.69957000000000003</v>
      </c>
      <c r="BQ105" s="102">
        <v>0.70967999999999998</v>
      </c>
      <c r="BR105" s="102">
        <v>0.70840000000000003</v>
      </c>
      <c r="BS105" s="102">
        <v>0.70987</v>
      </c>
      <c r="BT105" s="25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</row>
    <row r="106" spans="1:139" ht="15" customHeight="1">
      <c r="A106" s="83" t="s">
        <v>232</v>
      </c>
      <c r="B106" s="66" t="s">
        <v>242</v>
      </c>
      <c r="C106" s="79" t="s">
        <v>181</v>
      </c>
      <c r="D106" s="67">
        <v>1</v>
      </c>
      <c r="E106" s="123" t="s">
        <v>72</v>
      </c>
      <c r="F106" s="123">
        <v>4</v>
      </c>
      <c r="G106" s="85" t="s">
        <v>117</v>
      </c>
      <c r="H106" s="86">
        <v>1.33</v>
      </c>
      <c r="I106" s="124" t="s">
        <v>43</v>
      </c>
      <c r="J106" s="13">
        <v>1.71</v>
      </c>
      <c r="K106" s="14">
        <v>0.14000000000000001</v>
      </c>
      <c r="L106" s="14">
        <v>-0.14000000000000001</v>
      </c>
      <c r="M106" s="15" t="s">
        <v>38</v>
      </c>
      <c r="N106" s="72" t="s">
        <v>67</v>
      </c>
      <c r="O106" s="92">
        <f>J106+K106</f>
        <v>1.85</v>
      </c>
      <c r="P106" s="93">
        <f>J106+L106</f>
        <v>1.5699999999999998</v>
      </c>
      <c r="Q106" s="94"/>
      <c r="R106" s="3">
        <f t="shared" si="107"/>
        <v>1.7019</v>
      </c>
      <c r="S106" s="3">
        <f t="shared" si="108"/>
        <v>1.6661999999999999</v>
      </c>
      <c r="T106" s="3">
        <f t="shared" si="109"/>
        <v>1.6834749999999996</v>
      </c>
      <c r="U106" s="4">
        <f t="shared" si="110"/>
        <v>8.4911338959357836E-3</v>
      </c>
      <c r="V106" s="5">
        <f t="shared" si="111"/>
        <v>5.4959287226648623</v>
      </c>
      <c r="W106" s="76">
        <f t="shared" si="74"/>
        <v>-0.18946428571428808</v>
      </c>
      <c r="X106" s="76" t="str">
        <f t="shared" si="75"/>
        <v>Level B</v>
      </c>
      <c r="Y106" s="5">
        <f t="shared" si="112"/>
        <v>6.5372109324412051</v>
      </c>
      <c r="Z106" s="5">
        <f t="shared" si="113"/>
        <v>4.4546465128885284</v>
      </c>
      <c r="AA106" s="5">
        <f t="shared" si="114"/>
        <v>4.4546465128885284</v>
      </c>
      <c r="AB106" s="6">
        <f t="shared" si="115"/>
        <v>1</v>
      </c>
      <c r="AC106" s="29" t="str">
        <f t="shared" si="116"/>
        <v/>
      </c>
      <c r="AD106" s="29" t="str">
        <f t="shared" si="117"/>
        <v/>
      </c>
      <c r="AE106" s="29">
        <f t="shared" si="118"/>
        <v>2.6525000000000354E-2</v>
      </c>
      <c r="AF106" s="29" t="str">
        <f t="shared" si="83"/>
        <v/>
      </c>
      <c r="AG106" s="23"/>
      <c r="AH106" s="17" t="str">
        <f t="shared" si="119"/>
        <v/>
      </c>
      <c r="AI106" s="73"/>
      <c r="AJ106" s="61"/>
      <c r="AK106" s="61"/>
      <c r="AL106" s="62"/>
      <c r="AM106" s="18"/>
      <c r="AN106" s="102">
        <v>1.6893</v>
      </c>
      <c r="AO106" s="102">
        <v>1.6801999999999999</v>
      </c>
      <c r="AP106" s="102">
        <v>1.6977</v>
      </c>
      <c r="AQ106" s="102">
        <v>1.6807000000000001</v>
      </c>
      <c r="AR106" s="102">
        <v>1.7019</v>
      </c>
      <c r="AS106" s="102">
        <v>1.6727000000000001</v>
      </c>
      <c r="AT106" s="102">
        <v>1.677</v>
      </c>
      <c r="AU106" s="102">
        <v>1.6771</v>
      </c>
      <c r="AV106" s="102">
        <v>1.6842999999999999</v>
      </c>
      <c r="AW106" s="102">
        <v>1.6832</v>
      </c>
      <c r="AX106" s="102">
        <v>1.6924999999999999</v>
      </c>
      <c r="AY106" s="102">
        <v>1.6793</v>
      </c>
      <c r="AZ106" s="102">
        <v>1.6661999999999999</v>
      </c>
      <c r="BA106" s="102">
        <v>1.6958</v>
      </c>
      <c r="BB106" s="102">
        <v>1.6798</v>
      </c>
      <c r="BC106" s="102">
        <v>1.6926000000000001</v>
      </c>
      <c r="BD106" s="102">
        <v>1.6881999999999999</v>
      </c>
      <c r="BE106" s="102">
        <v>1.6836</v>
      </c>
      <c r="BF106" s="102">
        <v>1.696</v>
      </c>
      <c r="BG106" s="102">
        <v>1.6915</v>
      </c>
      <c r="BH106" s="102">
        <v>1.6830000000000001</v>
      </c>
      <c r="BI106" s="102">
        <v>1.6766000000000001</v>
      </c>
      <c r="BJ106" s="102">
        <v>1.6853</v>
      </c>
      <c r="BK106" s="102">
        <v>1.6734</v>
      </c>
      <c r="BL106" s="102">
        <v>1.6761999999999999</v>
      </c>
      <c r="BM106" s="102">
        <v>1.6798999999999999</v>
      </c>
      <c r="BN106" s="102">
        <v>1.6759999999999999</v>
      </c>
      <c r="BO106" s="102">
        <v>1.6778</v>
      </c>
      <c r="BP106" s="102">
        <v>1.6726000000000001</v>
      </c>
      <c r="BQ106" s="102">
        <v>1.6798999999999999</v>
      </c>
      <c r="BR106" s="102">
        <v>1.6934</v>
      </c>
      <c r="BS106" s="102">
        <v>1.6875</v>
      </c>
      <c r="BT106" s="25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</row>
    <row r="107" spans="1:139" ht="15" customHeight="1">
      <c r="A107" s="83" t="s">
        <v>233</v>
      </c>
      <c r="B107" s="66" t="s">
        <v>242</v>
      </c>
      <c r="C107" s="79" t="s">
        <v>181</v>
      </c>
      <c r="D107" s="67">
        <v>1</v>
      </c>
      <c r="E107" s="123" t="s">
        <v>72</v>
      </c>
      <c r="F107" s="123">
        <v>4</v>
      </c>
      <c r="G107" s="85" t="s">
        <v>117</v>
      </c>
      <c r="H107" s="86">
        <v>1.33</v>
      </c>
      <c r="I107" s="124" t="s">
        <v>43</v>
      </c>
      <c r="J107" s="13">
        <v>4.57</v>
      </c>
      <c r="K107" s="14">
        <v>0.37</v>
      </c>
      <c r="L107" s="14">
        <v>-0.37</v>
      </c>
      <c r="M107" s="15" t="s">
        <v>38</v>
      </c>
      <c r="N107" s="72" t="s">
        <v>67</v>
      </c>
      <c r="O107" s="92">
        <f t="shared" ref="O107:O115" si="120">J107+K107</f>
        <v>4.9400000000000004</v>
      </c>
      <c r="P107" s="93">
        <f t="shared" ref="P107:P115" si="121">J107+L107</f>
        <v>4.2</v>
      </c>
      <c r="Q107" s="94"/>
      <c r="R107" s="3">
        <f t="shared" ref="R107:R115" si="122">IF(OR($AN107="",ISNUMBER($AN107)=FALSE),"",MAX(AN107:EI107))</f>
        <v>4.6620999999999997</v>
      </c>
      <c r="S107" s="3">
        <f t="shared" ref="S107:S115" si="123">IF(OR($AN107="",ISNUMBER($AN107)=FALSE),"",MIN(AN107:EI107))</f>
        <v>4.5719000000000003</v>
      </c>
      <c r="T107" s="3">
        <f t="shared" ref="T107:T115" si="124">IF(OR($AN107="",ISNUMBER($AN107)=FALSE),"",AVERAGE(AN107:EI107))</f>
        <v>4.6155499999999998</v>
      </c>
      <c r="U107" s="4">
        <f t="shared" ref="U107:U115" si="125">IF(OR($AN107="",ISNUMBER($AN107)=FALSE),"",STDEV(AN107:EI107))</f>
        <v>2.2759854299664071E-2</v>
      </c>
      <c r="V107" s="5">
        <f t="shared" ref="V107:V115" si="126">IF(OR($AN107="",ISNUMBER($AN107)=FALSE),"",IF(AND(J107=0,L107=0),Y107,IF(AND(J107="",K107=""),Z107,(K107+ABS(L107))/(6*U107))))</f>
        <v>5.4188981928216338</v>
      </c>
      <c r="W107" s="76">
        <f t="shared" si="74"/>
        <v>0.12310810810810682</v>
      </c>
      <c r="X107" s="76" t="str">
        <f t="shared" si="75"/>
        <v>Level A</v>
      </c>
      <c r="Y107" s="5">
        <f t="shared" ref="Y107:Y115" si="127">IF(OR($AN107="",ISNUMBER($AN107)=FALSE),"",IF(K107="","",(O107-T107)/(3*U107)))</f>
        <v>4.7517878882729248</v>
      </c>
      <c r="Z107" s="5">
        <f t="shared" ref="Z107:Z115" si="128">IF(OR($AN107="",ISNUMBER($AN107)=FALSE),"",IF(L107="","",(T107-P107)/(3*U107)))</f>
        <v>6.0860084973703463</v>
      </c>
      <c r="AA107" s="5">
        <f t="shared" ref="AA107:AA115" si="129">IF(OR($AN107="",ISNUMBER($AN107)=FALSE),"",IF(AND(J107=0,L107=0),((K107)-(T107))/(3*U107),MIN(Y107:Z107)))</f>
        <v>4.7517878882729248</v>
      </c>
      <c r="AB107" s="6">
        <f t="shared" ref="AB107:AB115" si="130">IF(OR($AN107="",ISNUMBER($AN107)=FALSE),"",IF(AND(J107=0,L107=0),NORMSDIST(3*AA107),NORMSDIST(3*AA107)+NORMSDIST(6*V107-3*AA107)-1))</f>
        <v>1</v>
      </c>
      <c r="AC107" s="29" t="str">
        <f t="shared" ref="AC107:AC115" si="131">IF($T107="","",IF(I107="Tolerance",IF(($H107*3*U107+T107)-J107&lt;K107,"",($H107*3*U107+T107)-J107),IF(OR(I107="GD&amp;T",I107="MAX"),IF(($H107*3*U107+T107)&lt;K107,"",($H107*3*U107+T107)),"")))</f>
        <v/>
      </c>
      <c r="AD107" s="29" t="str">
        <f t="shared" ref="AD107:AD115" si="132">IF(T107="","",IF(I107="Tolerance",IF(-(($H107*3*U107)-T107)-J107&gt;L107,"",-(($H107*3*U107)-T107)-J107),IF(I107="MIN",IF(-(($H107*3*U107)-T107)&gt;L107,"",-(($H107*3*U107)-T107)),"")))</f>
        <v/>
      </c>
      <c r="AE107" s="29">
        <f t="shared" ref="AE107:AE115" si="133">IF(OR(J107="",T107=""),"",(O107+P107)/2-T107)</f>
        <v>-4.5549999999999535E-2</v>
      </c>
      <c r="AF107" s="29" t="str">
        <f t="shared" si="83"/>
        <v/>
      </c>
      <c r="AG107" s="23"/>
      <c r="AH107" s="17" t="str">
        <f t="shared" ref="AH107:AH115" si="134">IF(AG107="","",IF(AG107&gt;=0.966,"Normal","Not Normal"))</f>
        <v/>
      </c>
      <c r="AI107" s="73"/>
      <c r="AJ107" s="61"/>
      <c r="AK107" s="61"/>
      <c r="AL107" s="62"/>
      <c r="AM107" s="18"/>
      <c r="AN107" s="102">
        <v>4.6006999999999998</v>
      </c>
      <c r="AO107" s="102">
        <v>4.6375999999999999</v>
      </c>
      <c r="AP107" s="102">
        <v>4.6029999999999998</v>
      </c>
      <c r="AQ107" s="102">
        <v>4.6025</v>
      </c>
      <c r="AR107" s="102">
        <v>4.6208</v>
      </c>
      <c r="AS107" s="102">
        <v>4.6188000000000002</v>
      </c>
      <c r="AT107" s="102">
        <v>4.6040999999999999</v>
      </c>
      <c r="AU107" s="102">
        <v>4.6486999999999998</v>
      </c>
      <c r="AV107" s="102">
        <v>4.5838999999999999</v>
      </c>
      <c r="AW107" s="102">
        <v>4.5719000000000003</v>
      </c>
      <c r="AX107" s="102">
        <v>4.6106999999999996</v>
      </c>
      <c r="AY107" s="102">
        <v>4.6268000000000002</v>
      </c>
      <c r="AZ107" s="102">
        <v>4.6429</v>
      </c>
      <c r="BA107" s="102">
        <v>4.6120000000000001</v>
      </c>
      <c r="BB107" s="102">
        <v>4.6538000000000004</v>
      </c>
      <c r="BC107" s="102">
        <v>4.5964999999999998</v>
      </c>
      <c r="BD107" s="102">
        <v>4.6492000000000004</v>
      </c>
      <c r="BE107" s="102">
        <v>4.5938999999999997</v>
      </c>
      <c r="BF107" s="102">
        <v>4.5789</v>
      </c>
      <c r="BG107" s="102">
        <v>4.5978000000000003</v>
      </c>
      <c r="BH107" s="102">
        <v>4.5967000000000002</v>
      </c>
      <c r="BI107" s="102">
        <v>4.6620999999999997</v>
      </c>
      <c r="BJ107" s="102">
        <v>4.5915999999999997</v>
      </c>
      <c r="BK107" s="102">
        <v>4.6193999999999997</v>
      </c>
      <c r="BL107" s="102">
        <v>4.6261000000000001</v>
      </c>
      <c r="BM107" s="102">
        <v>4.6047000000000002</v>
      </c>
      <c r="BN107" s="102">
        <v>4.6314000000000002</v>
      </c>
      <c r="BO107" s="102">
        <v>4.6109</v>
      </c>
      <c r="BP107" s="102">
        <v>4.6265000000000001</v>
      </c>
      <c r="BQ107" s="102">
        <v>4.6369999999999996</v>
      </c>
      <c r="BR107" s="102">
        <v>4.6003999999999996</v>
      </c>
      <c r="BS107" s="102">
        <v>4.6363000000000003</v>
      </c>
      <c r="BT107" s="25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</row>
    <row r="108" spans="1:139" ht="15" customHeight="1">
      <c r="A108" s="83" t="s">
        <v>234</v>
      </c>
      <c r="B108" s="66" t="s">
        <v>242</v>
      </c>
      <c r="C108" s="79" t="s">
        <v>181</v>
      </c>
      <c r="D108" s="67">
        <v>1</v>
      </c>
      <c r="E108" s="123" t="s">
        <v>72</v>
      </c>
      <c r="F108" s="123">
        <v>4</v>
      </c>
      <c r="G108" s="85" t="s">
        <v>117</v>
      </c>
      <c r="H108" s="86">
        <v>1.33</v>
      </c>
      <c r="I108" s="124" t="s">
        <v>43</v>
      </c>
      <c r="J108" s="13">
        <v>2.57</v>
      </c>
      <c r="K108" s="14">
        <v>0.12</v>
      </c>
      <c r="L108" s="14">
        <v>-0.12</v>
      </c>
      <c r="M108" s="15" t="s">
        <v>38</v>
      </c>
      <c r="N108" s="72" t="s">
        <v>67</v>
      </c>
      <c r="O108" s="92">
        <f t="shared" si="120"/>
        <v>2.69</v>
      </c>
      <c r="P108" s="93">
        <f t="shared" si="121"/>
        <v>2.4499999999999997</v>
      </c>
      <c r="Q108" s="94"/>
      <c r="R108" s="3">
        <f t="shared" si="122"/>
        <v>2.6606000000000001</v>
      </c>
      <c r="S108" s="3">
        <f t="shared" si="123"/>
        <v>2.6168</v>
      </c>
      <c r="T108" s="3">
        <f t="shared" si="124"/>
        <v>2.6410999999999998</v>
      </c>
      <c r="U108" s="4">
        <f t="shared" si="125"/>
        <v>1.1614423735583138E-2</v>
      </c>
      <c r="V108" s="5">
        <f t="shared" si="126"/>
        <v>3.4439935127777281</v>
      </c>
      <c r="W108" s="76">
        <f t="shared" si="74"/>
        <v>0.59249999999999903</v>
      </c>
      <c r="X108" s="76" t="str">
        <f t="shared" si="75"/>
        <v>Level D</v>
      </c>
      <c r="Y108" s="5">
        <f t="shared" si="127"/>
        <v>1.4034273564569291</v>
      </c>
      <c r="Z108" s="5">
        <f t="shared" si="128"/>
        <v>5.4845596690985339</v>
      </c>
      <c r="AA108" s="5">
        <f t="shared" si="129"/>
        <v>1.4034273564569291</v>
      </c>
      <c r="AB108" s="6">
        <f t="shared" si="130"/>
        <v>0.99998724739752909</v>
      </c>
      <c r="AC108" s="29" t="str">
        <f t="shared" si="131"/>
        <v/>
      </c>
      <c r="AD108" s="29" t="str">
        <f t="shared" si="132"/>
        <v/>
      </c>
      <c r="AE108" s="29">
        <f t="shared" si="133"/>
        <v>-7.1099999999999941E-2</v>
      </c>
      <c r="AF108" s="29" t="str">
        <f t="shared" si="83"/>
        <v/>
      </c>
      <c r="AG108" s="23"/>
      <c r="AH108" s="17" t="str">
        <f t="shared" si="134"/>
        <v/>
      </c>
      <c r="AI108" s="73"/>
      <c r="AJ108" s="61"/>
      <c r="AK108" s="61"/>
      <c r="AL108" s="62"/>
      <c r="AM108" s="18"/>
      <c r="AN108" s="102">
        <v>2.6433</v>
      </c>
      <c r="AO108" s="102">
        <v>2.65</v>
      </c>
      <c r="AP108" s="102">
        <v>2.6473</v>
      </c>
      <c r="AQ108" s="102">
        <v>2.6297000000000001</v>
      </c>
      <c r="AR108" s="102">
        <v>2.6566999999999998</v>
      </c>
      <c r="AS108" s="102">
        <v>2.6259000000000001</v>
      </c>
      <c r="AT108" s="102">
        <v>2.6362000000000001</v>
      </c>
      <c r="AU108" s="102">
        <v>2.6404999999999998</v>
      </c>
      <c r="AV108" s="102">
        <v>2.6417000000000002</v>
      </c>
      <c r="AW108" s="102">
        <v>2.6415000000000002</v>
      </c>
      <c r="AX108" s="102">
        <v>2.6419999999999999</v>
      </c>
      <c r="AY108" s="102">
        <v>2.6423999999999999</v>
      </c>
      <c r="AZ108" s="102">
        <v>2.6404999999999998</v>
      </c>
      <c r="BA108" s="102">
        <v>2.6316999999999999</v>
      </c>
      <c r="BB108" s="102">
        <v>2.6579999999999999</v>
      </c>
      <c r="BC108" s="102">
        <v>2.653</v>
      </c>
      <c r="BD108" s="102">
        <v>2.6360999999999999</v>
      </c>
      <c r="BE108" s="102">
        <v>2.6493000000000002</v>
      </c>
      <c r="BF108" s="102">
        <v>2.6541999999999999</v>
      </c>
      <c r="BG108" s="102">
        <v>2.6425999999999998</v>
      </c>
      <c r="BH108" s="102">
        <v>2.653</v>
      </c>
      <c r="BI108" s="102">
        <v>2.6335999999999999</v>
      </c>
      <c r="BJ108" s="102">
        <v>2.6396000000000002</v>
      </c>
      <c r="BK108" s="102">
        <v>2.6379999999999999</v>
      </c>
      <c r="BL108" s="102">
        <v>2.6307</v>
      </c>
      <c r="BM108" s="102">
        <v>2.6278999999999999</v>
      </c>
      <c r="BN108" s="102">
        <v>2.6168</v>
      </c>
      <c r="BO108" s="102">
        <v>2.6606000000000001</v>
      </c>
      <c r="BP108" s="102">
        <v>2.6543999999999999</v>
      </c>
      <c r="BQ108" s="102">
        <v>2.6168</v>
      </c>
      <c r="BR108" s="102">
        <v>2.6261999999999999</v>
      </c>
      <c r="BS108" s="102">
        <v>2.6549999999999998</v>
      </c>
      <c r="BT108" s="25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</row>
    <row r="109" spans="1:139" ht="15" customHeight="1">
      <c r="A109" s="83" t="s">
        <v>235</v>
      </c>
      <c r="B109" s="66" t="s">
        <v>242</v>
      </c>
      <c r="C109" s="79" t="s">
        <v>181</v>
      </c>
      <c r="D109" s="67">
        <v>1</v>
      </c>
      <c r="E109" s="123" t="s">
        <v>72</v>
      </c>
      <c r="F109" s="123">
        <v>4</v>
      </c>
      <c r="G109" s="85" t="s">
        <v>117</v>
      </c>
      <c r="H109" s="86">
        <v>1.33</v>
      </c>
      <c r="I109" s="124" t="s">
        <v>43</v>
      </c>
      <c r="J109" s="13">
        <v>4</v>
      </c>
      <c r="K109" s="14">
        <v>0.32</v>
      </c>
      <c r="L109" s="14">
        <v>-0.32</v>
      </c>
      <c r="M109" s="15" t="s">
        <v>38</v>
      </c>
      <c r="N109" s="72" t="s">
        <v>67</v>
      </c>
      <c r="O109" s="92">
        <f t="shared" si="120"/>
        <v>4.32</v>
      </c>
      <c r="P109" s="93">
        <f t="shared" si="121"/>
        <v>3.68</v>
      </c>
      <c r="Q109" s="94"/>
      <c r="R109" s="3">
        <f t="shared" si="122"/>
        <v>4.0774999999999997</v>
      </c>
      <c r="S109" s="3">
        <f t="shared" si="123"/>
        <v>3.9626000000000001</v>
      </c>
      <c r="T109" s="3">
        <f t="shared" si="124"/>
        <v>4.0167843749999994</v>
      </c>
      <c r="U109" s="4">
        <f t="shared" si="125"/>
        <v>2.7518862848962336E-2</v>
      </c>
      <c r="V109" s="5">
        <f t="shared" si="126"/>
        <v>3.8761291573750034</v>
      </c>
      <c r="W109" s="76">
        <f t="shared" si="74"/>
        <v>5.2451171874998141E-2</v>
      </c>
      <c r="X109" s="76" t="str">
        <f t="shared" si="75"/>
        <v>Level A</v>
      </c>
      <c r="Y109" s="5">
        <f t="shared" si="127"/>
        <v>3.672821640731839</v>
      </c>
      <c r="Z109" s="5">
        <f t="shared" si="128"/>
        <v>4.0794366740181696</v>
      </c>
      <c r="AA109" s="5">
        <f t="shared" si="129"/>
        <v>3.672821640731839</v>
      </c>
      <c r="AB109" s="6">
        <f t="shared" si="130"/>
        <v>1</v>
      </c>
      <c r="AC109" s="29" t="str">
        <f t="shared" si="131"/>
        <v/>
      </c>
      <c r="AD109" s="29" t="str">
        <f t="shared" si="132"/>
        <v/>
      </c>
      <c r="AE109" s="29">
        <f t="shared" si="133"/>
        <v>-1.6784374999999407E-2</v>
      </c>
      <c r="AF109" s="29" t="str">
        <f t="shared" si="83"/>
        <v/>
      </c>
      <c r="AG109" s="23"/>
      <c r="AH109" s="17" t="str">
        <f t="shared" si="134"/>
        <v/>
      </c>
      <c r="AI109" s="73"/>
      <c r="AJ109" s="61"/>
      <c r="AK109" s="61"/>
      <c r="AL109" s="62"/>
      <c r="AM109" s="18"/>
      <c r="AN109" s="102">
        <v>4.0157999999999996</v>
      </c>
      <c r="AO109" s="102">
        <v>3.9843999999999999</v>
      </c>
      <c r="AP109" s="102">
        <v>3.9948999999999999</v>
      </c>
      <c r="AQ109" s="102">
        <v>4.0774999999999997</v>
      </c>
      <c r="AR109" s="102">
        <v>3.9944999999999999</v>
      </c>
      <c r="AS109" s="102">
        <v>4.0353000000000003</v>
      </c>
      <c r="AT109" s="102">
        <v>4.0244</v>
      </c>
      <c r="AU109" s="102">
        <v>4.0368000000000004</v>
      </c>
      <c r="AV109" s="102">
        <v>4.0030000000000001</v>
      </c>
      <c r="AW109" s="102">
        <v>4.0601000000000003</v>
      </c>
      <c r="AX109" s="102">
        <v>3.9967999999999999</v>
      </c>
      <c r="AY109" s="102">
        <v>4.0091000000000001</v>
      </c>
      <c r="AZ109" s="102">
        <v>4.0388999999999999</v>
      </c>
      <c r="BA109" s="102">
        <v>4.0542999999999996</v>
      </c>
      <c r="BB109" s="102">
        <v>4.0217000000000001</v>
      </c>
      <c r="BC109" s="102">
        <v>4.0399000000000003</v>
      </c>
      <c r="BD109" s="102">
        <v>4.0110999999999999</v>
      </c>
      <c r="BE109" s="102">
        <v>3.9910000000000001</v>
      </c>
      <c r="BF109" s="102">
        <v>4.0164</v>
      </c>
      <c r="BG109" s="102">
        <v>4.0651000000000002</v>
      </c>
      <c r="BH109" s="102">
        <v>4.0166000000000004</v>
      </c>
      <c r="BI109" s="102">
        <v>3.9626000000000001</v>
      </c>
      <c r="BJ109" s="102">
        <v>4.0072000000000001</v>
      </c>
      <c r="BK109" s="102">
        <v>4.0327000000000002</v>
      </c>
      <c r="BL109" s="102">
        <v>4.0084</v>
      </c>
      <c r="BM109" s="102">
        <v>3.9641000000000002</v>
      </c>
      <c r="BN109" s="102">
        <v>3.9996999999999998</v>
      </c>
      <c r="BO109" s="102">
        <v>4.0484</v>
      </c>
      <c r="BP109" s="102">
        <v>4.0004999999999997</v>
      </c>
      <c r="BQ109" s="102">
        <v>3.9910000000000001</v>
      </c>
      <c r="BR109" s="102">
        <v>4.0347999999999997</v>
      </c>
      <c r="BS109" s="102">
        <v>4.0000999999999998</v>
      </c>
      <c r="BT109" s="25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</row>
    <row r="110" spans="1:139" ht="15" customHeight="1">
      <c r="A110" s="83" t="s">
        <v>236</v>
      </c>
      <c r="B110" s="66" t="s">
        <v>242</v>
      </c>
      <c r="C110" s="79" t="s">
        <v>181</v>
      </c>
      <c r="D110" s="67">
        <v>1</v>
      </c>
      <c r="E110" s="123" t="s">
        <v>72</v>
      </c>
      <c r="F110" s="123">
        <v>4</v>
      </c>
      <c r="G110" s="85" t="s">
        <v>117</v>
      </c>
      <c r="H110" s="86">
        <v>1.33</v>
      </c>
      <c r="I110" s="124" t="s">
        <v>43</v>
      </c>
      <c r="J110" s="13">
        <v>1.59</v>
      </c>
      <c r="K110" s="14">
        <v>0.13</v>
      </c>
      <c r="L110" s="14">
        <v>-0.13</v>
      </c>
      <c r="M110" s="15" t="s">
        <v>38</v>
      </c>
      <c r="N110" s="72" t="s">
        <v>67</v>
      </c>
      <c r="O110" s="92">
        <f t="shared" si="120"/>
        <v>1.7200000000000002</v>
      </c>
      <c r="P110" s="93">
        <f t="shared" si="121"/>
        <v>1.46</v>
      </c>
      <c r="Q110" s="94"/>
      <c r="R110" s="3">
        <f t="shared" si="122"/>
        <v>1.6512</v>
      </c>
      <c r="S110" s="3">
        <f t="shared" si="123"/>
        <v>1.5774999999999999</v>
      </c>
      <c r="T110" s="3">
        <f t="shared" si="124"/>
        <v>1.6077218750000004</v>
      </c>
      <c r="U110" s="4">
        <f t="shared" si="125"/>
        <v>1.7761933460125799E-2</v>
      </c>
      <c r="V110" s="5">
        <f t="shared" si="126"/>
        <v>2.4396743423576832</v>
      </c>
      <c r="W110" s="76">
        <f t="shared" si="74"/>
        <v>0.1363221153846178</v>
      </c>
      <c r="X110" s="76" t="str">
        <f t="shared" si="75"/>
        <v>Level B</v>
      </c>
      <c r="Y110" s="5">
        <f t="shared" si="127"/>
        <v>2.1070927751579092</v>
      </c>
      <c r="Z110" s="5">
        <f t="shared" si="128"/>
        <v>2.7722559095574613</v>
      </c>
      <c r="AA110" s="5">
        <f t="shared" si="129"/>
        <v>2.1070927751579092</v>
      </c>
      <c r="AB110" s="6">
        <f t="shared" si="130"/>
        <v>0.99999999987029575</v>
      </c>
      <c r="AC110" s="29" t="str">
        <f t="shared" si="131"/>
        <v/>
      </c>
      <c r="AD110" s="29" t="str">
        <f t="shared" si="132"/>
        <v/>
      </c>
      <c r="AE110" s="29">
        <f t="shared" si="133"/>
        <v>-1.7721875000000331E-2</v>
      </c>
      <c r="AF110" s="29" t="str">
        <f t="shared" si="83"/>
        <v/>
      </c>
      <c r="AG110" s="23"/>
      <c r="AH110" s="17" t="str">
        <f t="shared" si="134"/>
        <v/>
      </c>
      <c r="AI110" s="73"/>
      <c r="AJ110" s="61"/>
      <c r="AK110" s="61"/>
      <c r="AL110" s="62"/>
      <c r="AM110" s="18"/>
      <c r="AN110" s="102">
        <v>1.5901000000000001</v>
      </c>
      <c r="AO110" s="102">
        <v>1.5976999999999999</v>
      </c>
      <c r="AP110" s="102">
        <v>1.5933999999999999</v>
      </c>
      <c r="AQ110" s="102">
        <v>1.5774999999999999</v>
      </c>
      <c r="AR110" s="102">
        <v>1.5995999999999999</v>
      </c>
      <c r="AS110" s="102">
        <v>1.6395999999999999</v>
      </c>
      <c r="AT110" s="102">
        <v>1.5790999999999999</v>
      </c>
      <c r="AU110" s="102">
        <v>1.589</v>
      </c>
      <c r="AV110" s="102">
        <v>1.6184000000000001</v>
      </c>
      <c r="AW110" s="102">
        <v>1.6285000000000001</v>
      </c>
      <c r="AX110" s="102">
        <v>1.6013999999999999</v>
      </c>
      <c r="AY110" s="102">
        <v>1.579</v>
      </c>
      <c r="AZ110" s="102">
        <v>1.6144000000000001</v>
      </c>
      <c r="BA110" s="102">
        <v>1.6055999999999999</v>
      </c>
      <c r="BB110" s="102">
        <v>1.6276999999999999</v>
      </c>
      <c r="BC110" s="102">
        <v>1.6269</v>
      </c>
      <c r="BD110" s="102">
        <v>1.607</v>
      </c>
      <c r="BE110" s="102">
        <v>1.6069</v>
      </c>
      <c r="BF110" s="102">
        <v>1.6321000000000001</v>
      </c>
      <c r="BG110" s="102">
        <v>1.5971</v>
      </c>
      <c r="BH110" s="102">
        <v>1.6158999999999999</v>
      </c>
      <c r="BI110" s="102">
        <v>1.6512</v>
      </c>
      <c r="BJ110" s="102">
        <v>1.6193</v>
      </c>
      <c r="BK110" s="102">
        <v>1.5914999999999999</v>
      </c>
      <c r="BL110" s="102">
        <v>1.6057999999999999</v>
      </c>
      <c r="BM110" s="102">
        <v>1.5934999999999999</v>
      </c>
      <c r="BN110" s="102">
        <v>1.6248</v>
      </c>
      <c r="BO110" s="102">
        <v>1.6144000000000001</v>
      </c>
      <c r="BP110" s="102">
        <v>1.6145</v>
      </c>
      <c r="BQ110" s="102">
        <v>1.5992</v>
      </c>
      <c r="BR110" s="102">
        <v>1.6015999999999999</v>
      </c>
      <c r="BS110" s="102">
        <v>1.6044</v>
      </c>
      <c r="BT110" s="25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</row>
    <row r="111" spans="1:139" ht="15" customHeight="1">
      <c r="A111" s="83" t="s">
        <v>237</v>
      </c>
      <c r="B111" s="66" t="s">
        <v>242</v>
      </c>
      <c r="C111" s="79" t="s">
        <v>181</v>
      </c>
      <c r="D111" s="67">
        <v>1</v>
      </c>
      <c r="E111" s="123" t="s">
        <v>72</v>
      </c>
      <c r="F111" s="123">
        <v>4</v>
      </c>
      <c r="G111" s="85" t="s">
        <v>117</v>
      </c>
      <c r="H111" s="86">
        <v>1.33</v>
      </c>
      <c r="I111" s="124" t="s">
        <v>43</v>
      </c>
      <c r="J111" s="13">
        <v>6.02</v>
      </c>
      <c r="K111" s="14">
        <v>0.48</v>
      </c>
      <c r="L111" s="14">
        <v>-0.48</v>
      </c>
      <c r="M111" s="15" t="s">
        <v>38</v>
      </c>
      <c r="N111" s="72" t="s">
        <v>67</v>
      </c>
      <c r="O111" s="92">
        <f t="shared" si="120"/>
        <v>6.5</v>
      </c>
      <c r="P111" s="93">
        <f t="shared" si="121"/>
        <v>5.5399999999999991</v>
      </c>
      <c r="Q111" s="94"/>
      <c r="R111" s="3">
        <f t="shared" si="122"/>
        <v>6.1081000000000003</v>
      </c>
      <c r="S111" s="3">
        <f t="shared" si="123"/>
        <v>6.0003000000000002</v>
      </c>
      <c r="T111" s="3">
        <f t="shared" si="124"/>
        <v>6.0476718749999998</v>
      </c>
      <c r="U111" s="4">
        <f t="shared" si="125"/>
        <v>2.800848067852587E-2</v>
      </c>
      <c r="V111" s="5">
        <f t="shared" si="126"/>
        <v>5.712555487619583</v>
      </c>
      <c r="W111" s="76">
        <f t="shared" si="74"/>
        <v>5.7649739583333769E-2</v>
      </c>
      <c r="X111" s="76" t="str">
        <f t="shared" si="75"/>
        <v>Level A</v>
      </c>
      <c r="Y111" s="5">
        <f t="shared" si="127"/>
        <v>5.3832281514029745</v>
      </c>
      <c r="Z111" s="5">
        <f t="shared" si="128"/>
        <v>6.0418828238362012</v>
      </c>
      <c r="AA111" s="5">
        <f t="shared" si="129"/>
        <v>5.3832281514029745</v>
      </c>
      <c r="AB111" s="6">
        <f t="shared" si="130"/>
        <v>1</v>
      </c>
      <c r="AC111" s="29" t="str">
        <f t="shared" si="131"/>
        <v/>
      </c>
      <c r="AD111" s="29" t="str">
        <f t="shared" si="132"/>
        <v/>
      </c>
      <c r="AE111" s="29">
        <f t="shared" si="133"/>
        <v>-2.7671875000000234E-2</v>
      </c>
      <c r="AF111" s="29" t="str">
        <f t="shared" si="83"/>
        <v/>
      </c>
      <c r="AG111" s="23"/>
      <c r="AH111" s="17" t="str">
        <f t="shared" si="134"/>
        <v/>
      </c>
      <c r="AI111" s="73"/>
      <c r="AJ111" s="61"/>
      <c r="AK111" s="61"/>
      <c r="AL111" s="62"/>
      <c r="AM111" s="18"/>
      <c r="AN111" s="102">
        <v>6.0735999999999999</v>
      </c>
      <c r="AO111" s="102">
        <v>6.0003000000000002</v>
      </c>
      <c r="AP111" s="102">
        <v>6.0077999999999996</v>
      </c>
      <c r="AQ111" s="102">
        <v>6.0007000000000001</v>
      </c>
      <c r="AR111" s="102">
        <v>6.0735000000000001</v>
      </c>
      <c r="AS111" s="102">
        <v>6.0667999999999997</v>
      </c>
      <c r="AT111" s="102">
        <v>6.0753000000000004</v>
      </c>
      <c r="AU111" s="102">
        <v>6.0556999999999999</v>
      </c>
      <c r="AV111" s="102">
        <v>6.0282</v>
      </c>
      <c r="AW111" s="102">
        <v>6.0293999999999999</v>
      </c>
      <c r="AX111" s="102">
        <v>6.0221999999999998</v>
      </c>
      <c r="AY111" s="102">
        <v>6.0636999999999999</v>
      </c>
      <c r="AZ111" s="102">
        <v>6.0384000000000002</v>
      </c>
      <c r="BA111" s="102">
        <v>6.0585000000000004</v>
      </c>
      <c r="BB111" s="102">
        <v>6.101</v>
      </c>
      <c r="BC111" s="102">
        <v>6.0705</v>
      </c>
      <c r="BD111" s="102">
        <v>6.0254000000000003</v>
      </c>
      <c r="BE111" s="102">
        <v>6.0735000000000001</v>
      </c>
      <c r="BF111" s="102">
        <v>6.0743999999999998</v>
      </c>
      <c r="BG111" s="102">
        <v>6.0227000000000004</v>
      </c>
      <c r="BH111" s="102">
        <v>6.1081000000000003</v>
      </c>
      <c r="BI111" s="102">
        <v>6.0419999999999998</v>
      </c>
      <c r="BJ111" s="102">
        <v>6.0640999999999998</v>
      </c>
      <c r="BK111" s="102">
        <v>6.0285000000000002</v>
      </c>
      <c r="BL111" s="102">
        <v>6.0664999999999996</v>
      </c>
      <c r="BM111" s="102">
        <v>6.0233999999999996</v>
      </c>
      <c r="BN111" s="102">
        <v>6.0659000000000001</v>
      </c>
      <c r="BO111" s="102">
        <v>6.0350999999999999</v>
      </c>
      <c r="BP111" s="102">
        <v>6.0237999999999996</v>
      </c>
      <c r="BQ111" s="102">
        <v>6.0061999999999998</v>
      </c>
      <c r="BR111" s="102">
        <v>6.0505000000000004</v>
      </c>
      <c r="BS111" s="102">
        <v>6.0498000000000003</v>
      </c>
      <c r="BT111" s="25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</row>
    <row r="112" spans="1:139" ht="15" customHeight="1">
      <c r="A112" s="83" t="s">
        <v>238</v>
      </c>
      <c r="B112" s="66" t="s">
        <v>242</v>
      </c>
      <c r="C112" s="79" t="s">
        <v>181</v>
      </c>
      <c r="D112" s="67">
        <v>1</v>
      </c>
      <c r="E112" s="123" t="s">
        <v>72</v>
      </c>
      <c r="F112" s="123">
        <v>4</v>
      </c>
      <c r="G112" s="85" t="s">
        <v>117</v>
      </c>
      <c r="H112" s="86">
        <v>1.33</v>
      </c>
      <c r="I112" s="124" t="s">
        <v>43</v>
      </c>
      <c r="J112" s="13">
        <v>6.3</v>
      </c>
      <c r="K112" s="14">
        <v>0.5</v>
      </c>
      <c r="L112" s="14">
        <v>-0.5</v>
      </c>
      <c r="M112" s="15" t="s">
        <v>38</v>
      </c>
      <c r="N112" s="72" t="s">
        <v>67</v>
      </c>
      <c r="O112" s="92">
        <f t="shared" si="120"/>
        <v>6.8</v>
      </c>
      <c r="P112" s="93">
        <f t="shared" si="121"/>
        <v>5.8</v>
      </c>
      <c r="Q112" s="94"/>
      <c r="R112" s="3">
        <f t="shared" si="122"/>
        <v>6.4810999999999996</v>
      </c>
      <c r="S112" s="3">
        <f t="shared" si="123"/>
        <v>6.3407999999999998</v>
      </c>
      <c r="T112" s="3">
        <f t="shared" si="124"/>
        <v>6.4108749999999981</v>
      </c>
      <c r="U112" s="4">
        <f t="shared" si="125"/>
        <v>3.3125324100666508E-2</v>
      </c>
      <c r="V112" s="5">
        <f t="shared" si="126"/>
        <v>5.0313973128285019</v>
      </c>
      <c r="W112" s="76">
        <f t="shared" si="74"/>
        <v>0.22174999999999656</v>
      </c>
      <c r="X112" s="76" t="str">
        <f t="shared" si="75"/>
        <v>Level B</v>
      </c>
      <c r="Y112" s="5">
        <f t="shared" si="127"/>
        <v>3.9156849587087987</v>
      </c>
      <c r="Z112" s="5">
        <f t="shared" si="128"/>
        <v>6.1471096669482046</v>
      </c>
      <c r="AA112" s="5">
        <f t="shared" si="129"/>
        <v>3.9156849587087987</v>
      </c>
      <c r="AB112" s="6">
        <f t="shared" si="130"/>
        <v>1</v>
      </c>
      <c r="AC112" s="29" t="str">
        <f t="shared" si="131"/>
        <v/>
      </c>
      <c r="AD112" s="29" t="str">
        <f t="shared" si="132"/>
        <v/>
      </c>
      <c r="AE112" s="29">
        <f t="shared" si="133"/>
        <v>-0.11087499999999828</v>
      </c>
      <c r="AF112" s="29" t="str">
        <f t="shared" si="83"/>
        <v/>
      </c>
      <c r="AG112" s="23"/>
      <c r="AH112" s="17" t="str">
        <f t="shared" si="134"/>
        <v/>
      </c>
      <c r="AI112" s="73"/>
      <c r="AJ112" s="61"/>
      <c r="AK112" s="61"/>
      <c r="AL112" s="62"/>
      <c r="AM112" s="18"/>
      <c r="AN112" s="102">
        <v>6.4104000000000001</v>
      </c>
      <c r="AO112" s="102">
        <v>6.4055999999999997</v>
      </c>
      <c r="AP112" s="102">
        <v>6.4118000000000004</v>
      </c>
      <c r="AQ112" s="102">
        <v>6.4253999999999998</v>
      </c>
      <c r="AR112" s="102">
        <v>6.4412000000000003</v>
      </c>
      <c r="AS112" s="102">
        <v>6.3944000000000001</v>
      </c>
      <c r="AT112" s="102">
        <v>6.3785999999999996</v>
      </c>
      <c r="AU112" s="102">
        <v>6.3780999999999999</v>
      </c>
      <c r="AV112" s="102">
        <v>6.4702999999999999</v>
      </c>
      <c r="AW112" s="102">
        <v>6.4810999999999996</v>
      </c>
      <c r="AX112" s="102">
        <v>6.407</v>
      </c>
      <c r="AY112" s="102">
        <v>6.4183000000000003</v>
      </c>
      <c r="AZ112" s="102">
        <v>6.4626000000000001</v>
      </c>
      <c r="BA112" s="102">
        <v>6.4615</v>
      </c>
      <c r="BB112" s="102">
        <v>6.3952999999999998</v>
      </c>
      <c r="BC112" s="102">
        <v>6.3638000000000003</v>
      </c>
      <c r="BD112" s="102">
        <v>6.4198000000000004</v>
      </c>
      <c r="BE112" s="102">
        <v>6.3407999999999998</v>
      </c>
      <c r="BF112" s="102">
        <v>6.3842999999999996</v>
      </c>
      <c r="BG112" s="102">
        <v>6.4230999999999998</v>
      </c>
      <c r="BH112" s="102">
        <v>6.4294000000000002</v>
      </c>
      <c r="BI112" s="102">
        <v>6.4157000000000002</v>
      </c>
      <c r="BJ112" s="102">
        <v>6.4198000000000004</v>
      </c>
      <c r="BK112" s="102">
        <v>6.4234</v>
      </c>
      <c r="BL112" s="102">
        <v>6.4203999999999999</v>
      </c>
      <c r="BM112" s="102">
        <v>6.4478</v>
      </c>
      <c r="BN112" s="102">
        <v>6.4161000000000001</v>
      </c>
      <c r="BO112" s="102">
        <v>6.3869999999999996</v>
      </c>
      <c r="BP112" s="102">
        <v>6.3507999999999996</v>
      </c>
      <c r="BQ112" s="102">
        <v>6.4065000000000003</v>
      </c>
      <c r="BR112" s="102">
        <v>6.3842999999999996</v>
      </c>
      <c r="BS112" s="102">
        <v>6.3734000000000002</v>
      </c>
      <c r="BT112" s="25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</row>
    <row r="113" spans="1:139" ht="15" customHeight="1">
      <c r="A113" s="83" t="s">
        <v>239</v>
      </c>
      <c r="B113" s="66" t="s">
        <v>242</v>
      </c>
      <c r="C113" s="79" t="s">
        <v>181</v>
      </c>
      <c r="D113" s="67">
        <v>1</v>
      </c>
      <c r="E113" s="123" t="s">
        <v>72</v>
      </c>
      <c r="F113" s="123">
        <v>4</v>
      </c>
      <c r="G113" s="85" t="s">
        <v>117</v>
      </c>
      <c r="H113" s="86">
        <v>1.33</v>
      </c>
      <c r="I113" s="124" t="s">
        <v>43</v>
      </c>
      <c r="J113" s="13">
        <v>1.08</v>
      </c>
      <c r="K113" s="14">
        <v>0.09</v>
      </c>
      <c r="L113" s="14">
        <v>-0.09</v>
      </c>
      <c r="M113" s="15" t="s">
        <v>38</v>
      </c>
      <c r="N113" s="72" t="s">
        <v>67</v>
      </c>
      <c r="O113" s="92">
        <f t="shared" si="120"/>
        <v>1.1700000000000002</v>
      </c>
      <c r="P113" s="93">
        <f t="shared" si="121"/>
        <v>0.9900000000000001</v>
      </c>
      <c r="Q113" s="94"/>
      <c r="R113" s="3">
        <f t="shared" si="122"/>
        <v>1.0898000000000001</v>
      </c>
      <c r="S113" s="3">
        <f t="shared" si="123"/>
        <v>1.0706</v>
      </c>
      <c r="T113" s="3">
        <f t="shared" si="124"/>
        <v>1.0799406250000003</v>
      </c>
      <c r="U113" s="4">
        <f t="shared" si="125"/>
        <v>5.4374958286969545E-3</v>
      </c>
      <c r="V113" s="5">
        <f t="shared" si="126"/>
        <v>5.5172456117891358</v>
      </c>
      <c r="W113" s="76">
        <f t="shared" si="74"/>
        <v>-6.5972222221945091E-4</v>
      </c>
      <c r="X113" s="76" t="str">
        <f t="shared" si="75"/>
        <v>Level A</v>
      </c>
      <c r="Y113" s="5">
        <f t="shared" si="127"/>
        <v>5.5208854613246805</v>
      </c>
      <c r="Z113" s="5">
        <f t="shared" si="128"/>
        <v>5.5136057622535937</v>
      </c>
      <c r="AA113" s="5">
        <f t="shared" si="129"/>
        <v>5.5136057622535937</v>
      </c>
      <c r="AB113" s="6">
        <f t="shared" si="130"/>
        <v>1</v>
      </c>
      <c r="AC113" s="29" t="str">
        <f t="shared" si="131"/>
        <v/>
      </c>
      <c r="AD113" s="29" t="str">
        <f t="shared" si="132"/>
        <v/>
      </c>
      <c r="AE113" s="29">
        <f t="shared" si="133"/>
        <v>5.9374999999750599E-5</v>
      </c>
      <c r="AF113" s="29" t="str">
        <f t="shared" si="83"/>
        <v/>
      </c>
      <c r="AG113" s="23"/>
      <c r="AH113" s="17" t="str">
        <f t="shared" si="134"/>
        <v/>
      </c>
      <c r="AI113" s="73"/>
      <c r="AJ113" s="61"/>
      <c r="AK113" s="61"/>
      <c r="AL113" s="62"/>
      <c r="AM113" s="18"/>
      <c r="AN113" s="102">
        <v>1.0809</v>
      </c>
      <c r="AO113" s="102">
        <v>1.0822000000000001</v>
      </c>
      <c r="AP113" s="102">
        <v>1.0804</v>
      </c>
      <c r="AQ113" s="102">
        <v>1.0765</v>
      </c>
      <c r="AR113" s="102">
        <v>1.0716000000000001</v>
      </c>
      <c r="AS113" s="102">
        <v>1.0873999999999999</v>
      </c>
      <c r="AT113" s="102">
        <v>1.0865</v>
      </c>
      <c r="AU113" s="102">
        <v>1.0708</v>
      </c>
      <c r="AV113" s="102">
        <v>1.0873999999999999</v>
      </c>
      <c r="AW113" s="102">
        <v>1.0821000000000001</v>
      </c>
      <c r="AX113" s="102">
        <v>1.0736000000000001</v>
      </c>
      <c r="AY113" s="102">
        <v>1.0846</v>
      </c>
      <c r="AZ113" s="102">
        <v>1.0727</v>
      </c>
      <c r="BA113" s="102">
        <v>1.08</v>
      </c>
      <c r="BB113" s="102">
        <v>1.0804</v>
      </c>
      <c r="BC113" s="102">
        <v>1.0827</v>
      </c>
      <c r="BD113" s="102">
        <v>1.0786</v>
      </c>
      <c r="BE113" s="102">
        <v>1.0833999999999999</v>
      </c>
      <c r="BF113" s="102">
        <v>1.0857000000000001</v>
      </c>
      <c r="BG113" s="102">
        <v>1.0806</v>
      </c>
      <c r="BH113" s="102">
        <v>1.0898000000000001</v>
      </c>
      <c r="BI113" s="102">
        <v>1.0763</v>
      </c>
      <c r="BJ113" s="102">
        <v>1.081</v>
      </c>
      <c r="BK113" s="102">
        <v>1.0817000000000001</v>
      </c>
      <c r="BL113" s="102">
        <v>1.0820000000000001</v>
      </c>
      <c r="BM113" s="102">
        <v>1.0831999999999999</v>
      </c>
      <c r="BN113" s="102">
        <v>1.0711999999999999</v>
      </c>
      <c r="BO113" s="102">
        <v>1.0801000000000001</v>
      </c>
      <c r="BP113" s="102">
        <v>1.0866</v>
      </c>
      <c r="BQ113" s="102">
        <v>1.0749</v>
      </c>
      <c r="BR113" s="102">
        <v>1.0706</v>
      </c>
      <c r="BS113" s="102">
        <v>1.0726</v>
      </c>
      <c r="BT113" s="25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</row>
    <row r="114" spans="1:139" ht="15" customHeight="1">
      <c r="A114" s="83" t="s">
        <v>240</v>
      </c>
      <c r="B114" s="66" t="s">
        <v>242</v>
      </c>
      <c r="C114" s="79" t="s">
        <v>181</v>
      </c>
      <c r="D114" s="67">
        <v>1</v>
      </c>
      <c r="E114" s="123" t="s">
        <v>72</v>
      </c>
      <c r="F114" s="123">
        <v>4</v>
      </c>
      <c r="G114" s="85" t="s">
        <v>117</v>
      </c>
      <c r="H114" s="86">
        <v>1.33</v>
      </c>
      <c r="I114" s="124" t="s">
        <v>43</v>
      </c>
      <c r="J114" s="13">
        <v>2</v>
      </c>
      <c r="K114" s="14">
        <v>0.16</v>
      </c>
      <c r="L114" s="14">
        <v>-0.16</v>
      </c>
      <c r="M114" s="15" t="s">
        <v>38</v>
      </c>
      <c r="N114" s="72" t="s">
        <v>67</v>
      </c>
      <c r="O114" s="92">
        <f t="shared" si="120"/>
        <v>2.16</v>
      </c>
      <c r="P114" s="93">
        <f t="shared" si="121"/>
        <v>1.84</v>
      </c>
      <c r="Q114" s="94"/>
      <c r="R114" s="3">
        <f t="shared" si="122"/>
        <v>2.0167999999999999</v>
      </c>
      <c r="S114" s="3">
        <f t="shared" si="123"/>
        <v>1.9461999999999999</v>
      </c>
      <c r="T114" s="3">
        <f t="shared" si="124"/>
        <v>1.9798687500000003</v>
      </c>
      <c r="U114" s="4">
        <f t="shared" si="125"/>
        <v>1.8495935691301854E-2</v>
      </c>
      <c r="V114" s="5">
        <f t="shared" si="126"/>
        <v>2.8835163694051218</v>
      </c>
      <c r="W114" s="76">
        <f t="shared" si="74"/>
        <v>-0.12582031249999817</v>
      </c>
      <c r="X114" s="76" t="str">
        <f t="shared" si="75"/>
        <v>Level B</v>
      </c>
      <c r="Y114" s="5">
        <f t="shared" si="127"/>
        <v>3.2463213001025371</v>
      </c>
      <c r="Z114" s="5">
        <f t="shared" si="128"/>
        <v>2.5207114387077079</v>
      </c>
      <c r="AA114" s="5">
        <f t="shared" si="129"/>
        <v>2.5207114387077079</v>
      </c>
      <c r="AB114" s="6">
        <f t="shared" si="130"/>
        <v>0.99999999999998002</v>
      </c>
      <c r="AC114" s="29" t="str">
        <f t="shared" si="131"/>
        <v/>
      </c>
      <c r="AD114" s="29" t="str">
        <f t="shared" si="132"/>
        <v/>
      </c>
      <c r="AE114" s="29">
        <f t="shared" si="133"/>
        <v>2.0131249999999712E-2</v>
      </c>
      <c r="AF114" s="29" t="str">
        <f t="shared" si="83"/>
        <v/>
      </c>
      <c r="AG114" s="23"/>
      <c r="AH114" s="17" t="str">
        <f t="shared" si="134"/>
        <v/>
      </c>
      <c r="AI114" s="73"/>
      <c r="AJ114" s="61"/>
      <c r="AK114" s="61"/>
      <c r="AL114" s="62"/>
      <c r="AM114" s="18"/>
      <c r="AN114" s="102">
        <v>2.0049000000000001</v>
      </c>
      <c r="AO114" s="102">
        <v>1.9682999999999999</v>
      </c>
      <c r="AP114" s="102">
        <v>1.9715</v>
      </c>
      <c r="AQ114" s="102">
        <v>1.9863</v>
      </c>
      <c r="AR114" s="102">
        <v>1.9585999999999999</v>
      </c>
      <c r="AS114" s="102">
        <v>1.9775</v>
      </c>
      <c r="AT114" s="102">
        <v>1.9953000000000001</v>
      </c>
      <c r="AU114" s="102">
        <v>1.9836</v>
      </c>
      <c r="AV114" s="102">
        <v>1.9816</v>
      </c>
      <c r="AW114" s="102">
        <v>1.9495</v>
      </c>
      <c r="AX114" s="102">
        <v>1.9629000000000001</v>
      </c>
      <c r="AY114" s="102">
        <v>1.9761</v>
      </c>
      <c r="AZ114" s="102">
        <v>1.9853000000000001</v>
      </c>
      <c r="BA114" s="102">
        <v>1.9878</v>
      </c>
      <c r="BB114" s="102">
        <v>1.9903</v>
      </c>
      <c r="BC114" s="102">
        <v>1.9598</v>
      </c>
      <c r="BD114" s="102">
        <v>1.9786999999999999</v>
      </c>
      <c r="BE114" s="102">
        <v>1.9812000000000001</v>
      </c>
      <c r="BF114" s="102">
        <v>2.0139</v>
      </c>
      <c r="BG114" s="102">
        <v>2.0167999999999999</v>
      </c>
      <c r="BH114" s="102">
        <v>1.9461999999999999</v>
      </c>
      <c r="BI114" s="102">
        <v>1.9542999999999999</v>
      </c>
      <c r="BJ114" s="102">
        <v>1.9628000000000001</v>
      </c>
      <c r="BK114" s="102">
        <v>1.9791000000000001</v>
      </c>
      <c r="BL114" s="102">
        <v>1.9822</v>
      </c>
      <c r="BM114" s="102">
        <v>1.9643999999999999</v>
      </c>
      <c r="BN114" s="102">
        <v>2.0072999999999999</v>
      </c>
      <c r="BO114" s="102">
        <v>2.0017999999999998</v>
      </c>
      <c r="BP114" s="102">
        <v>1.9594</v>
      </c>
      <c r="BQ114" s="102">
        <v>2.0049999999999999</v>
      </c>
      <c r="BR114" s="102">
        <v>1.9867999999999999</v>
      </c>
      <c r="BS114" s="102">
        <v>1.9765999999999999</v>
      </c>
      <c r="BT114" s="25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</row>
    <row r="115" spans="1:139" ht="15" customHeight="1">
      <c r="A115" s="83" t="s">
        <v>241</v>
      </c>
      <c r="B115" s="66" t="s">
        <v>242</v>
      </c>
      <c r="C115" s="79" t="s">
        <v>181</v>
      </c>
      <c r="D115" s="67">
        <v>1</v>
      </c>
      <c r="E115" s="123" t="s">
        <v>72</v>
      </c>
      <c r="F115" s="123">
        <v>4</v>
      </c>
      <c r="G115" s="85" t="s">
        <v>117</v>
      </c>
      <c r="H115" s="86">
        <v>1.33</v>
      </c>
      <c r="I115" s="124" t="s">
        <v>43</v>
      </c>
      <c r="J115" s="13">
        <v>2.27</v>
      </c>
      <c r="K115" s="14">
        <v>0.18</v>
      </c>
      <c r="L115" s="14">
        <v>-0.18</v>
      </c>
      <c r="M115" s="15" t="s">
        <v>38</v>
      </c>
      <c r="N115" s="72" t="s">
        <v>67</v>
      </c>
      <c r="O115" s="92">
        <f t="shared" si="120"/>
        <v>2.4500000000000002</v>
      </c>
      <c r="P115" s="93">
        <f t="shared" si="121"/>
        <v>2.09</v>
      </c>
      <c r="Q115" s="94"/>
      <c r="R115" s="3">
        <f t="shared" si="122"/>
        <v>2.2721</v>
      </c>
      <c r="S115" s="3">
        <f t="shared" si="123"/>
        <v>2.1865000000000001</v>
      </c>
      <c r="T115" s="3">
        <f t="shared" si="124"/>
        <v>2.223953125</v>
      </c>
      <c r="U115" s="4">
        <f t="shared" si="125"/>
        <v>2.1310954087344458E-2</v>
      </c>
      <c r="V115" s="5">
        <f t="shared" si="126"/>
        <v>2.8154534871637251</v>
      </c>
      <c r="W115" s="76">
        <f t="shared" ref="W115:W178" si="135">IF(OR($AN115="",ISNUMBER($AN115)=FALSE),"",IF(AND($I115="Tolerance",$J115&lt;&gt;""),($T115-$J115)/(($O115-$P115)/2),IF(AND($I115="GD&amp;T",$K115&lt;&gt;""),$T115/$K115,"")))</f>
        <v>-0.25581597222222224</v>
      </c>
      <c r="X115" s="76" t="str">
        <f t="shared" ref="X115:X178" si="136">IF($W115="","",IF(ABS($W115)&lt;=0.125, "Level A",IF(AND(ABS($W115)&gt;0.125,ABS($W115)&lt;=0.25), "Level B",IF(AND(ABS($W115)&gt;0.25,ABS($W115)&lt;=0.5), "Level C", IF(ABS($W115)&gt;0.5, "Level D")))))</f>
        <v>Level C</v>
      </c>
      <c r="Y115" s="5">
        <f t="shared" si="127"/>
        <v>3.5356914582289627</v>
      </c>
      <c r="Z115" s="5">
        <f t="shared" si="128"/>
        <v>2.0952155160984929</v>
      </c>
      <c r="AA115" s="5">
        <f t="shared" si="129"/>
        <v>2.0952155160984929</v>
      </c>
      <c r="AB115" s="6">
        <f t="shared" si="130"/>
        <v>0.99999999983675414</v>
      </c>
      <c r="AC115" s="29" t="str">
        <f t="shared" si="131"/>
        <v/>
      </c>
      <c r="AD115" s="29" t="str">
        <f t="shared" si="132"/>
        <v/>
      </c>
      <c r="AE115" s="29">
        <f t="shared" si="133"/>
        <v>4.6046875000000043E-2</v>
      </c>
      <c r="AF115" s="29" t="str">
        <f t="shared" ref="AF115:AF178" si="137">IF(OR($V115&gt;$AF$9,$U115=""),"",$AF$9*6*$U115)</f>
        <v/>
      </c>
      <c r="AG115" s="23"/>
      <c r="AH115" s="17" t="str">
        <f t="shared" si="134"/>
        <v/>
      </c>
      <c r="AI115" s="73"/>
      <c r="AJ115" s="61"/>
      <c r="AK115" s="61"/>
      <c r="AL115" s="62"/>
      <c r="AM115" s="18"/>
      <c r="AN115" s="102">
        <v>2.2446999999999999</v>
      </c>
      <c r="AO115" s="102">
        <v>2.2705000000000002</v>
      </c>
      <c r="AP115" s="102">
        <v>2.2284999999999999</v>
      </c>
      <c r="AQ115" s="102">
        <v>2.222</v>
      </c>
      <c r="AR115" s="102">
        <v>2.2063999999999999</v>
      </c>
      <c r="AS115" s="102">
        <v>2.2410000000000001</v>
      </c>
      <c r="AT115" s="102">
        <v>2.2019000000000002</v>
      </c>
      <c r="AU115" s="102">
        <v>2.1943999999999999</v>
      </c>
      <c r="AV115" s="102">
        <v>2.2368999999999999</v>
      </c>
      <c r="AW115" s="102">
        <v>2.2208000000000001</v>
      </c>
      <c r="AX115" s="102">
        <v>2.2046000000000001</v>
      </c>
      <c r="AY115" s="102">
        <v>2.2458</v>
      </c>
      <c r="AZ115" s="102">
        <v>2.2584</v>
      </c>
      <c r="BA115" s="102">
        <v>2.2635000000000001</v>
      </c>
      <c r="BB115" s="102">
        <v>2.2160000000000002</v>
      </c>
      <c r="BC115" s="102">
        <v>2.2235999999999998</v>
      </c>
      <c r="BD115" s="102">
        <v>2.2721</v>
      </c>
      <c r="BE115" s="102">
        <v>2.2166999999999999</v>
      </c>
      <c r="BF115" s="102">
        <v>2.2115999999999998</v>
      </c>
      <c r="BG115" s="102">
        <v>2.2147999999999999</v>
      </c>
      <c r="BH115" s="102">
        <v>2.2159</v>
      </c>
      <c r="BI115" s="102">
        <v>2.1957</v>
      </c>
      <c r="BJ115" s="102">
        <v>2.2166000000000001</v>
      </c>
      <c r="BK115" s="102">
        <v>2.2134</v>
      </c>
      <c r="BL115" s="102">
        <v>2.2248000000000001</v>
      </c>
      <c r="BM115" s="102">
        <v>2.2229000000000001</v>
      </c>
      <c r="BN115" s="102">
        <v>2.2082000000000002</v>
      </c>
      <c r="BO115" s="102">
        <v>2.2330999999999999</v>
      </c>
      <c r="BP115" s="102">
        <v>2.1865000000000001</v>
      </c>
      <c r="BQ115" s="102">
        <v>2.2115999999999998</v>
      </c>
      <c r="BR115" s="102">
        <v>2.2296</v>
      </c>
      <c r="BS115" s="102">
        <v>2.214</v>
      </c>
      <c r="BT115" s="25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</row>
    <row r="116" spans="1:139" ht="15" customHeight="1">
      <c r="A116" s="83" t="s">
        <v>203</v>
      </c>
      <c r="B116" s="66" t="s">
        <v>248</v>
      </c>
      <c r="C116" s="79" t="s">
        <v>181</v>
      </c>
      <c r="D116" s="67">
        <v>1</v>
      </c>
      <c r="E116" s="123" t="s">
        <v>72</v>
      </c>
      <c r="F116" s="123" t="s">
        <v>116</v>
      </c>
      <c r="G116" s="85" t="s">
        <v>117</v>
      </c>
      <c r="H116" s="86">
        <v>1.33</v>
      </c>
      <c r="I116" s="124" t="s">
        <v>43</v>
      </c>
      <c r="J116" s="13">
        <v>5.0500000000000007</v>
      </c>
      <c r="K116" s="14">
        <v>0.40000000000000036</v>
      </c>
      <c r="L116" s="14">
        <v>-0.39999999999999947</v>
      </c>
      <c r="M116" s="15" t="s">
        <v>38</v>
      </c>
      <c r="N116" s="72" t="s">
        <v>67</v>
      </c>
      <c r="O116" s="92">
        <f t="shared" ref="O116:O179" si="138">J116+K116</f>
        <v>5.4500000000000011</v>
      </c>
      <c r="P116" s="93">
        <f t="shared" ref="P116:P179" si="139">J116+L116</f>
        <v>4.6500000000000012</v>
      </c>
      <c r="Q116" s="94"/>
      <c r="R116" s="3">
        <f t="shared" ref="R116:R179" si="140">IF(OR($AN116="",ISNUMBER($AN116)=FALSE),"",MAX(AN116:EI116))</f>
        <v>5.1261000000000001</v>
      </c>
      <c r="S116" s="3">
        <f t="shared" ref="S116:S179" si="141">IF(OR($AN116="",ISNUMBER($AN116)=FALSE),"",MIN(AN116:EI116))</f>
        <v>5.0632999999999999</v>
      </c>
      <c r="T116" s="3">
        <f t="shared" ref="T116:T179" si="142">IF(OR($AN116="",ISNUMBER($AN116)=FALSE),"",AVERAGE(AN116:EI116))</f>
        <v>5.0987406249999996</v>
      </c>
      <c r="U116" s="4">
        <f t="shared" ref="U116:U179" si="143">IF(OR($AN116="",ISNUMBER($AN116)=FALSE),"",STDEV(AN116:EI116))</f>
        <v>1.5653359103070443E-2</v>
      </c>
      <c r="V116" s="5">
        <f t="shared" ref="V116:V179" si="144">IF(OR($AN116="",ISNUMBER($AN116)=FALSE),"",IF(AND(J116=0,L116=0),Y116,IF(AND(J116="",K116=""),Z116,(K116+ABS(L116))/(6*U116))))</f>
        <v>8.5178735410969821</v>
      </c>
      <c r="W116" s="76">
        <f t="shared" si="135"/>
        <v>0.12185156249999721</v>
      </c>
      <c r="X116" s="76" t="str">
        <f t="shared" si="136"/>
        <v>Level A</v>
      </c>
      <c r="Y116" s="5">
        <f t="shared" ref="Y116:Y179" si="145">IF(OR($AN116="",ISNUMBER($AN116)=FALSE),"",IF(K116="","",(O116-T116)/(3*U116)))</f>
        <v>7.4799573409369398</v>
      </c>
      <c r="Z116" s="5">
        <f t="shared" ref="Z116:Z179" si="146">IF(OR($AN116="",ISNUMBER($AN116)=FALSE),"",IF(L116="","",(T116-P116)/(3*U116)))</f>
        <v>9.5557897412570245</v>
      </c>
      <c r="AA116" s="5">
        <f t="shared" ref="AA116:AA179" si="147">IF(OR($AN116="",ISNUMBER($AN116)=FALSE),"",IF(AND(J116=0,L116=0),((K116)-(T116))/(3*U116),MIN(Y116:Z116)))</f>
        <v>7.4799573409369398</v>
      </c>
      <c r="AB116" s="6">
        <f t="shared" ref="AB116:AB179" si="148">IF(OR($AN116="",ISNUMBER($AN116)=FALSE),"",IF(AND(J116=0,L116=0),NORMSDIST(3*AA116),NORMSDIST(3*AA116)+NORMSDIST(6*V116-3*AA116)-1))</f>
        <v>1</v>
      </c>
      <c r="AC116" s="29" t="str">
        <f t="shared" ref="AC116:AC179" si="149">IF($T116="","",IF(I116="Tolerance",IF(($H116*3*U116+T116)-J116&lt;K116,"",($H116*3*U116+T116)-J116),IF(OR(I116="GD&amp;T",I116="MAX"),IF(($H116*3*U116+T116)&lt;K116,"",($H116*3*U116+T116)),"")))</f>
        <v/>
      </c>
      <c r="AD116" s="29" t="str">
        <f t="shared" ref="AD116:AD179" si="150">IF(T116="","",IF(I116="Tolerance",IF(-(($H116*3*U116)-T116)-J116&gt;L116,"",-(($H116*3*U116)-T116)-J116),IF(I116="MIN",IF(-(($H116*3*U116)-T116)&gt;L116,"",-(($H116*3*U116)-T116)),"")))</f>
        <v/>
      </c>
      <c r="AE116" s="29">
        <f t="shared" ref="AE116:AE179" si="151">IF(OR(J116="",T116=""),"",(O116+P116)/2-T116)</f>
        <v>-4.8740624999998872E-2</v>
      </c>
      <c r="AF116" s="29" t="str">
        <f t="shared" si="137"/>
        <v/>
      </c>
      <c r="AG116" s="23"/>
      <c r="AH116" s="17" t="str">
        <f t="shared" ref="AH116:AH179" si="152">IF(AG116="","",IF(AG116&gt;=0.966,"Normal","Not Normal"))</f>
        <v/>
      </c>
      <c r="AI116" s="73"/>
      <c r="AJ116" s="61"/>
      <c r="AK116" s="61"/>
      <c r="AL116" s="62"/>
      <c r="AM116" s="18"/>
      <c r="AN116" s="102">
        <v>5.1143000000000001</v>
      </c>
      <c r="AO116" s="102">
        <v>5.1093000000000002</v>
      </c>
      <c r="AP116" s="102">
        <v>5.0793999999999997</v>
      </c>
      <c r="AQ116" s="102">
        <v>5.1043000000000003</v>
      </c>
      <c r="AR116" s="102">
        <v>5.0743999999999998</v>
      </c>
      <c r="AS116" s="102">
        <v>5.0994999999999999</v>
      </c>
      <c r="AT116" s="102">
        <v>5.1078999999999999</v>
      </c>
      <c r="AU116" s="102">
        <v>5.1138000000000003</v>
      </c>
      <c r="AV116" s="102">
        <v>5.1140999999999996</v>
      </c>
      <c r="AW116" s="102">
        <v>5.0743</v>
      </c>
      <c r="AX116" s="102">
        <v>5.1100000000000003</v>
      </c>
      <c r="AY116" s="102">
        <v>5.1158000000000001</v>
      </c>
      <c r="AZ116" s="102">
        <v>5.0928000000000004</v>
      </c>
      <c r="BA116" s="102">
        <v>5.0843999999999996</v>
      </c>
      <c r="BB116" s="102">
        <v>5.1002999999999998</v>
      </c>
      <c r="BC116" s="102">
        <v>5.1043000000000003</v>
      </c>
      <c r="BD116" s="102">
        <v>5.0792999999999999</v>
      </c>
      <c r="BE116" s="102">
        <v>5.1261000000000001</v>
      </c>
      <c r="BF116" s="102">
        <v>5.1101999999999999</v>
      </c>
      <c r="BG116" s="102">
        <v>5.1052</v>
      </c>
      <c r="BH116" s="102">
        <v>5.1105999999999998</v>
      </c>
      <c r="BI116" s="102">
        <v>5.1017999999999999</v>
      </c>
      <c r="BJ116" s="102">
        <v>5.0747</v>
      </c>
      <c r="BK116" s="102">
        <v>5.1074000000000002</v>
      </c>
      <c r="BL116" s="102">
        <v>5.1029999999999998</v>
      </c>
      <c r="BM116" s="102">
        <v>5.0890000000000004</v>
      </c>
      <c r="BN116" s="102">
        <v>5.0975000000000001</v>
      </c>
      <c r="BO116" s="102">
        <v>5.0823999999999998</v>
      </c>
      <c r="BP116" s="102">
        <v>5.0632999999999999</v>
      </c>
      <c r="BQ116" s="102">
        <v>5.1162999999999998</v>
      </c>
      <c r="BR116" s="102">
        <v>5.0837000000000003</v>
      </c>
      <c r="BS116" s="102">
        <v>5.1102999999999996</v>
      </c>
      <c r="BT116" s="25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</row>
    <row r="117" spans="1:139" ht="15" customHeight="1">
      <c r="A117" s="83" t="s">
        <v>204</v>
      </c>
      <c r="B117" s="66" t="s">
        <v>248</v>
      </c>
      <c r="C117" s="79" t="s">
        <v>181</v>
      </c>
      <c r="D117" s="67">
        <v>1</v>
      </c>
      <c r="E117" s="123" t="s">
        <v>72</v>
      </c>
      <c r="F117" s="123" t="s">
        <v>116</v>
      </c>
      <c r="G117" s="85" t="s">
        <v>117</v>
      </c>
      <c r="H117" s="86">
        <v>1.33</v>
      </c>
      <c r="I117" s="124" t="s">
        <v>43</v>
      </c>
      <c r="J117" s="13">
        <v>3.6</v>
      </c>
      <c r="K117" s="14">
        <v>0.29000000000000004</v>
      </c>
      <c r="L117" s="14">
        <v>-0.29000000000000004</v>
      </c>
      <c r="M117" s="15" t="s">
        <v>38</v>
      </c>
      <c r="N117" s="72" t="s">
        <v>67</v>
      </c>
      <c r="O117" s="92">
        <f t="shared" si="138"/>
        <v>3.89</v>
      </c>
      <c r="P117" s="93">
        <f t="shared" si="139"/>
        <v>3.31</v>
      </c>
      <c r="Q117" s="94"/>
      <c r="R117" s="3">
        <f t="shared" si="140"/>
        <v>3.5583999999999998</v>
      </c>
      <c r="S117" s="3">
        <f t="shared" si="141"/>
        <v>3.4885999999999999</v>
      </c>
      <c r="T117" s="3">
        <f t="shared" si="142"/>
        <v>3.5211343749999995</v>
      </c>
      <c r="U117" s="4">
        <f t="shared" si="143"/>
        <v>1.5515332881877963E-2</v>
      </c>
      <c r="V117" s="5">
        <f t="shared" si="144"/>
        <v>6.2303959188380773</v>
      </c>
      <c r="W117" s="76">
        <f t="shared" si="135"/>
        <v>-0.2719504310344848</v>
      </c>
      <c r="X117" s="76" t="str">
        <f t="shared" si="136"/>
        <v>Level C</v>
      </c>
      <c r="Y117" s="5">
        <f t="shared" si="145"/>
        <v>7.9247547744815874</v>
      </c>
      <c r="Z117" s="5">
        <f t="shared" si="146"/>
        <v>4.5360370631945672</v>
      </c>
      <c r="AA117" s="5">
        <f t="shared" si="147"/>
        <v>4.5360370631945672</v>
      </c>
      <c r="AB117" s="6">
        <f t="shared" si="148"/>
        <v>1</v>
      </c>
      <c r="AC117" s="29" t="str">
        <f t="shared" si="149"/>
        <v/>
      </c>
      <c r="AD117" s="29" t="str">
        <f t="shared" si="150"/>
        <v/>
      </c>
      <c r="AE117" s="29">
        <f t="shared" si="151"/>
        <v>7.8865625000000605E-2</v>
      </c>
      <c r="AF117" s="29" t="str">
        <f t="shared" si="137"/>
        <v/>
      </c>
      <c r="AG117" s="23"/>
      <c r="AH117" s="17" t="str">
        <f t="shared" si="152"/>
        <v/>
      </c>
      <c r="AI117" s="73"/>
      <c r="AJ117" s="61"/>
      <c r="AK117" s="61"/>
      <c r="AL117" s="62"/>
      <c r="AM117" s="18"/>
      <c r="AN117" s="102">
        <v>3.5276000000000001</v>
      </c>
      <c r="AO117" s="102">
        <v>3.5354999999999999</v>
      </c>
      <c r="AP117" s="102">
        <v>3.5104000000000002</v>
      </c>
      <c r="AQ117" s="102">
        <v>3.5165999999999999</v>
      </c>
      <c r="AR117" s="102">
        <v>3.5268000000000002</v>
      </c>
      <c r="AS117" s="102">
        <v>3.5116999999999998</v>
      </c>
      <c r="AT117" s="102">
        <v>3.5329000000000002</v>
      </c>
      <c r="AU117" s="102">
        <v>3.5276999999999998</v>
      </c>
      <c r="AV117" s="102">
        <v>3.5356999999999998</v>
      </c>
      <c r="AW117" s="102">
        <v>3.4944999999999999</v>
      </c>
      <c r="AX117" s="102">
        <v>3.5121000000000002</v>
      </c>
      <c r="AY117" s="102">
        <v>3.5415000000000001</v>
      </c>
      <c r="AZ117" s="102">
        <v>3.5375999999999999</v>
      </c>
      <c r="BA117" s="102">
        <v>3.5177999999999998</v>
      </c>
      <c r="BB117" s="102">
        <v>3.4885999999999999</v>
      </c>
      <c r="BC117" s="102">
        <v>3.5310000000000001</v>
      </c>
      <c r="BD117" s="102">
        <v>3.5213999999999999</v>
      </c>
      <c r="BE117" s="102">
        <v>3.5114999999999998</v>
      </c>
      <c r="BF117" s="102">
        <v>3.5480999999999998</v>
      </c>
      <c r="BG117" s="102">
        <v>3.5249999999999999</v>
      </c>
      <c r="BH117" s="102">
        <v>3.5354999999999999</v>
      </c>
      <c r="BI117" s="102">
        <v>3.5152000000000001</v>
      </c>
      <c r="BJ117" s="102">
        <v>3.5583999999999998</v>
      </c>
      <c r="BK117" s="102">
        <v>3.5131999999999999</v>
      </c>
      <c r="BL117" s="102">
        <v>3.5097</v>
      </c>
      <c r="BM117" s="102">
        <v>3.5268000000000002</v>
      </c>
      <c r="BN117" s="102">
        <v>3.5228999999999999</v>
      </c>
      <c r="BO117" s="102">
        <v>3.4969999999999999</v>
      </c>
      <c r="BP117" s="102">
        <v>3.5190999999999999</v>
      </c>
      <c r="BQ117" s="102">
        <v>3.5125999999999999</v>
      </c>
      <c r="BR117" s="102">
        <v>3.5131999999999999</v>
      </c>
      <c r="BS117" s="102">
        <v>3.4986999999999999</v>
      </c>
      <c r="BT117" s="25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</row>
    <row r="118" spans="1:139" ht="15" customHeight="1">
      <c r="A118" s="83" t="s">
        <v>205</v>
      </c>
      <c r="B118" s="66" t="s">
        <v>248</v>
      </c>
      <c r="C118" s="79" t="s">
        <v>181</v>
      </c>
      <c r="D118" s="67">
        <v>1</v>
      </c>
      <c r="E118" s="123" t="s">
        <v>72</v>
      </c>
      <c r="F118" s="123" t="s">
        <v>116</v>
      </c>
      <c r="G118" s="85" t="s">
        <v>117</v>
      </c>
      <c r="H118" s="86">
        <v>1.33</v>
      </c>
      <c r="I118" s="124" t="s">
        <v>43</v>
      </c>
      <c r="J118" s="13">
        <v>2.71</v>
      </c>
      <c r="K118" s="14">
        <v>0.21999999999999975</v>
      </c>
      <c r="L118" s="14">
        <v>-0.2200000000000002</v>
      </c>
      <c r="M118" s="15" t="s">
        <v>38</v>
      </c>
      <c r="N118" s="72" t="s">
        <v>67</v>
      </c>
      <c r="O118" s="92">
        <f t="shared" si="138"/>
        <v>2.9299999999999997</v>
      </c>
      <c r="P118" s="93">
        <f t="shared" si="139"/>
        <v>2.4899999999999998</v>
      </c>
      <c r="Q118" s="94"/>
      <c r="R118" s="3">
        <f t="shared" si="140"/>
        <v>2.7288000000000001</v>
      </c>
      <c r="S118" s="3">
        <f t="shared" si="141"/>
        <v>2.6524999999999999</v>
      </c>
      <c r="T118" s="3">
        <f t="shared" si="142"/>
        <v>2.6874406250000011</v>
      </c>
      <c r="U118" s="4">
        <f t="shared" si="143"/>
        <v>1.6016299346542723E-2</v>
      </c>
      <c r="V118" s="5">
        <f t="shared" si="144"/>
        <v>4.5786690012860589</v>
      </c>
      <c r="W118" s="76">
        <f t="shared" si="135"/>
        <v>-0.10254261363635832</v>
      </c>
      <c r="X118" s="76" t="str">
        <f t="shared" si="136"/>
        <v>Level A</v>
      </c>
      <c r="Y118" s="5">
        <f t="shared" si="145"/>
        <v>5.048177687653701</v>
      </c>
      <c r="Z118" s="5">
        <f t="shared" si="146"/>
        <v>4.1091603149184168</v>
      </c>
      <c r="AA118" s="5">
        <f t="shared" si="147"/>
        <v>4.1091603149184168</v>
      </c>
      <c r="AB118" s="6">
        <f t="shared" si="148"/>
        <v>1</v>
      </c>
      <c r="AC118" s="29" t="str">
        <f t="shared" si="149"/>
        <v/>
      </c>
      <c r="AD118" s="29" t="str">
        <f t="shared" si="150"/>
        <v/>
      </c>
      <c r="AE118" s="29">
        <f t="shared" si="151"/>
        <v>2.2559374999998827E-2</v>
      </c>
      <c r="AF118" s="29" t="str">
        <f t="shared" si="137"/>
        <v/>
      </c>
      <c r="AG118" s="23"/>
      <c r="AH118" s="17" t="str">
        <f t="shared" si="152"/>
        <v/>
      </c>
      <c r="AI118" s="73"/>
      <c r="AJ118" s="61"/>
      <c r="AK118" s="61"/>
      <c r="AL118" s="62"/>
      <c r="AM118" s="18"/>
      <c r="AN118" s="102">
        <v>2.6926000000000001</v>
      </c>
      <c r="AO118" s="102">
        <v>2.7042999999999999</v>
      </c>
      <c r="AP118" s="102">
        <v>2.6722000000000001</v>
      </c>
      <c r="AQ118" s="102">
        <v>2.6888999999999998</v>
      </c>
      <c r="AR118" s="102">
        <v>2.6798000000000002</v>
      </c>
      <c r="AS118" s="102">
        <v>2.6890000000000001</v>
      </c>
      <c r="AT118" s="102">
        <v>2.6680000000000001</v>
      </c>
      <c r="AU118" s="102">
        <v>2.702</v>
      </c>
      <c r="AV118" s="102">
        <v>2.6837</v>
      </c>
      <c r="AW118" s="102">
        <v>2.6838000000000002</v>
      </c>
      <c r="AX118" s="102">
        <v>2.7012</v>
      </c>
      <c r="AY118" s="102">
        <v>2.6808000000000001</v>
      </c>
      <c r="AZ118" s="102">
        <v>2.6827000000000001</v>
      </c>
      <c r="BA118" s="102">
        <v>2.7021999999999999</v>
      </c>
      <c r="BB118" s="102">
        <v>2.6621999999999999</v>
      </c>
      <c r="BC118" s="102">
        <v>2.6890999999999998</v>
      </c>
      <c r="BD118" s="102">
        <v>2.7004000000000001</v>
      </c>
      <c r="BE118" s="102">
        <v>2.6804000000000001</v>
      </c>
      <c r="BF118" s="102">
        <v>2.6798999999999999</v>
      </c>
      <c r="BG118" s="102">
        <v>2.6783999999999999</v>
      </c>
      <c r="BH118" s="102">
        <v>2.7065999999999999</v>
      </c>
      <c r="BI118" s="102">
        <v>2.6907000000000001</v>
      </c>
      <c r="BJ118" s="102">
        <v>2.6566999999999998</v>
      </c>
      <c r="BK118" s="102">
        <v>2.6974999999999998</v>
      </c>
      <c r="BL118" s="102">
        <v>2.6850000000000001</v>
      </c>
      <c r="BM118" s="102">
        <v>2.7288000000000001</v>
      </c>
      <c r="BN118" s="102">
        <v>2.6880999999999999</v>
      </c>
      <c r="BO118" s="102">
        <v>2.7018</v>
      </c>
      <c r="BP118" s="102">
        <v>2.7082000000000002</v>
      </c>
      <c r="BQ118" s="102">
        <v>2.6892</v>
      </c>
      <c r="BR118" s="102">
        <v>2.6714000000000002</v>
      </c>
      <c r="BS118" s="102">
        <v>2.6524999999999999</v>
      </c>
      <c r="BT118" s="25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</row>
    <row r="119" spans="1:139" ht="15" customHeight="1">
      <c r="A119" s="83" t="s">
        <v>206</v>
      </c>
      <c r="B119" s="66" t="s">
        <v>248</v>
      </c>
      <c r="C119" s="79" t="s">
        <v>181</v>
      </c>
      <c r="D119" s="67">
        <v>1</v>
      </c>
      <c r="E119" s="123" t="s">
        <v>72</v>
      </c>
      <c r="F119" s="123" t="s">
        <v>116</v>
      </c>
      <c r="G119" s="85" t="s">
        <v>117</v>
      </c>
      <c r="H119" s="86">
        <v>1.33</v>
      </c>
      <c r="I119" s="124" t="s">
        <v>43</v>
      </c>
      <c r="J119" s="13">
        <v>5.6400000000000006</v>
      </c>
      <c r="K119" s="14">
        <v>0.45000000000000018</v>
      </c>
      <c r="L119" s="14">
        <v>-0.44999999999999929</v>
      </c>
      <c r="M119" s="15" t="s">
        <v>38</v>
      </c>
      <c r="N119" s="72" t="s">
        <v>67</v>
      </c>
      <c r="O119" s="92">
        <f t="shared" si="138"/>
        <v>6.0900000000000007</v>
      </c>
      <c r="P119" s="93">
        <f t="shared" si="139"/>
        <v>5.1900000000000013</v>
      </c>
      <c r="Q119" s="94"/>
      <c r="R119" s="3">
        <f t="shared" si="140"/>
        <v>5.7466999999999997</v>
      </c>
      <c r="S119" s="3">
        <f t="shared" si="141"/>
        <v>5.6222000000000003</v>
      </c>
      <c r="T119" s="3">
        <f t="shared" si="142"/>
        <v>5.6723468750000015</v>
      </c>
      <c r="U119" s="4">
        <f t="shared" si="143"/>
        <v>3.1235659774242891E-2</v>
      </c>
      <c r="V119" s="5">
        <f t="shared" si="144"/>
        <v>4.8022036699122586</v>
      </c>
      <c r="W119" s="76">
        <f t="shared" si="135"/>
        <v>7.1881944444446455E-2</v>
      </c>
      <c r="X119" s="76" t="str">
        <f t="shared" si="136"/>
        <v>Level A</v>
      </c>
      <c r="Y119" s="5">
        <f t="shared" si="145"/>
        <v>4.4570119325007136</v>
      </c>
      <c r="Z119" s="5">
        <f t="shared" si="146"/>
        <v>5.1473954073238035</v>
      </c>
      <c r="AA119" s="5">
        <f t="shared" si="147"/>
        <v>4.4570119325007136</v>
      </c>
      <c r="AB119" s="6">
        <f t="shared" si="148"/>
        <v>1</v>
      </c>
      <c r="AC119" s="29" t="str">
        <f t="shared" si="149"/>
        <v/>
      </c>
      <c r="AD119" s="29" t="str">
        <f t="shared" si="150"/>
        <v/>
      </c>
      <c r="AE119" s="29">
        <f t="shared" si="151"/>
        <v>-3.2346875000000885E-2</v>
      </c>
      <c r="AF119" s="29" t="str">
        <f t="shared" si="137"/>
        <v/>
      </c>
      <c r="AG119" s="23"/>
      <c r="AH119" s="17" t="str">
        <f t="shared" si="152"/>
        <v/>
      </c>
      <c r="AI119" s="73"/>
      <c r="AJ119" s="61"/>
      <c r="AK119" s="61"/>
      <c r="AL119" s="62"/>
      <c r="AM119" s="18"/>
      <c r="AN119" s="102">
        <v>5.7081</v>
      </c>
      <c r="AO119" s="102">
        <v>5.6764000000000001</v>
      </c>
      <c r="AP119" s="102">
        <v>5.6550000000000002</v>
      </c>
      <c r="AQ119" s="102">
        <v>5.6768000000000001</v>
      </c>
      <c r="AR119" s="102">
        <v>5.6897000000000002</v>
      </c>
      <c r="AS119" s="102">
        <v>5.7466999999999997</v>
      </c>
      <c r="AT119" s="102">
        <v>5.6581999999999999</v>
      </c>
      <c r="AU119" s="102">
        <v>5.6582999999999997</v>
      </c>
      <c r="AV119" s="102">
        <v>5.6403999999999996</v>
      </c>
      <c r="AW119" s="102">
        <v>5.6577000000000002</v>
      </c>
      <c r="AX119" s="102">
        <v>5.6832000000000003</v>
      </c>
      <c r="AY119" s="102">
        <v>5.6802999999999999</v>
      </c>
      <c r="AZ119" s="102">
        <v>5.6333000000000002</v>
      </c>
      <c r="BA119" s="102">
        <v>5.6919000000000004</v>
      </c>
      <c r="BB119" s="102">
        <v>5.6417000000000002</v>
      </c>
      <c r="BC119" s="102">
        <v>5.7145000000000001</v>
      </c>
      <c r="BD119" s="102">
        <v>5.6322000000000001</v>
      </c>
      <c r="BE119" s="102">
        <v>5.6346999999999996</v>
      </c>
      <c r="BF119" s="102">
        <v>5.6562000000000001</v>
      </c>
      <c r="BG119" s="102">
        <v>5.7145999999999999</v>
      </c>
      <c r="BH119" s="102">
        <v>5.6787000000000001</v>
      </c>
      <c r="BI119" s="102">
        <v>5.7237</v>
      </c>
      <c r="BJ119" s="102">
        <v>5.7093999999999996</v>
      </c>
      <c r="BK119" s="102">
        <v>5.6764000000000001</v>
      </c>
      <c r="BL119" s="102">
        <v>5.7073</v>
      </c>
      <c r="BM119" s="102">
        <v>5.6539999999999999</v>
      </c>
      <c r="BN119" s="102">
        <v>5.6860999999999997</v>
      </c>
      <c r="BO119" s="102">
        <v>5.6222000000000003</v>
      </c>
      <c r="BP119" s="102">
        <v>5.6749000000000001</v>
      </c>
      <c r="BQ119" s="102">
        <v>5.6493000000000002</v>
      </c>
      <c r="BR119" s="102">
        <v>5.6578999999999997</v>
      </c>
      <c r="BS119" s="102">
        <v>5.6253000000000002</v>
      </c>
      <c r="BT119" s="25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</row>
    <row r="120" spans="1:139" ht="15" customHeight="1">
      <c r="A120" s="83" t="s">
        <v>207</v>
      </c>
      <c r="B120" s="66" t="s">
        <v>248</v>
      </c>
      <c r="C120" s="79" t="s">
        <v>181</v>
      </c>
      <c r="D120" s="67">
        <v>1</v>
      </c>
      <c r="E120" s="123" t="s">
        <v>72</v>
      </c>
      <c r="F120" s="123" t="s">
        <v>116</v>
      </c>
      <c r="G120" s="85" t="s">
        <v>117</v>
      </c>
      <c r="H120" s="86">
        <v>1.33</v>
      </c>
      <c r="I120" s="124" t="s">
        <v>43</v>
      </c>
      <c r="J120" s="13">
        <v>3.2800000000000002</v>
      </c>
      <c r="K120" s="14">
        <v>0.26000000000000023</v>
      </c>
      <c r="L120" s="14">
        <v>-0.25999999999999979</v>
      </c>
      <c r="M120" s="15" t="s">
        <v>38</v>
      </c>
      <c r="N120" s="72" t="s">
        <v>67</v>
      </c>
      <c r="O120" s="92">
        <f t="shared" si="138"/>
        <v>3.5400000000000005</v>
      </c>
      <c r="P120" s="93">
        <f t="shared" si="139"/>
        <v>3.0200000000000005</v>
      </c>
      <c r="Q120" s="94"/>
      <c r="R120" s="3">
        <f t="shared" si="140"/>
        <v>3.2942</v>
      </c>
      <c r="S120" s="3">
        <f t="shared" si="141"/>
        <v>3.2134</v>
      </c>
      <c r="T120" s="3">
        <f t="shared" si="142"/>
        <v>3.2592781250000002</v>
      </c>
      <c r="U120" s="4">
        <f t="shared" si="143"/>
        <v>1.8706385564482994E-2</v>
      </c>
      <c r="V120" s="5">
        <f t="shared" si="144"/>
        <v>4.632999056280382</v>
      </c>
      <c r="W120" s="76">
        <f t="shared" si="135"/>
        <v>-7.9699519230769234E-2</v>
      </c>
      <c r="X120" s="76" t="str">
        <f t="shared" si="136"/>
        <v>Level A</v>
      </c>
      <c r="Y120" s="5">
        <f t="shared" si="145"/>
        <v>5.0022468536625402</v>
      </c>
      <c r="Z120" s="5">
        <f t="shared" si="146"/>
        <v>4.2637512588982238</v>
      </c>
      <c r="AA120" s="5">
        <f t="shared" si="147"/>
        <v>4.2637512588982238</v>
      </c>
      <c r="AB120" s="6">
        <f t="shared" si="148"/>
        <v>1</v>
      </c>
      <c r="AC120" s="29" t="str">
        <f t="shared" si="149"/>
        <v/>
      </c>
      <c r="AD120" s="29" t="str">
        <f t="shared" si="150"/>
        <v/>
      </c>
      <c r="AE120" s="29">
        <f t="shared" si="151"/>
        <v>2.0721875000000001E-2</v>
      </c>
      <c r="AF120" s="29" t="str">
        <f t="shared" si="137"/>
        <v/>
      </c>
      <c r="AG120" s="23"/>
      <c r="AH120" s="17" t="str">
        <f t="shared" si="152"/>
        <v/>
      </c>
      <c r="AI120" s="73"/>
      <c r="AJ120" s="61"/>
      <c r="AK120" s="61"/>
      <c r="AL120" s="62"/>
      <c r="AM120" s="18"/>
      <c r="AN120" s="102">
        <v>3.2561</v>
      </c>
      <c r="AO120" s="102">
        <v>3.2595999999999998</v>
      </c>
      <c r="AP120" s="102">
        <v>3.2942</v>
      </c>
      <c r="AQ120" s="102">
        <v>3.2563</v>
      </c>
      <c r="AR120" s="102">
        <v>3.2351999999999999</v>
      </c>
      <c r="AS120" s="102">
        <v>3.2519</v>
      </c>
      <c r="AT120" s="102">
        <v>3.2134</v>
      </c>
      <c r="AU120" s="102">
        <v>3.2742</v>
      </c>
      <c r="AV120" s="102">
        <v>3.2427000000000001</v>
      </c>
      <c r="AW120" s="102">
        <v>3.2376</v>
      </c>
      <c r="AX120" s="102">
        <v>3.2884000000000002</v>
      </c>
      <c r="AY120" s="102">
        <v>3.2623000000000002</v>
      </c>
      <c r="AZ120" s="102">
        <v>3.2553000000000001</v>
      </c>
      <c r="BA120" s="102">
        <v>3.2704</v>
      </c>
      <c r="BB120" s="102">
        <v>3.2719999999999998</v>
      </c>
      <c r="BC120" s="102">
        <v>3.2747000000000002</v>
      </c>
      <c r="BD120" s="102">
        <v>3.2623000000000002</v>
      </c>
      <c r="BE120" s="102">
        <v>3.2658999999999998</v>
      </c>
      <c r="BF120" s="102">
        <v>3.2656999999999998</v>
      </c>
      <c r="BG120" s="102">
        <v>3.2854000000000001</v>
      </c>
      <c r="BH120" s="102">
        <v>3.2761</v>
      </c>
      <c r="BI120" s="102">
        <v>3.2557999999999998</v>
      </c>
      <c r="BJ120" s="102">
        <v>3.2745000000000002</v>
      </c>
      <c r="BK120" s="102">
        <v>3.2372000000000001</v>
      </c>
      <c r="BL120" s="102">
        <v>3.2639</v>
      </c>
      <c r="BM120" s="102">
        <v>3.2477999999999998</v>
      </c>
      <c r="BN120" s="102">
        <v>3.2382</v>
      </c>
      <c r="BO120" s="102">
        <v>3.2193999999999998</v>
      </c>
      <c r="BP120" s="102">
        <v>3.2604000000000002</v>
      </c>
      <c r="BQ120" s="102">
        <v>3.2551999999999999</v>
      </c>
      <c r="BR120" s="102">
        <v>3.2814999999999999</v>
      </c>
      <c r="BS120" s="102">
        <v>3.2633000000000001</v>
      </c>
      <c r="BT120" s="25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</row>
    <row r="121" spans="1:139" ht="15" customHeight="1">
      <c r="A121" s="83" t="s">
        <v>208</v>
      </c>
      <c r="B121" s="66" t="s">
        <v>248</v>
      </c>
      <c r="C121" s="79" t="s">
        <v>181</v>
      </c>
      <c r="D121" s="67">
        <v>1</v>
      </c>
      <c r="E121" s="123" t="s">
        <v>72</v>
      </c>
      <c r="F121" s="123" t="s">
        <v>116</v>
      </c>
      <c r="G121" s="85" t="s">
        <v>117</v>
      </c>
      <c r="H121" s="86">
        <v>1.33</v>
      </c>
      <c r="I121" s="124" t="s">
        <v>43</v>
      </c>
      <c r="J121" s="13">
        <v>2.9699999999999998</v>
      </c>
      <c r="K121" s="14">
        <v>0.23999999999999977</v>
      </c>
      <c r="L121" s="14">
        <v>-0.24000000000000021</v>
      </c>
      <c r="M121" s="15" t="s">
        <v>38</v>
      </c>
      <c r="N121" s="72" t="s">
        <v>67</v>
      </c>
      <c r="O121" s="92">
        <f t="shared" si="138"/>
        <v>3.2099999999999995</v>
      </c>
      <c r="P121" s="93">
        <f t="shared" si="139"/>
        <v>2.7299999999999995</v>
      </c>
      <c r="Q121" s="94"/>
      <c r="R121" s="3">
        <f t="shared" si="140"/>
        <v>3.0072999999999999</v>
      </c>
      <c r="S121" s="3">
        <f t="shared" si="141"/>
        <v>2.9649999999999999</v>
      </c>
      <c r="T121" s="3">
        <f t="shared" si="142"/>
        <v>2.9818250000000002</v>
      </c>
      <c r="U121" s="4">
        <f t="shared" si="143"/>
        <v>1.1403762819859654E-2</v>
      </c>
      <c r="V121" s="5">
        <f t="shared" si="144"/>
        <v>7.0152283297825155</v>
      </c>
      <c r="W121" s="76">
        <f t="shared" si="135"/>
        <v>4.9270833333335082E-2</v>
      </c>
      <c r="X121" s="76" t="str">
        <f t="shared" si="136"/>
        <v>Level A</v>
      </c>
      <c r="Y121" s="5">
        <f t="shared" si="145"/>
        <v>6.6695821839505038</v>
      </c>
      <c r="Z121" s="5">
        <f t="shared" si="146"/>
        <v>7.3608744756145272</v>
      </c>
      <c r="AA121" s="5">
        <f t="shared" si="147"/>
        <v>6.6695821839505038</v>
      </c>
      <c r="AB121" s="6">
        <f t="shared" si="148"/>
        <v>1</v>
      </c>
      <c r="AC121" s="29" t="str">
        <f t="shared" si="149"/>
        <v/>
      </c>
      <c r="AD121" s="29" t="str">
        <f t="shared" si="150"/>
        <v/>
      </c>
      <c r="AE121" s="29">
        <f t="shared" si="151"/>
        <v>-1.1825000000000419E-2</v>
      </c>
      <c r="AF121" s="29" t="str">
        <f t="shared" si="137"/>
        <v/>
      </c>
      <c r="AG121" s="23"/>
      <c r="AH121" s="17" t="str">
        <f t="shared" si="152"/>
        <v/>
      </c>
      <c r="AI121" s="73"/>
      <c r="AJ121" s="61"/>
      <c r="AK121" s="61"/>
      <c r="AL121" s="62"/>
      <c r="AM121" s="18"/>
      <c r="AN121" s="102">
        <v>2.9940000000000002</v>
      </c>
      <c r="AO121" s="102">
        <v>2.9998999999999998</v>
      </c>
      <c r="AP121" s="102">
        <v>2.984</v>
      </c>
      <c r="AQ121" s="102">
        <v>2.9958</v>
      </c>
      <c r="AR121" s="102">
        <v>2.9676999999999998</v>
      </c>
      <c r="AS121" s="102">
        <v>2.9653</v>
      </c>
      <c r="AT121" s="102">
        <v>2.9830000000000001</v>
      </c>
      <c r="AU121" s="102">
        <v>2.9796</v>
      </c>
      <c r="AV121" s="102">
        <v>2.9838</v>
      </c>
      <c r="AW121" s="102">
        <v>2.9649999999999999</v>
      </c>
      <c r="AX121" s="102">
        <v>2.9771000000000001</v>
      </c>
      <c r="AY121" s="102">
        <v>2.972</v>
      </c>
      <c r="AZ121" s="102">
        <v>3.0028000000000001</v>
      </c>
      <c r="BA121" s="102">
        <v>2.9883000000000002</v>
      </c>
      <c r="BB121" s="102">
        <v>3.0032000000000001</v>
      </c>
      <c r="BC121" s="102">
        <v>2.9925999999999999</v>
      </c>
      <c r="BD121" s="102">
        <v>2.9781</v>
      </c>
      <c r="BE121" s="102">
        <v>2.9687999999999999</v>
      </c>
      <c r="BF121" s="102">
        <v>2.9708999999999999</v>
      </c>
      <c r="BG121" s="102">
        <v>2.9697</v>
      </c>
      <c r="BH121" s="102">
        <v>2.9826999999999999</v>
      </c>
      <c r="BI121" s="102">
        <v>3.0072999999999999</v>
      </c>
      <c r="BJ121" s="102">
        <v>2.9843000000000002</v>
      </c>
      <c r="BK121" s="102">
        <v>2.9784000000000002</v>
      </c>
      <c r="BL121" s="102">
        <v>2.9761000000000002</v>
      </c>
      <c r="BM121" s="102">
        <v>2.9742999999999999</v>
      </c>
      <c r="BN121" s="102">
        <v>2.9775</v>
      </c>
      <c r="BO121" s="102">
        <v>2.9722</v>
      </c>
      <c r="BP121" s="102">
        <v>2.9790000000000001</v>
      </c>
      <c r="BQ121" s="102">
        <v>2.9853999999999998</v>
      </c>
      <c r="BR121" s="102">
        <v>2.9739</v>
      </c>
      <c r="BS121" s="102">
        <v>2.9857</v>
      </c>
      <c r="BT121" s="25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</row>
    <row r="122" spans="1:139" ht="15" customHeight="1">
      <c r="A122" s="83" t="s">
        <v>209</v>
      </c>
      <c r="B122" s="66" t="s">
        <v>248</v>
      </c>
      <c r="C122" s="79" t="s">
        <v>181</v>
      </c>
      <c r="D122" s="67">
        <v>1</v>
      </c>
      <c r="E122" s="123" t="s">
        <v>72</v>
      </c>
      <c r="F122" s="123" t="s">
        <v>116</v>
      </c>
      <c r="G122" s="85" t="s">
        <v>117</v>
      </c>
      <c r="H122" s="86">
        <v>1.33</v>
      </c>
      <c r="I122" s="124" t="s">
        <v>43</v>
      </c>
      <c r="J122" s="13">
        <v>7.1099999999999994</v>
      </c>
      <c r="K122" s="14">
        <v>0.5699999999999994</v>
      </c>
      <c r="L122" s="14">
        <v>-0.57000000000000028</v>
      </c>
      <c r="M122" s="15" t="s">
        <v>38</v>
      </c>
      <c r="N122" s="72" t="s">
        <v>67</v>
      </c>
      <c r="O122" s="92">
        <f t="shared" si="138"/>
        <v>7.6799999999999988</v>
      </c>
      <c r="P122" s="93">
        <f t="shared" si="139"/>
        <v>6.5399999999999991</v>
      </c>
      <c r="Q122" s="94"/>
      <c r="R122" s="3">
        <f t="shared" si="140"/>
        <v>7.1463000000000001</v>
      </c>
      <c r="S122" s="3">
        <f t="shared" si="141"/>
        <v>7.0397999999999996</v>
      </c>
      <c r="T122" s="3">
        <f t="shared" si="142"/>
        <v>7.0881406250000003</v>
      </c>
      <c r="U122" s="4">
        <f t="shared" si="143"/>
        <v>2.3817923034162549E-2</v>
      </c>
      <c r="V122" s="5">
        <f t="shared" si="144"/>
        <v>7.9771859085898864</v>
      </c>
      <c r="W122" s="76">
        <f t="shared" si="135"/>
        <v>-3.8349780701752864E-2</v>
      </c>
      <c r="X122" s="76" t="str">
        <f t="shared" si="136"/>
        <v>Level A</v>
      </c>
      <c r="Y122" s="5">
        <f t="shared" si="145"/>
        <v>8.2831092388014156</v>
      </c>
      <c r="Z122" s="5">
        <f t="shared" si="146"/>
        <v>7.6712625783783572</v>
      </c>
      <c r="AA122" s="5">
        <f t="shared" si="147"/>
        <v>7.6712625783783572</v>
      </c>
      <c r="AB122" s="6">
        <f t="shared" si="148"/>
        <v>1</v>
      </c>
      <c r="AC122" s="29" t="str">
        <f t="shared" si="149"/>
        <v/>
      </c>
      <c r="AD122" s="29" t="str">
        <f t="shared" si="150"/>
        <v/>
      </c>
      <c r="AE122" s="29">
        <f t="shared" si="151"/>
        <v>2.1859374999999126E-2</v>
      </c>
      <c r="AF122" s="29" t="str">
        <f t="shared" si="137"/>
        <v/>
      </c>
      <c r="AG122" s="23"/>
      <c r="AH122" s="17" t="str">
        <f t="shared" si="152"/>
        <v/>
      </c>
      <c r="AI122" s="73"/>
      <c r="AJ122" s="61"/>
      <c r="AK122" s="61"/>
      <c r="AL122" s="62"/>
      <c r="AM122" s="18"/>
      <c r="AN122" s="102">
        <v>7.0723000000000003</v>
      </c>
      <c r="AO122" s="102">
        <v>7.0772000000000004</v>
      </c>
      <c r="AP122" s="102">
        <v>7.0823999999999998</v>
      </c>
      <c r="AQ122" s="102">
        <v>7.0517000000000003</v>
      </c>
      <c r="AR122" s="102">
        <v>7.1463000000000001</v>
      </c>
      <c r="AS122" s="102">
        <v>7.0477999999999996</v>
      </c>
      <c r="AT122" s="102">
        <v>7.0861999999999998</v>
      </c>
      <c r="AU122" s="102">
        <v>7.0940000000000003</v>
      </c>
      <c r="AV122" s="102">
        <v>7.0819999999999999</v>
      </c>
      <c r="AW122" s="102">
        <v>7.0776000000000003</v>
      </c>
      <c r="AX122" s="102">
        <v>7.1195000000000004</v>
      </c>
      <c r="AY122" s="102">
        <v>7.0643000000000002</v>
      </c>
      <c r="AZ122" s="102">
        <v>7.0719000000000003</v>
      </c>
      <c r="BA122" s="102">
        <v>7.08</v>
      </c>
      <c r="BB122" s="102">
        <v>7.1167999999999996</v>
      </c>
      <c r="BC122" s="102">
        <v>7.1235999999999997</v>
      </c>
      <c r="BD122" s="102">
        <v>7.0895000000000001</v>
      </c>
      <c r="BE122" s="102">
        <v>7.0788000000000002</v>
      </c>
      <c r="BF122" s="102">
        <v>7.0762</v>
      </c>
      <c r="BG122" s="102">
        <v>7.0674999999999999</v>
      </c>
      <c r="BH122" s="102">
        <v>7.0960999999999999</v>
      </c>
      <c r="BI122" s="102">
        <v>7.0932000000000004</v>
      </c>
      <c r="BJ122" s="102">
        <v>7.0819999999999999</v>
      </c>
      <c r="BK122" s="102">
        <v>7.1273999999999997</v>
      </c>
      <c r="BL122" s="102">
        <v>7.1131000000000002</v>
      </c>
      <c r="BM122" s="102">
        <v>7.1115000000000004</v>
      </c>
      <c r="BN122" s="102">
        <v>7.0968999999999998</v>
      </c>
      <c r="BO122" s="102">
        <v>7.0800999999999998</v>
      </c>
      <c r="BP122" s="102">
        <v>7.1058000000000003</v>
      </c>
      <c r="BQ122" s="102">
        <v>7.0397999999999996</v>
      </c>
      <c r="BR122" s="102">
        <v>7.0983999999999998</v>
      </c>
      <c r="BS122" s="102">
        <v>7.0705999999999998</v>
      </c>
      <c r="BT122" s="25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</row>
    <row r="123" spans="1:139" ht="15" customHeight="1">
      <c r="A123" s="83" t="s">
        <v>210</v>
      </c>
      <c r="B123" s="66" t="s">
        <v>248</v>
      </c>
      <c r="C123" s="79" t="s">
        <v>181</v>
      </c>
      <c r="D123" s="67">
        <v>1</v>
      </c>
      <c r="E123" s="123" t="s">
        <v>72</v>
      </c>
      <c r="F123" s="123" t="s">
        <v>116</v>
      </c>
      <c r="G123" s="85" t="s">
        <v>117</v>
      </c>
      <c r="H123" s="86">
        <v>1.33</v>
      </c>
      <c r="I123" s="124" t="s">
        <v>43</v>
      </c>
      <c r="J123" s="13">
        <v>5.72</v>
      </c>
      <c r="K123" s="14">
        <v>0.45999999999999996</v>
      </c>
      <c r="L123" s="14">
        <v>-0.45999999999999996</v>
      </c>
      <c r="M123" s="15" t="s">
        <v>38</v>
      </c>
      <c r="N123" s="72" t="s">
        <v>67</v>
      </c>
      <c r="O123" s="92">
        <f t="shared" si="138"/>
        <v>6.18</v>
      </c>
      <c r="P123" s="93">
        <f t="shared" si="139"/>
        <v>5.26</v>
      </c>
      <c r="Q123" s="94"/>
      <c r="R123" s="3">
        <f t="shared" si="140"/>
        <v>5.7712000000000003</v>
      </c>
      <c r="S123" s="3">
        <f t="shared" si="141"/>
        <v>5.6430999999999996</v>
      </c>
      <c r="T123" s="3">
        <f t="shared" si="142"/>
        <v>5.7097437500000021</v>
      </c>
      <c r="U123" s="4">
        <f t="shared" si="143"/>
        <v>3.023911094336542E-2</v>
      </c>
      <c r="V123" s="5">
        <f t="shared" si="144"/>
        <v>5.0706958157767952</v>
      </c>
      <c r="W123" s="76">
        <f t="shared" si="135"/>
        <v>-2.2296195652168775E-2</v>
      </c>
      <c r="X123" s="76" t="str">
        <f t="shared" si="136"/>
        <v>Level A</v>
      </c>
      <c r="Y123" s="5">
        <f t="shared" si="145"/>
        <v>5.1837530417779885</v>
      </c>
      <c r="Z123" s="5">
        <f t="shared" si="146"/>
        <v>4.9576385897756019</v>
      </c>
      <c r="AA123" s="5">
        <f t="shared" si="147"/>
        <v>4.9576385897756019</v>
      </c>
      <c r="AB123" s="6">
        <f t="shared" si="148"/>
        <v>1</v>
      </c>
      <c r="AC123" s="29" t="str">
        <f t="shared" si="149"/>
        <v/>
      </c>
      <c r="AD123" s="29" t="str">
        <f t="shared" si="150"/>
        <v/>
      </c>
      <c r="AE123" s="29">
        <f t="shared" si="151"/>
        <v>1.0256249999997635E-2</v>
      </c>
      <c r="AF123" s="29" t="str">
        <f t="shared" si="137"/>
        <v/>
      </c>
      <c r="AG123" s="23"/>
      <c r="AH123" s="17" t="str">
        <f t="shared" si="152"/>
        <v/>
      </c>
      <c r="AI123" s="73"/>
      <c r="AJ123" s="61"/>
      <c r="AK123" s="61"/>
      <c r="AL123" s="62"/>
      <c r="AM123" s="18"/>
      <c r="AN123" s="102">
        <v>5.7233000000000001</v>
      </c>
      <c r="AO123" s="102">
        <v>5.6963999999999997</v>
      </c>
      <c r="AP123" s="102">
        <v>5.6822999999999997</v>
      </c>
      <c r="AQ123" s="102">
        <v>5.7088999999999999</v>
      </c>
      <c r="AR123" s="102">
        <v>5.7073</v>
      </c>
      <c r="AS123" s="102">
        <v>5.7332000000000001</v>
      </c>
      <c r="AT123" s="102">
        <v>5.7092000000000001</v>
      </c>
      <c r="AU123" s="102">
        <v>5.7308000000000003</v>
      </c>
      <c r="AV123" s="102">
        <v>5.742</v>
      </c>
      <c r="AW123" s="102">
        <v>5.7542999999999997</v>
      </c>
      <c r="AX123" s="102">
        <v>5.6508000000000003</v>
      </c>
      <c r="AY123" s="102">
        <v>5.7141000000000002</v>
      </c>
      <c r="AZ123" s="102">
        <v>5.6790000000000003</v>
      </c>
      <c r="BA123" s="102">
        <v>5.7358000000000002</v>
      </c>
      <c r="BB123" s="102">
        <v>5.6825000000000001</v>
      </c>
      <c r="BC123" s="102">
        <v>5.7359999999999998</v>
      </c>
      <c r="BD123" s="102">
        <v>5.6871</v>
      </c>
      <c r="BE123" s="102">
        <v>5.7712000000000003</v>
      </c>
      <c r="BF123" s="102">
        <v>5.7149999999999999</v>
      </c>
      <c r="BG123" s="102">
        <v>5.7065000000000001</v>
      </c>
      <c r="BH123" s="102">
        <v>5.6657999999999999</v>
      </c>
      <c r="BI123" s="102">
        <v>5.7199</v>
      </c>
      <c r="BJ123" s="102">
        <v>5.7130999999999998</v>
      </c>
      <c r="BK123" s="102">
        <v>5.6772999999999998</v>
      </c>
      <c r="BL123" s="102">
        <v>5.7481999999999998</v>
      </c>
      <c r="BM123" s="102">
        <v>5.7398999999999996</v>
      </c>
      <c r="BN123" s="102">
        <v>5.7247000000000003</v>
      </c>
      <c r="BO123" s="102">
        <v>5.6813000000000002</v>
      </c>
      <c r="BP123" s="102">
        <v>5.7374999999999998</v>
      </c>
      <c r="BQ123" s="102">
        <v>5.6430999999999996</v>
      </c>
      <c r="BR123" s="102">
        <v>5.6852999999999998</v>
      </c>
      <c r="BS123" s="102">
        <v>5.71</v>
      </c>
      <c r="BT123" s="25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</row>
    <row r="124" spans="1:139" ht="15" customHeight="1">
      <c r="A124" s="83" t="s">
        <v>211</v>
      </c>
      <c r="B124" s="66" t="s">
        <v>248</v>
      </c>
      <c r="C124" s="79" t="s">
        <v>181</v>
      </c>
      <c r="D124" s="67">
        <v>1</v>
      </c>
      <c r="E124" s="123" t="s">
        <v>72</v>
      </c>
      <c r="F124" s="123" t="s">
        <v>116</v>
      </c>
      <c r="G124" s="85" t="s">
        <v>117</v>
      </c>
      <c r="H124" s="86">
        <v>1.33</v>
      </c>
      <c r="I124" s="124" t="s">
        <v>43</v>
      </c>
      <c r="J124" s="13">
        <v>5.2</v>
      </c>
      <c r="K124" s="14">
        <v>0.41999999999999993</v>
      </c>
      <c r="L124" s="14">
        <v>-0.41999999999999993</v>
      </c>
      <c r="M124" s="15" t="s">
        <v>38</v>
      </c>
      <c r="N124" s="72" t="s">
        <v>67</v>
      </c>
      <c r="O124" s="92">
        <f t="shared" si="138"/>
        <v>5.62</v>
      </c>
      <c r="P124" s="93">
        <f t="shared" si="139"/>
        <v>4.78</v>
      </c>
      <c r="Q124" s="94"/>
      <c r="R124" s="3">
        <f t="shared" si="140"/>
        <v>5.2458999999999998</v>
      </c>
      <c r="S124" s="3">
        <f t="shared" si="141"/>
        <v>5.1256000000000004</v>
      </c>
      <c r="T124" s="3">
        <f t="shared" si="142"/>
        <v>5.1830781250000006</v>
      </c>
      <c r="U124" s="4">
        <f t="shared" si="143"/>
        <v>3.0177226345695678E-2</v>
      </c>
      <c r="V124" s="5">
        <f t="shared" si="144"/>
        <v>4.6392600299387308</v>
      </c>
      <c r="W124" s="76">
        <f t="shared" si="135"/>
        <v>-4.0290178571427464E-2</v>
      </c>
      <c r="X124" s="76" t="str">
        <f t="shared" si="136"/>
        <v>Level A</v>
      </c>
      <c r="Y124" s="5">
        <f t="shared" si="145"/>
        <v>4.8261766449842476</v>
      </c>
      <c r="Z124" s="5">
        <f t="shared" si="146"/>
        <v>4.4523434148932131</v>
      </c>
      <c r="AA124" s="5">
        <f t="shared" si="147"/>
        <v>4.4523434148932131</v>
      </c>
      <c r="AB124" s="6">
        <f t="shared" si="148"/>
        <v>1</v>
      </c>
      <c r="AC124" s="29" t="str">
        <f t="shared" si="149"/>
        <v/>
      </c>
      <c r="AD124" s="29" t="str">
        <f t="shared" si="150"/>
        <v/>
      </c>
      <c r="AE124" s="29">
        <f t="shared" si="151"/>
        <v>1.6921874999999531E-2</v>
      </c>
      <c r="AF124" s="29" t="str">
        <f t="shared" si="137"/>
        <v/>
      </c>
      <c r="AG124" s="23"/>
      <c r="AH124" s="17" t="str">
        <f t="shared" si="152"/>
        <v/>
      </c>
      <c r="AI124" s="73"/>
      <c r="AJ124" s="61"/>
      <c r="AK124" s="61"/>
      <c r="AL124" s="62"/>
      <c r="AM124" s="18"/>
      <c r="AN124" s="102">
        <v>5.1778000000000004</v>
      </c>
      <c r="AO124" s="102">
        <v>5.1893000000000002</v>
      </c>
      <c r="AP124" s="102">
        <v>5.1852999999999998</v>
      </c>
      <c r="AQ124" s="102">
        <v>5.2035999999999998</v>
      </c>
      <c r="AR124" s="102">
        <v>5.1746999999999996</v>
      </c>
      <c r="AS124" s="102">
        <v>5.2184999999999997</v>
      </c>
      <c r="AT124" s="102">
        <v>5.2325999999999997</v>
      </c>
      <c r="AU124" s="102">
        <v>5.1390000000000002</v>
      </c>
      <c r="AV124" s="102">
        <v>5.1407999999999996</v>
      </c>
      <c r="AW124" s="102">
        <v>5.1776999999999997</v>
      </c>
      <c r="AX124" s="102">
        <v>5.1256000000000004</v>
      </c>
      <c r="AY124" s="102">
        <v>5.1996000000000002</v>
      </c>
      <c r="AZ124" s="102">
        <v>5.1482000000000001</v>
      </c>
      <c r="BA124" s="102">
        <v>5.2382</v>
      </c>
      <c r="BB124" s="102">
        <v>5.1711</v>
      </c>
      <c r="BC124" s="102">
        <v>5.2135999999999996</v>
      </c>
      <c r="BD124" s="102">
        <v>5.1329000000000002</v>
      </c>
      <c r="BE124" s="102">
        <v>5.1792999999999996</v>
      </c>
      <c r="BF124" s="102">
        <v>5.1725000000000003</v>
      </c>
      <c r="BG124" s="102">
        <v>5.1883999999999997</v>
      </c>
      <c r="BH124" s="102">
        <v>5.1768999999999998</v>
      </c>
      <c r="BI124" s="102">
        <v>5.1326000000000001</v>
      </c>
      <c r="BJ124" s="102">
        <v>5.1920999999999999</v>
      </c>
      <c r="BK124" s="102">
        <v>5.1722000000000001</v>
      </c>
      <c r="BL124" s="102">
        <v>5.1802000000000001</v>
      </c>
      <c r="BM124" s="102">
        <v>5.1862000000000004</v>
      </c>
      <c r="BN124" s="102">
        <v>5.1695000000000002</v>
      </c>
      <c r="BO124" s="102">
        <v>5.2027000000000001</v>
      </c>
      <c r="BP124" s="102">
        <v>5.2161</v>
      </c>
      <c r="BQ124" s="102">
        <v>5.2458999999999998</v>
      </c>
      <c r="BR124" s="102">
        <v>5.1784999999999997</v>
      </c>
      <c r="BS124" s="102">
        <v>5.1969000000000003</v>
      </c>
      <c r="BT124" s="25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</row>
    <row r="125" spans="1:139" ht="15" customHeight="1">
      <c r="A125" s="83" t="s">
        <v>138</v>
      </c>
      <c r="B125" s="66" t="s">
        <v>248</v>
      </c>
      <c r="C125" s="79" t="s">
        <v>181</v>
      </c>
      <c r="D125" s="67">
        <v>1</v>
      </c>
      <c r="E125" s="123" t="s">
        <v>72</v>
      </c>
      <c r="F125" s="123" t="s">
        <v>116</v>
      </c>
      <c r="G125" s="85" t="s">
        <v>117</v>
      </c>
      <c r="H125" s="86">
        <v>1.33</v>
      </c>
      <c r="I125" s="124" t="s">
        <v>43</v>
      </c>
      <c r="J125" s="13">
        <v>3.3049999999999997</v>
      </c>
      <c r="K125" s="14">
        <v>0.26499999999999968</v>
      </c>
      <c r="L125" s="14">
        <v>-0.26500000000000012</v>
      </c>
      <c r="M125" s="15" t="s">
        <v>38</v>
      </c>
      <c r="N125" s="72" t="s">
        <v>67</v>
      </c>
      <c r="O125" s="92">
        <f t="shared" si="138"/>
        <v>3.5699999999999994</v>
      </c>
      <c r="P125" s="93">
        <f t="shared" si="139"/>
        <v>3.0399999999999996</v>
      </c>
      <c r="Q125" s="94"/>
      <c r="R125" s="3">
        <f t="shared" si="140"/>
        <v>3.2719999999999998</v>
      </c>
      <c r="S125" s="3">
        <f t="shared" si="141"/>
        <v>3.157</v>
      </c>
      <c r="T125" s="3">
        <f t="shared" si="142"/>
        <v>3.2254375</v>
      </c>
      <c r="U125" s="4">
        <f t="shared" si="143"/>
        <v>2.6418392298035494E-2</v>
      </c>
      <c r="V125" s="5">
        <f t="shared" si="144"/>
        <v>3.3436301625327096</v>
      </c>
      <c r="W125" s="76">
        <f t="shared" si="135"/>
        <v>-0.300235849056603</v>
      </c>
      <c r="X125" s="76" t="str">
        <f t="shared" si="136"/>
        <v>Level C</v>
      </c>
      <c r="Y125" s="5">
        <f t="shared" si="145"/>
        <v>4.3475078033119825</v>
      </c>
      <c r="Z125" s="5">
        <f t="shared" si="146"/>
        <v>2.3397525217534372</v>
      </c>
      <c r="AA125" s="5">
        <f t="shared" si="147"/>
        <v>2.3397525217534372</v>
      </c>
      <c r="AB125" s="6">
        <f t="shared" si="148"/>
        <v>0.99999999999888489</v>
      </c>
      <c r="AC125" s="29" t="str">
        <f t="shared" si="149"/>
        <v/>
      </c>
      <c r="AD125" s="29" t="str">
        <f t="shared" si="150"/>
        <v/>
      </c>
      <c r="AE125" s="29">
        <f t="shared" si="151"/>
        <v>7.9562499999999758E-2</v>
      </c>
      <c r="AF125" s="29" t="str">
        <f t="shared" si="137"/>
        <v/>
      </c>
      <c r="AG125" s="23"/>
      <c r="AH125" s="17" t="str">
        <f t="shared" si="152"/>
        <v/>
      </c>
      <c r="AI125" s="73"/>
      <c r="AJ125" s="61"/>
      <c r="AK125" s="61"/>
      <c r="AL125" s="62"/>
      <c r="AM125" s="18"/>
      <c r="AN125" s="102">
        <v>3.22</v>
      </c>
      <c r="AO125" s="102">
        <v>3.2250000000000001</v>
      </c>
      <c r="AP125" s="102">
        <v>3.2240000000000002</v>
      </c>
      <c r="AQ125" s="102">
        <v>3.1880000000000002</v>
      </c>
      <c r="AR125" s="102">
        <v>3.2090000000000001</v>
      </c>
      <c r="AS125" s="102">
        <v>3.21</v>
      </c>
      <c r="AT125" s="102">
        <v>3.2719999999999998</v>
      </c>
      <c r="AU125" s="102">
        <v>3.2519999999999998</v>
      </c>
      <c r="AV125" s="102">
        <v>3.2669999999999999</v>
      </c>
      <c r="AW125" s="102">
        <v>3.2269999999999999</v>
      </c>
      <c r="AX125" s="102">
        <v>3.2250000000000001</v>
      </c>
      <c r="AY125" s="102">
        <v>3.2</v>
      </c>
      <c r="AZ125" s="102">
        <v>3.222</v>
      </c>
      <c r="BA125" s="102">
        <v>3.1840000000000002</v>
      </c>
      <c r="BB125" s="102">
        <v>3.1859999999999999</v>
      </c>
      <c r="BC125" s="102">
        <v>3.2290000000000001</v>
      </c>
      <c r="BD125" s="102">
        <v>3.2440000000000002</v>
      </c>
      <c r="BE125" s="102">
        <v>3.246</v>
      </c>
      <c r="BF125" s="102">
        <v>3.157</v>
      </c>
      <c r="BG125" s="102">
        <v>3.2450000000000001</v>
      </c>
      <c r="BH125" s="102">
        <v>3.2429999999999999</v>
      </c>
      <c r="BI125" s="102">
        <v>3.22</v>
      </c>
      <c r="BJ125" s="102">
        <v>3.1890000000000001</v>
      </c>
      <c r="BK125" s="102">
        <v>3.2120000000000002</v>
      </c>
      <c r="BL125" s="102">
        <v>3.254</v>
      </c>
      <c r="BM125" s="102">
        <v>3.2429999999999999</v>
      </c>
      <c r="BN125" s="102">
        <v>3.2530000000000001</v>
      </c>
      <c r="BO125" s="102">
        <v>3.246</v>
      </c>
      <c r="BP125" s="102">
        <v>3.2330000000000001</v>
      </c>
      <c r="BQ125" s="102">
        <v>3.2040000000000002</v>
      </c>
      <c r="BR125" s="102">
        <v>3.2480000000000002</v>
      </c>
      <c r="BS125" s="102">
        <v>3.2370000000000001</v>
      </c>
      <c r="BT125" s="25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</row>
    <row r="126" spans="1:139" ht="15" customHeight="1">
      <c r="A126" s="83" t="s">
        <v>139</v>
      </c>
      <c r="B126" s="66" t="s">
        <v>248</v>
      </c>
      <c r="C126" s="79" t="s">
        <v>181</v>
      </c>
      <c r="D126" s="67">
        <v>1</v>
      </c>
      <c r="E126" s="123" t="s">
        <v>72</v>
      </c>
      <c r="F126" s="123" t="s">
        <v>116</v>
      </c>
      <c r="G126" s="85" t="s">
        <v>117</v>
      </c>
      <c r="H126" s="86">
        <v>1.33</v>
      </c>
      <c r="I126" s="124" t="s">
        <v>43</v>
      </c>
      <c r="J126" s="13">
        <v>7.02</v>
      </c>
      <c r="K126" s="14">
        <v>0.55999999999999961</v>
      </c>
      <c r="L126" s="14">
        <v>-0.5600000000000005</v>
      </c>
      <c r="M126" s="15" t="s">
        <v>38</v>
      </c>
      <c r="N126" s="72" t="s">
        <v>67</v>
      </c>
      <c r="O126" s="92">
        <f t="shared" si="138"/>
        <v>7.5799999999999992</v>
      </c>
      <c r="P126" s="93">
        <f t="shared" si="139"/>
        <v>6.4599999999999991</v>
      </c>
      <c r="Q126" s="94"/>
      <c r="R126" s="3">
        <f t="shared" si="140"/>
        <v>7.0510000000000002</v>
      </c>
      <c r="S126" s="3">
        <f t="shared" si="141"/>
        <v>6.9050000000000002</v>
      </c>
      <c r="T126" s="3">
        <f t="shared" si="142"/>
        <v>6.9900624999999987</v>
      </c>
      <c r="U126" s="4">
        <f t="shared" si="143"/>
        <v>3.7591983960207714E-2</v>
      </c>
      <c r="V126" s="5">
        <f t="shared" si="144"/>
        <v>4.9655976355028022</v>
      </c>
      <c r="W126" s="76">
        <f t="shared" si="135"/>
        <v>-5.3459821428572918E-2</v>
      </c>
      <c r="X126" s="76" t="str">
        <f t="shared" si="136"/>
        <v>Level A</v>
      </c>
      <c r="Y126" s="5">
        <f t="shared" si="145"/>
        <v>5.2310575983829217</v>
      </c>
      <c r="Z126" s="5">
        <f t="shared" si="146"/>
        <v>4.7001376726226818</v>
      </c>
      <c r="AA126" s="5">
        <f t="shared" si="147"/>
        <v>4.7001376726226818</v>
      </c>
      <c r="AB126" s="6">
        <f t="shared" si="148"/>
        <v>1</v>
      </c>
      <c r="AC126" s="29" t="str">
        <f t="shared" si="149"/>
        <v/>
      </c>
      <c r="AD126" s="29" t="str">
        <f t="shared" si="150"/>
        <v/>
      </c>
      <c r="AE126" s="29">
        <f t="shared" si="151"/>
        <v>2.9937500000000838E-2</v>
      </c>
      <c r="AF126" s="29" t="str">
        <f t="shared" si="137"/>
        <v/>
      </c>
      <c r="AG126" s="23"/>
      <c r="AH126" s="17" t="str">
        <f t="shared" si="152"/>
        <v/>
      </c>
      <c r="AI126" s="73"/>
      <c r="AJ126" s="61"/>
      <c r="AK126" s="61"/>
      <c r="AL126" s="62"/>
      <c r="AM126" s="18"/>
      <c r="AN126" s="102">
        <v>6.9829999999999997</v>
      </c>
      <c r="AO126" s="102">
        <v>6.9870000000000001</v>
      </c>
      <c r="AP126" s="102">
        <v>6.9740000000000002</v>
      </c>
      <c r="AQ126" s="102">
        <v>6.992</v>
      </c>
      <c r="AR126" s="102">
        <v>6.968</v>
      </c>
      <c r="AS126" s="102">
        <v>6.9290000000000003</v>
      </c>
      <c r="AT126" s="102">
        <v>6.9939999999999998</v>
      </c>
      <c r="AU126" s="102">
        <v>6.9539999999999997</v>
      </c>
      <c r="AV126" s="102">
        <v>7.0309999999999997</v>
      </c>
      <c r="AW126" s="102">
        <v>7.0389999999999997</v>
      </c>
      <c r="AX126" s="102">
        <v>6.9619999999999997</v>
      </c>
      <c r="AY126" s="102">
        <v>7.0140000000000002</v>
      </c>
      <c r="AZ126" s="102">
        <v>7.0049999999999999</v>
      </c>
      <c r="BA126" s="102">
        <v>6.91</v>
      </c>
      <c r="BB126" s="102">
        <v>6.9489999999999998</v>
      </c>
      <c r="BC126" s="102">
        <v>7.0430000000000001</v>
      </c>
      <c r="BD126" s="102">
        <v>7.0190000000000001</v>
      </c>
      <c r="BE126" s="102">
        <v>6.9509999999999996</v>
      </c>
      <c r="BF126" s="102">
        <v>7.0140000000000002</v>
      </c>
      <c r="BG126" s="102">
        <v>6.9720000000000004</v>
      </c>
      <c r="BH126" s="102">
        <v>6.9770000000000003</v>
      </c>
      <c r="BI126" s="102">
        <v>7.0140000000000002</v>
      </c>
      <c r="BJ126" s="102">
        <v>6.992</v>
      </c>
      <c r="BK126" s="102">
        <v>6.9749999999999996</v>
      </c>
      <c r="BL126" s="102">
        <v>7.0510000000000002</v>
      </c>
      <c r="BM126" s="102">
        <v>6.9829999999999997</v>
      </c>
      <c r="BN126" s="102">
        <v>6.9820000000000002</v>
      </c>
      <c r="BO126" s="102">
        <v>7.0279999999999996</v>
      </c>
      <c r="BP126" s="102">
        <v>6.9050000000000002</v>
      </c>
      <c r="BQ126" s="102">
        <v>7.0389999999999997</v>
      </c>
      <c r="BR126" s="102">
        <v>7.016</v>
      </c>
      <c r="BS126" s="102">
        <v>7.03</v>
      </c>
      <c r="BT126" s="25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</row>
    <row r="127" spans="1:139" ht="15" customHeight="1">
      <c r="A127" s="83" t="s">
        <v>141</v>
      </c>
      <c r="B127" s="66" t="s">
        <v>248</v>
      </c>
      <c r="C127" s="79" t="s">
        <v>181</v>
      </c>
      <c r="D127" s="67">
        <v>1</v>
      </c>
      <c r="E127" s="123" t="s">
        <v>72</v>
      </c>
      <c r="F127" s="123" t="s">
        <v>116</v>
      </c>
      <c r="G127" s="85" t="s">
        <v>117</v>
      </c>
      <c r="H127" s="86">
        <v>1.33</v>
      </c>
      <c r="I127" s="124" t="s">
        <v>43</v>
      </c>
      <c r="J127" s="13">
        <v>2.5949999999999998</v>
      </c>
      <c r="K127" s="14">
        <v>0.20499999999999963</v>
      </c>
      <c r="L127" s="14">
        <v>-0.20500000000000007</v>
      </c>
      <c r="M127" s="15" t="s">
        <v>38</v>
      </c>
      <c r="N127" s="72" t="s">
        <v>67</v>
      </c>
      <c r="O127" s="92">
        <f t="shared" si="138"/>
        <v>2.7999999999999994</v>
      </c>
      <c r="P127" s="93">
        <f t="shared" si="139"/>
        <v>2.3899999999999997</v>
      </c>
      <c r="Q127" s="94"/>
      <c r="R127" s="3">
        <f t="shared" si="140"/>
        <v>2.722</v>
      </c>
      <c r="S127" s="3">
        <f t="shared" si="141"/>
        <v>2.5470000000000002</v>
      </c>
      <c r="T127" s="3">
        <f t="shared" si="142"/>
        <v>2.6157812499999999</v>
      </c>
      <c r="U127" s="4">
        <f t="shared" si="143"/>
        <v>4.4947090310935058E-2</v>
      </c>
      <c r="V127" s="5">
        <f t="shared" si="144"/>
        <v>1.5203060500828158</v>
      </c>
      <c r="W127" s="76">
        <f t="shared" si="135"/>
        <v>0.10137195121951323</v>
      </c>
      <c r="X127" s="76" t="str">
        <f t="shared" si="136"/>
        <v>Level A</v>
      </c>
      <c r="Y127" s="5">
        <f t="shared" si="145"/>
        <v>1.3661896593350882</v>
      </c>
      <c r="Z127" s="5">
        <f t="shared" si="146"/>
        <v>1.6744224408305435</v>
      </c>
      <c r="AA127" s="5">
        <f t="shared" si="147"/>
        <v>1.3661896593350882</v>
      </c>
      <c r="AB127" s="6">
        <f t="shared" si="148"/>
        <v>0.999978960383483</v>
      </c>
      <c r="AC127" s="29" t="str">
        <f t="shared" si="149"/>
        <v/>
      </c>
      <c r="AD127" s="29" t="str">
        <f t="shared" si="150"/>
        <v/>
      </c>
      <c r="AE127" s="29">
        <f t="shared" si="151"/>
        <v>-2.0781250000000195E-2</v>
      </c>
      <c r="AF127" s="29" t="str">
        <f t="shared" si="137"/>
        <v/>
      </c>
      <c r="AG127" s="23"/>
      <c r="AH127" s="17" t="str">
        <f t="shared" si="152"/>
        <v/>
      </c>
      <c r="AI127" s="73"/>
      <c r="AJ127" s="61"/>
      <c r="AK127" s="61"/>
      <c r="AL127" s="62"/>
      <c r="AM127" s="18"/>
      <c r="AN127" s="102">
        <v>2.6280000000000001</v>
      </c>
      <c r="AO127" s="102">
        <v>2.552</v>
      </c>
      <c r="AP127" s="102">
        <v>2.585</v>
      </c>
      <c r="AQ127" s="102">
        <v>2.6030000000000002</v>
      </c>
      <c r="AR127" s="102">
        <v>2.6059999999999999</v>
      </c>
      <c r="AS127" s="102">
        <v>2.552</v>
      </c>
      <c r="AT127" s="102">
        <v>2.63</v>
      </c>
      <c r="AU127" s="102">
        <v>2.617</v>
      </c>
      <c r="AV127" s="102">
        <v>2.661</v>
      </c>
      <c r="AW127" s="102">
        <v>2.5649999999999999</v>
      </c>
      <c r="AX127" s="102">
        <v>2.5979999999999999</v>
      </c>
      <c r="AY127" s="102">
        <v>2.5640000000000001</v>
      </c>
      <c r="AZ127" s="102">
        <v>2.5910000000000002</v>
      </c>
      <c r="BA127" s="102">
        <v>2.597</v>
      </c>
      <c r="BB127" s="102">
        <v>2.6219999999999999</v>
      </c>
      <c r="BC127" s="102">
        <v>2.5529999999999999</v>
      </c>
      <c r="BD127" s="102">
        <v>2.67</v>
      </c>
      <c r="BE127" s="102">
        <v>2.6040000000000001</v>
      </c>
      <c r="BF127" s="102">
        <v>2.61</v>
      </c>
      <c r="BG127" s="102">
        <v>2.6970000000000001</v>
      </c>
      <c r="BH127" s="102">
        <v>2.593</v>
      </c>
      <c r="BI127" s="102">
        <v>2.621</v>
      </c>
      <c r="BJ127" s="102">
        <v>2.5470000000000002</v>
      </c>
      <c r="BK127" s="102">
        <v>2.6389999999999998</v>
      </c>
      <c r="BL127" s="102">
        <v>2.5819999999999999</v>
      </c>
      <c r="BM127" s="102">
        <v>2.6669999999999998</v>
      </c>
      <c r="BN127" s="102">
        <v>2.6429999999999998</v>
      </c>
      <c r="BO127" s="102">
        <v>2.722</v>
      </c>
      <c r="BP127" s="102">
        <v>2.6139999999999999</v>
      </c>
      <c r="BQ127" s="102">
        <v>2.609</v>
      </c>
      <c r="BR127" s="102">
        <v>2.6949999999999998</v>
      </c>
      <c r="BS127" s="102">
        <v>2.6680000000000001</v>
      </c>
      <c r="BT127" s="25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</row>
    <row r="128" spans="1:139" ht="15" customHeight="1">
      <c r="A128" s="83" t="s">
        <v>142</v>
      </c>
      <c r="B128" s="66" t="s">
        <v>248</v>
      </c>
      <c r="C128" s="79" t="s">
        <v>181</v>
      </c>
      <c r="D128" s="67">
        <v>1</v>
      </c>
      <c r="E128" s="123" t="s">
        <v>72</v>
      </c>
      <c r="F128" s="123" t="s">
        <v>116</v>
      </c>
      <c r="G128" s="85" t="s">
        <v>117</v>
      </c>
      <c r="H128" s="86">
        <v>1.33</v>
      </c>
      <c r="I128" s="124" t="s">
        <v>43</v>
      </c>
      <c r="J128" s="13">
        <v>1.5499999999999998</v>
      </c>
      <c r="K128" s="14">
        <v>0.11999999999999988</v>
      </c>
      <c r="L128" s="14">
        <v>-0.12000000000000011</v>
      </c>
      <c r="M128" s="15" t="s">
        <v>38</v>
      </c>
      <c r="N128" s="72" t="s">
        <v>67</v>
      </c>
      <c r="O128" s="92">
        <f t="shared" si="138"/>
        <v>1.6699999999999997</v>
      </c>
      <c r="P128" s="93">
        <f t="shared" si="139"/>
        <v>1.4299999999999997</v>
      </c>
      <c r="Q128" s="94"/>
      <c r="R128" s="3">
        <f t="shared" si="140"/>
        <v>1.6178999999999999</v>
      </c>
      <c r="S128" s="3">
        <f t="shared" si="141"/>
        <v>1.5347999999999999</v>
      </c>
      <c r="T128" s="3">
        <f t="shared" si="142"/>
        <v>1.5810843750000001</v>
      </c>
      <c r="U128" s="4">
        <f t="shared" si="143"/>
        <v>2.096741110936283E-2</v>
      </c>
      <c r="V128" s="5">
        <f t="shared" si="144"/>
        <v>1.9077224074715795</v>
      </c>
      <c r="W128" s="76">
        <f t="shared" si="135"/>
        <v>0.25903645833333566</v>
      </c>
      <c r="X128" s="76" t="str">
        <f t="shared" si="136"/>
        <v>Level C</v>
      </c>
      <c r="Y128" s="5">
        <f t="shared" si="145"/>
        <v>1.4135527515569952</v>
      </c>
      <c r="Z128" s="5">
        <f t="shared" si="146"/>
        <v>2.401892063386164</v>
      </c>
      <c r="AA128" s="5">
        <f t="shared" si="147"/>
        <v>1.4135527515569952</v>
      </c>
      <c r="AB128" s="6">
        <f t="shared" si="148"/>
        <v>0.99998885673780347</v>
      </c>
      <c r="AC128" s="29" t="str">
        <f t="shared" si="149"/>
        <v/>
      </c>
      <c r="AD128" s="29" t="str">
        <f t="shared" si="150"/>
        <v/>
      </c>
      <c r="AE128" s="29">
        <f t="shared" si="151"/>
        <v>-3.1084375000000275E-2</v>
      </c>
      <c r="AF128" s="29" t="str">
        <f t="shared" si="137"/>
        <v/>
      </c>
      <c r="AG128" s="23"/>
      <c r="AH128" s="17" t="str">
        <f t="shared" si="152"/>
        <v/>
      </c>
      <c r="AI128" s="73"/>
      <c r="AJ128" s="61"/>
      <c r="AK128" s="61"/>
      <c r="AL128" s="62"/>
      <c r="AM128" s="18"/>
      <c r="AN128" s="102">
        <v>1.6096999999999999</v>
      </c>
      <c r="AO128" s="102">
        <v>1.5982000000000001</v>
      </c>
      <c r="AP128" s="102">
        <v>1.6178999999999999</v>
      </c>
      <c r="AQ128" s="102">
        <v>1.6102000000000001</v>
      </c>
      <c r="AR128" s="102">
        <v>1.5879000000000001</v>
      </c>
      <c r="AS128" s="102">
        <v>1.5738000000000001</v>
      </c>
      <c r="AT128" s="102">
        <v>1.5882000000000001</v>
      </c>
      <c r="AU128" s="102">
        <v>1.5896999999999999</v>
      </c>
      <c r="AV128" s="102">
        <v>1.5684</v>
      </c>
      <c r="AW128" s="102">
        <v>1.5871</v>
      </c>
      <c r="AX128" s="102">
        <v>1.5414000000000001</v>
      </c>
      <c r="AY128" s="102">
        <v>1.5612999999999999</v>
      </c>
      <c r="AZ128" s="102">
        <v>1.5518000000000001</v>
      </c>
      <c r="BA128" s="102">
        <v>1.5347999999999999</v>
      </c>
      <c r="BB128" s="102">
        <v>1.5673999999999999</v>
      </c>
      <c r="BC128" s="102">
        <v>1.5664</v>
      </c>
      <c r="BD128" s="102">
        <v>1.5689</v>
      </c>
      <c r="BE128" s="102">
        <v>1.5641</v>
      </c>
      <c r="BF128" s="102">
        <v>1.6138999999999999</v>
      </c>
      <c r="BG128" s="102">
        <v>1.5941000000000001</v>
      </c>
      <c r="BH128" s="102">
        <v>1.5708</v>
      </c>
      <c r="BI128" s="102">
        <v>1.5903</v>
      </c>
      <c r="BJ128" s="102">
        <v>1.5640000000000001</v>
      </c>
      <c r="BK128" s="102">
        <v>1.5750999999999999</v>
      </c>
      <c r="BL128" s="102">
        <v>1.5940000000000001</v>
      </c>
      <c r="BM128" s="102">
        <v>1.6136999999999999</v>
      </c>
      <c r="BN128" s="102">
        <v>1.6086</v>
      </c>
      <c r="BO128" s="102">
        <v>1.5898000000000001</v>
      </c>
      <c r="BP128" s="102">
        <v>1.5738000000000001</v>
      </c>
      <c r="BQ128" s="102">
        <v>1.5763</v>
      </c>
      <c r="BR128" s="102">
        <v>1.5719000000000001</v>
      </c>
      <c r="BS128" s="102">
        <v>1.5711999999999999</v>
      </c>
      <c r="BT128" s="25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</row>
    <row r="129" spans="1:139" ht="15" customHeight="1">
      <c r="A129" s="83" t="s">
        <v>143</v>
      </c>
      <c r="B129" s="66" t="s">
        <v>248</v>
      </c>
      <c r="C129" s="79" t="s">
        <v>181</v>
      </c>
      <c r="D129" s="67">
        <v>1</v>
      </c>
      <c r="E129" s="123" t="s">
        <v>72</v>
      </c>
      <c r="F129" s="123" t="s">
        <v>116</v>
      </c>
      <c r="G129" s="85" t="s">
        <v>117</v>
      </c>
      <c r="H129" s="86">
        <v>1.33</v>
      </c>
      <c r="I129" s="124" t="s">
        <v>43</v>
      </c>
      <c r="J129" s="13">
        <v>9.4149999999999991</v>
      </c>
      <c r="K129" s="14">
        <v>0.75499999999999901</v>
      </c>
      <c r="L129" s="14">
        <v>-0.75500000000000078</v>
      </c>
      <c r="M129" s="15" t="s">
        <v>38</v>
      </c>
      <c r="N129" s="72" t="s">
        <v>67</v>
      </c>
      <c r="O129" s="92">
        <f t="shared" si="138"/>
        <v>10.169999999999998</v>
      </c>
      <c r="P129" s="93">
        <f t="shared" si="139"/>
        <v>8.6599999999999984</v>
      </c>
      <c r="Q129" s="94"/>
      <c r="R129" s="3">
        <f t="shared" si="140"/>
        <v>9.3559000000000001</v>
      </c>
      <c r="S129" s="3">
        <f t="shared" si="141"/>
        <v>9.1626999999999992</v>
      </c>
      <c r="T129" s="3">
        <f t="shared" si="142"/>
        <v>9.266068749999997</v>
      </c>
      <c r="U129" s="4">
        <f t="shared" si="143"/>
        <v>4.8025278541954014E-2</v>
      </c>
      <c r="V129" s="5">
        <f t="shared" si="144"/>
        <v>5.2402958255997447</v>
      </c>
      <c r="W129" s="76">
        <f t="shared" si="135"/>
        <v>-0.19725993377483736</v>
      </c>
      <c r="X129" s="76" t="str">
        <f t="shared" si="136"/>
        <v>Level B</v>
      </c>
      <c r="Y129" s="5">
        <f t="shared" si="145"/>
        <v>6.2739962331181012</v>
      </c>
      <c r="Z129" s="5">
        <f t="shared" si="146"/>
        <v>4.2065954180813891</v>
      </c>
      <c r="AA129" s="5">
        <f t="shared" si="147"/>
        <v>4.2065954180813891</v>
      </c>
      <c r="AB129" s="6">
        <f t="shared" si="148"/>
        <v>1</v>
      </c>
      <c r="AC129" s="29" t="str">
        <f t="shared" si="149"/>
        <v/>
      </c>
      <c r="AD129" s="29" t="str">
        <f t="shared" si="150"/>
        <v/>
      </c>
      <c r="AE129" s="29">
        <f t="shared" si="151"/>
        <v>0.14893125000000218</v>
      </c>
      <c r="AF129" s="29" t="str">
        <f t="shared" si="137"/>
        <v/>
      </c>
      <c r="AG129" s="23"/>
      <c r="AH129" s="17" t="str">
        <f t="shared" si="152"/>
        <v/>
      </c>
      <c r="AI129" s="73"/>
      <c r="AJ129" s="61"/>
      <c r="AK129" s="61"/>
      <c r="AL129" s="62"/>
      <c r="AM129" s="18"/>
      <c r="AN129" s="102">
        <v>9.3559000000000001</v>
      </c>
      <c r="AO129" s="102">
        <v>9.2218</v>
      </c>
      <c r="AP129" s="102">
        <v>9.2792999999999992</v>
      </c>
      <c r="AQ129" s="102">
        <v>9.2627000000000006</v>
      </c>
      <c r="AR129" s="102">
        <v>9.2876999999999992</v>
      </c>
      <c r="AS129" s="102">
        <v>9.2398000000000007</v>
      </c>
      <c r="AT129" s="102">
        <v>9.3010000000000002</v>
      </c>
      <c r="AU129" s="102">
        <v>9.2723999999999993</v>
      </c>
      <c r="AV129" s="102">
        <v>9.2505000000000006</v>
      </c>
      <c r="AW129" s="102">
        <v>9.3353000000000002</v>
      </c>
      <c r="AX129" s="102">
        <v>9.2481000000000009</v>
      </c>
      <c r="AY129" s="102">
        <v>9.3137000000000008</v>
      </c>
      <c r="AZ129" s="102">
        <v>9.3385999999999996</v>
      </c>
      <c r="BA129" s="102">
        <v>9.2437000000000005</v>
      </c>
      <c r="BB129" s="102">
        <v>9.3199000000000005</v>
      </c>
      <c r="BC129" s="102">
        <v>9.2560000000000002</v>
      </c>
      <c r="BD129" s="102">
        <v>9.3308999999999997</v>
      </c>
      <c r="BE129" s="102">
        <v>9.2502999999999993</v>
      </c>
      <c r="BF129" s="102">
        <v>9.2042000000000002</v>
      </c>
      <c r="BG129" s="102">
        <v>9.2680000000000007</v>
      </c>
      <c r="BH129" s="102">
        <v>9.2630999999999997</v>
      </c>
      <c r="BI129" s="102">
        <v>9.2455999999999996</v>
      </c>
      <c r="BJ129" s="102">
        <v>9.2706999999999997</v>
      </c>
      <c r="BK129" s="102">
        <v>9.2327999999999992</v>
      </c>
      <c r="BL129" s="102">
        <v>9.2174999999999994</v>
      </c>
      <c r="BM129" s="102">
        <v>9.2415000000000003</v>
      </c>
      <c r="BN129" s="102">
        <v>9.3208000000000002</v>
      </c>
      <c r="BO129" s="102">
        <v>9.1913999999999998</v>
      </c>
      <c r="BP129" s="102">
        <v>9.3375000000000004</v>
      </c>
      <c r="BQ129" s="102">
        <v>9.2570999999999994</v>
      </c>
      <c r="BR129" s="102">
        <v>9.1936999999999998</v>
      </c>
      <c r="BS129" s="102">
        <v>9.1626999999999992</v>
      </c>
      <c r="BT129" s="25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</row>
    <row r="130" spans="1:139" ht="15" customHeight="1">
      <c r="A130" s="83" t="s">
        <v>144</v>
      </c>
      <c r="B130" s="66" t="s">
        <v>248</v>
      </c>
      <c r="C130" s="79" t="s">
        <v>181</v>
      </c>
      <c r="D130" s="67">
        <v>1</v>
      </c>
      <c r="E130" s="123" t="s">
        <v>72</v>
      </c>
      <c r="F130" s="123" t="s">
        <v>116</v>
      </c>
      <c r="G130" s="85" t="s">
        <v>117</v>
      </c>
      <c r="H130" s="86">
        <v>1.33</v>
      </c>
      <c r="I130" s="124" t="s">
        <v>43</v>
      </c>
      <c r="J130" s="13">
        <v>7.24</v>
      </c>
      <c r="K130" s="14">
        <v>0.58000000000000007</v>
      </c>
      <c r="L130" s="14">
        <v>-0.58000000000000007</v>
      </c>
      <c r="M130" s="15" t="s">
        <v>38</v>
      </c>
      <c r="N130" s="72" t="s">
        <v>67</v>
      </c>
      <c r="O130" s="92">
        <f t="shared" si="138"/>
        <v>7.82</v>
      </c>
      <c r="P130" s="93">
        <f t="shared" si="139"/>
        <v>6.66</v>
      </c>
      <c r="Q130" s="94"/>
      <c r="R130" s="3">
        <f t="shared" si="140"/>
        <v>7.1439000000000004</v>
      </c>
      <c r="S130" s="3">
        <f t="shared" si="141"/>
        <v>7.0502000000000002</v>
      </c>
      <c r="T130" s="3">
        <f t="shared" si="142"/>
        <v>7.0985187499999984</v>
      </c>
      <c r="U130" s="4">
        <f t="shared" si="143"/>
        <v>2.5585434837157882E-2</v>
      </c>
      <c r="V130" s="5">
        <f t="shared" si="144"/>
        <v>7.5563825498308201</v>
      </c>
      <c r="W130" s="76">
        <f t="shared" si="135"/>
        <v>-0.24393318965517546</v>
      </c>
      <c r="X130" s="76" t="str">
        <f t="shared" si="136"/>
        <v>Level B</v>
      </c>
      <c r="Y130" s="5">
        <f t="shared" si="145"/>
        <v>9.3996350474657593</v>
      </c>
      <c r="Z130" s="5">
        <f t="shared" si="146"/>
        <v>5.713130052195881</v>
      </c>
      <c r="AA130" s="5">
        <f t="shared" si="147"/>
        <v>5.713130052195881</v>
      </c>
      <c r="AB130" s="6">
        <f t="shared" si="148"/>
        <v>1</v>
      </c>
      <c r="AC130" s="29" t="str">
        <f t="shared" si="149"/>
        <v/>
      </c>
      <c r="AD130" s="29" t="str">
        <f t="shared" si="150"/>
        <v/>
      </c>
      <c r="AE130" s="29">
        <f t="shared" si="151"/>
        <v>0.14148125000000178</v>
      </c>
      <c r="AF130" s="29" t="str">
        <f t="shared" si="137"/>
        <v/>
      </c>
      <c r="AG130" s="23"/>
      <c r="AH130" s="17" t="str">
        <f t="shared" si="152"/>
        <v/>
      </c>
      <c r="AI130" s="73"/>
      <c r="AJ130" s="61"/>
      <c r="AK130" s="61"/>
      <c r="AL130" s="62"/>
      <c r="AM130" s="18"/>
      <c r="AN130" s="102">
        <v>7.0641999999999996</v>
      </c>
      <c r="AO130" s="102">
        <v>7.1177000000000001</v>
      </c>
      <c r="AP130" s="102">
        <v>7.0949999999999998</v>
      </c>
      <c r="AQ130" s="102">
        <v>7.1077000000000004</v>
      </c>
      <c r="AR130" s="102">
        <v>7.1121999999999996</v>
      </c>
      <c r="AS130" s="102">
        <v>7.0925000000000002</v>
      </c>
      <c r="AT130" s="102">
        <v>7.0841000000000003</v>
      </c>
      <c r="AU130" s="102">
        <v>7.093</v>
      </c>
      <c r="AV130" s="102">
        <v>7.0537000000000001</v>
      </c>
      <c r="AW130" s="102">
        <v>7.1108000000000002</v>
      </c>
      <c r="AX130" s="102">
        <v>7.0768000000000004</v>
      </c>
      <c r="AY130" s="102">
        <v>7.1254999999999997</v>
      </c>
      <c r="AZ130" s="102">
        <v>7.1374000000000004</v>
      </c>
      <c r="BA130" s="102">
        <v>7.0686999999999998</v>
      </c>
      <c r="BB130" s="102">
        <v>7.1317000000000004</v>
      </c>
      <c r="BC130" s="102">
        <v>7.0646000000000004</v>
      </c>
      <c r="BD130" s="102">
        <v>7.1013999999999999</v>
      </c>
      <c r="BE130" s="102">
        <v>7.1120999999999999</v>
      </c>
      <c r="BF130" s="102">
        <v>7.1028000000000002</v>
      </c>
      <c r="BG130" s="102">
        <v>7.1300999999999997</v>
      </c>
      <c r="BH130" s="102">
        <v>7.1409000000000002</v>
      </c>
      <c r="BI130" s="102">
        <v>7.0923999999999996</v>
      </c>
      <c r="BJ130" s="102">
        <v>7.0827</v>
      </c>
      <c r="BK130" s="102">
        <v>7.0502000000000002</v>
      </c>
      <c r="BL130" s="102">
        <v>7.1174999999999997</v>
      </c>
      <c r="BM130" s="102">
        <v>7.1439000000000004</v>
      </c>
      <c r="BN130" s="102">
        <v>7.0731000000000002</v>
      </c>
      <c r="BO130" s="102">
        <v>7.1006999999999998</v>
      </c>
      <c r="BP130" s="102">
        <v>7.1101000000000001</v>
      </c>
      <c r="BQ130" s="102">
        <v>7.1016000000000004</v>
      </c>
      <c r="BR130" s="102">
        <v>7.0621</v>
      </c>
      <c r="BS130" s="102">
        <v>7.0953999999999997</v>
      </c>
      <c r="BT130" s="25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</row>
    <row r="131" spans="1:139" ht="15" customHeight="1">
      <c r="A131" s="83" t="s">
        <v>145</v>
      </c>
      <c r="B131" s="66" t="s">
        <v>248</v>
      </c>
      <c r="C131" s="79" t="s">
        <v>181</v>
      </c>
      <c r="D131" s="67">
        <v>1</v>
      </c>
      <c r="E131" s="123" t="s">
        <v>72</v>
      </c>
      <c r="F131" s="123" t="s">
        <v>116</v>
      </c>
      <c r="G131" s="85" t="s">
        <v>117</v>
      </c>
      <c r="H131" s="86">
        <v>1.33</v>
      </c>
      <c r="I131" s="124" t="s">
        <v>43</v>
      </c>
      <c r="J131" s="13">
        <v>2.0949999999999998</v>
      </c>
      <c r="K131" s="14">
        <v>0.16499999999999981</v>
      </c>
      <c r="L131" s="14">
        <v>-0.16500000000000004</v>
      </c>
      <c r="M131" s="15" t="s">
        <v>38</v>
      </c>
      <c r="N131" s="72" t="s">
        <v>67</v>
      </c>
      <c r="O131" s="92">
        <f t="shared" si="138"/>
        <v>2.2599999999999998</v>
      </c>
      <c r="P131" s="93">
        <f t="shared" si="139"/>
        <v>1.9299999999999997</v>
      </c>
      <c r="Q131" s="94"/>
      <c r="R131" s="3">
        <f t="shared" si="140"/>
        <v>2.1520000000000001</v>
      </c>
      <c r="S131" s="3">
        <f t="shared" si="141"/>
        <v>2.06</v>
      </c>
      <c r="T131" s="3">
        <f t="shared" si="142"/>
        <v>2.1044687500000001</v>
      </c>
      <c r="U131" s="4">
        <f t="shared" si="143"/>
        <v>2.0332691577216063E-2</v>
      </c>
      <c r="V131" s="5">
        <f t="shared" si="144"/>
        <v>2.7050034074992122</v>
      </c>
      <c r="W131" s="76">
        <f t="shared" si="135"/>
        <v>5.7386363636365796E-2</v>
      </c>
      <c r="X131" s="76" t="str">
        <f t="shared" si="136"/>
        <v>Level A</v>
      </c>
      <c r="Y131" s="5">
        <f t="shared" si="145"/>
        <v>2.5497730983188553</v>
      </c>
      <c r="Z131" s="5">
        <f t="shared" si="146"/>
        <v>2.8602337166795722</v>
      </c>
      <c r="AA131" s="5">
        <f t="shared" si="147"/>
        <v>2.5497730983188553</v>
      </c>
      <c r="AB131" s="6">
        <f t="shared" si="148"/>
        <v>0.99999999999998979</v>
      </c>
      <c r="AC131" s="29" t="str">
        <f t="shared" si="149"/>
        <v/>
      </c>
      <c r="AD131" s="29" t="str">
        <f t="shared" si="150"/>
        <v/>
      </c>
      <c r="AE131" s="29">
        <f t="shared" si="151"/>
        <v>-9.4687500000003588E-3</v>
      </c>
      <c r="AF131" s="29" t="str">
        <f t="shared" si="137"/>
        <v/>
      </c>
      <c r="AG131" s="23"/>
      <c r="AH131" s="17" t="str">
        <f t="shared" si="152"/>
        <v/>
      </c>
      <c r="AI131" s="73"/>
      <c r="AJ131" s="61"/>
      <c r="AK131" s="61"/>
      <c r="AL131" s="62"/>
      <c r="AM131" s="18"/>
      <c r="AN131" s="102">
        <v>2.1219999999999999</v>
      </c>
      <c r="AO131" s="102">
        <v>2.1030000000000002</v>
      </c>
      <c r="AP131" s="102">
        <v>2.0840000000000001</v>
      </c>
      <c r="AQ131" s="102">
        <v>2.117</v>
      </c>
      <c r="AR131" s="102">
        <v>2.1520000000000001</v>
      </c>
      <c r="AS131" s="102">
        <v>2.1389999999999998</v>
      </c>
      <c r="AT131" s="102">
        <v>2.105</v>
      </c>
      <c r="AU131" s="102">
        <v>2.1160000000000001</v>
      </c>
      <c r="AV131" s="102">
        <v>2.1320000000000001</v>
      </c>
      <c r="AW131" s="102">
        <v>2.1379999999999999</v>
      </c>
      <c r="AX131" s="102">
        <v>2.125</v>
      </c>
      <c r="AY131" s="102">
        <v>2.1179999999999999</v>
      </c>
      <c r="AZ131" s="102">
        <v>2.09</v>
      </c>
      <c r="BA131" s="102">
        <v>2.1110000000000002</v>
      </c>
      <c r="BB131" s="102">
        <v>2.097</v>
      </c>
      <c r="BC131" s="102">
        <v>2.0710000000000002</v>
      </c>
      <c r="BD131" s="102">
        <v>2.06</v>
      </c>
      <c r="BE131" s="102">
        <v>2.0739999999999998</v>
      </c>
      <c r="BF131" s="102">
        <v>2.0960000000000001</v>
      </c>
      <c r="BG131" s="102">
        <v>2.0960000000000001</v>
      </c>
      <c r="BH131" s="102">
        <v>2.1150000000000002</v>
      </c>
      <c r="BI131" s="102">
        <v>2.1139999999999999</v>
      </c>
      <c r="BJ131" s="102">
        <v>2.0990000000000002</v>
      </c>
      <c r="BK131" s="102">
        <v>2.0979999999999999</v>
      </c>
      <c r="BL131" s="102">
        <v>2.0990000000000002</v>
      </c>
      <c r="BM131" s="102">
        <v>2.089</v>
      </c>
      <c r="BN131" s="102">
        <v>2.0910000000000002</v>
      </c>
      <c r="BO131" s="102">
        <v>2.0979999999999999</v>
      </c>
      <c r="BP131" s="102">
        <v>2.1059999999999999</v>
      </c>
      <c r="BQ131" s="102">
        <v>2.081</v>
      </c>
      <c r="BR131" s="102">
        <v>2.0979999999999999</v>
      </c>
      <c r="BS131" s="102">
        <v>2.109</v>
      </c>
      <c r="BT131" s="25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</row>
    <row r="132" spans="1:139" ht="15" customHeight="1">
      <c r="A132" s="83" t="s">
        <v>212</v>
      </c>
      <c r="B132" s="66" t="s">
        <v>248</v>
      </c>
      <c r="C132" s="79" t="s">
        <v>181</v>
      </c>
      <c r="D132" s="67">
        <v>1</v>
      </c>
      <c r="E132" s="123" t="s">
        <v>72</v>
      </c>
      <c r="F132" s="123" t="s">
        <v>116</v>
      </c>
      <c r="G132" s="85" t="s">
        <v>117</v>
      </c>
      <c r="H132" s="86">
        <v>1.33</v>
      </c>
      <c r="I132" s="124" t="s">
        <v>43</v>
      </c>
      <c r="J132" s="13">
        <v>3.4</v>
      </c>
      <c r="K132" s="14">
        <v>0.27</v>
      </c>
      <c r="L132" s="14">
        <v>-0.27</v>
      </c>
      <c r="M132" s="15" t="s">
        <v>38</v>
      </c>
      <c r="N132" s="72" t="s">
        <v>67</v>
      </c>
      <c r="O132" s="92">
        <f t="shared" si="138"/>
        <v>3.67</v>
      </c>
      <c r="P132" s="93">
        <f t="shared" si="139"/>
        <v>3.13</v>
      </c>
      <c r="Q132" s="94"/>
      <c r="R132" s="3">
        <f t="shared" si="140"/>
        <v>3.468</v>
      </c>
      <c r="S132" s="3">
        <f t="shared" si="141"/>
        <v>3.3010000000000002</v>
      </c>
      <c r="T132" s="3">
        <f t="shared" si="142"/>
        <v>3.3840624999999998</v>
      </c>
      <c r="U132" s="4">
        <f t="shared" si="143"/>
        <v>3.9521278466326235E-2</v>
      </c>
      <c r="V132" s="5">
        <f t="shared" si="144"/>
        <v>2.2772542663740936</v>
      </c>
      <c r="W132" s="76">
        <f t="shared" si="135"/>
        <v>-5.9027777777778366E-2</v>
      </c>
      <c r="X132" s="76" t="str">
        <f t="shared" si="136"/>
        <v>Level A</v>
      </c>
      <c r="Y132" s="5">
        <f t="shared" si="145"/>
        <v>2.4116755251531212</v>
      </c>
      <c r="Z132" s="5">
        <f t="shared" si="146"/>
        <v>2.1428330075950659</v>
      </c>
      <c r="AA132" s="5">
        <f t="shared" si="147"/>
        <v>2.1428330075950659</v>
      </c>
      <c r="AB132" s="6">
        <f t="shared" si="148"/>
        <v>0.99999999993533217</v>
      </c>
      <c r="AC132" s="29" t="str">
        <f t="shared" si="149"/>
        <v/>
      </c>
      <c r="AD132" s="29" t="str">
        <f t="shared" si="150"/>
        <v/>
      </c>
      <c r="AE132" s="29">
        <f t="shared" si="151"/>
        <v>1.593750000000016E-2</v>
      </c>
      <c r="AF132" s="29" t="str">
        <f t="shared" si="137"/>
        <v/>
      </c>
      <c r="AG132" s="23"/>
      <c r="AH132" s="17" t="str">
        <f t="shared" si="152"/>
        <v/>
      </c>
      <c r="AI132" s="73"/>
      <c r="AJ132" s="61"/>
      <c r="AK132" s="61"/>
      <c r="AL132" s="62"/>
      <c r="AM132" s="18"/>
      <c r="AN132" s="102">
        <v>3.3879999999999999</v>
      </c>
      <c r="AO132" s="102">
        <v>3.3769999999999998</v>
      </c>
      <c r="AP132" s="102">
        <v>3.379</v>
      </c>
      <c r="AQ132" s="102">
        <v>3.3290000000000002</v>
      </c>
      <c r="AR132" s="102">
        <v>3.3340000000000001</v>
      </c>
      <c r="AS132" s="102">
        <v>3.3849999999999998</v>
      </c>
      <c r="AT132" s="102">
        <v>3.379</v>
      </c>
      <c r="AU132" s="102">
        <v>3.415</v>
      </c>
      <c r="AV132" s="102">
        <v>3.3610000000000002</v>
      </c>
      <c r="AW132" s="102">
        <v>3.4119999999999999</v>
      </c>
      <c r="AX132" s="102">
        <v>3.4329999999999998</v>
      </c>
      <c r="AY132" s="102">
        <v>3.468</v>
      </c>
      <c r="AZ132" s="102">
        <v>3.403</v>
      </c>
      <c r="BA132" s="102">
        <v>3.3679999999999999</v>
      </c>
      <c r="BB132" s="102">
        <v>3.3010000000000002</v>
      </c>
      <c r="BC132" s="102">
        <v>3.3029999999999999</v>
      </c>
      <c r="BD132" s="102">
        <v>3.3969999999999998</v>
      </c>
      <c r="BE132" s="102">
        <v>3.3559999999999999</v>
      </c>
      <c r="BF132" s="102">
        <v>3.3980000000000001</v>
      </c>
      <c r="BG132" s="102">
        <v>3.4510000000000001</v>
      </c>
      <c r="BH132" s="102">
        <v>3.4</v>
      </c>
      <c r="BI132" s="102">
        <v>3.395</v>
      </c>
      <c r="BJ132" s="102">
        <v>3.3479999999999999</v>
      </c>
      <c r="BK132" s="102">
        <v>3.3940000000000001</v>
      </c>
      <c r="BL132" s="102">
        <v>3.448</v>
      </c>
      <c r="BM132" s="102">
        <v>3.395</v>
      </c>
      <c r="BN132" s="102">
        <v>3.37</v>
      </c>
      <c r="BO132" s="102">
        <v>3.3570000000000002</v>
      </c>
      <c r="BP132" s="102">
        <v>3.3759999999999999</v>
      </c>
      <c r="BQ132" s="102">
        <v>3.3540000000000001</v>
      </c>
      <c r="BR132" s="102">
        <v>3.3740000000000001</v>
      </c>
      <c r="BS132" s="102">
        <v>3.4420000000000002</v>
      </c>
      <c r="BT132" s="25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</row>
    <row r="133" spans="1:139" ht="15" customHeight="1">
      <c r="A133" s="83" t="s">
        <v>213</v>
      </c>
      <c r="B133" s="66" t="s">
        <v>248</v>
      </c>
      <c r="C133" s="79" t="s">
        <v>181</v>
      </c>
      <c r="D133" s="67">
        <v>1</v>
      </c>
      <c r="E133" s="123" t="s">
        <v>72</v>
      </c>
      <c r="F133" s="123" t="s">
        <v>116</v>
      </c>
      <c r="G133" s="85" t="s">
        <v>117</v>
      </c>
      <c r="H133" s="86">
        <v>1.33</v>
      </c>
      <c r="I133" s="124" t="s">
        <v>43</v>
      </c>
      <c r="J133" s="13">
        <v>4.5299999999999994</v>
      </c>
      <c r="K133" s="14">
        <v>0.35999999999999943</v>
      </c>
      <c r="L133" s="14">
        <v>-0.36000000000000032</v>
      </c>
      <c r="M133" s="15" t="s">
        <v>38</v>
      </c>
      <c r="N133" s="72" t="s">
        <v>67</v>
      </c>
      <c r="O133" s="92">
        <f t="shared" si="138"/>
        <v>4.8899999999999988</v>
      </c>
      <c r="P133" s="93">
        <f t="shared" si="139"/>
        <v>4.169999999999999</v>
      </c>
      <c r="Q133" s="94"/>
      <c r="R133" s="3">
        <f t="shared" si="140"/>
        <v>4.5090000000000003</v>
      </c>
      <c r="S133" s="3">
        <f t="shared" si="141"/>
        <v>4.2850000000000001</v>
      </c>
      <c r="T133" s="3">
        <f t="shared" si="142"/>
        <v>4.4153124999999989</v>
      </c>
      <c r="U133" s="4">
        <f t="shared" si="143"/>
        <v>5.8485420019340852E-2</v>
      </c>
      <c r="V133" s="5">
        <f t="shared" si="144"/>
        <v>2.0517934206562338</v>
      </c>
      <c r="W133" s="76">
        <f t="shared" si="135"/>
        <v>-0.31857638888889039</v>
      </c>
      <c r="X133" s="76" t="str">
        <f t="shared" si="136"/>
        <v>Level C</v>
      </c>
      <c r="Y133" s="5">
        <f t="shared" si="145"/>
        <v>2.7054463593548785</v>
      </c>
      <c r="Z133" s="5">
        <f t="shared" si="146"/>
        <v>1.3981404819575896</v>
      </c>
      <c r="AA133" s="5">
        <f t="shared" si="147"/>
        <v>1.3981404819575896</v>
      </c>
      <c r="AB133" s="6">
        <f t="shared" si="148"/>
        <v>0.99998632155328382</v>
      </c>
      <c r="AC133" s="29" t="str">
        <f t="shared" si="149"/>
        <v/>
      </c>
      <c r="AD133" s="29" t="str">
        <f t="shared" si="150"/>
        <v/>
      </c>
      <c r="AE133" s="29">
        <f t="shared" si="151"/>
        <v>0.1146875000000005</v>
      </c>
      <c r="AF133" s="29" t="str">
        <f t="shared" si="137"/>
        <v/>
      </c>
      <c r="AG133" s="23"/>
      <c r="AH133" s="17" t="str">
        <f t="shared" si="152"/>
        <v/>
      </c>
      <c r="AI133" s="73"/>
      <c r="AJ133" s="61"/>
      <c r="AK133" s="61"/>
      <c r="AL133" s="62"/>
      <c r="AM133" s="18"/>
      <c r="AN133" s="102">
        <v>4.41</v>
      </c>
      <c r="AO133" s="102">
        <v>4.4589999999999996</v>
      </c>
      <c r="AP133" s="102">
        <v>4.3479999999999999</v>
      </c>
      <c r="AQ133" s="102">
        <v>4.3789999999999996</v>
      </c>
      <c r="AR133" s="102">
        <v>4.4189999999999996</v>
      </c>
      <c r="AS133" s="102">
        <v>4.4939999999999998</v>
      </c>
      <c r="AT133" s="102">
        <v>4.4240000000000004</v>
      </c>
      <c r="AU133" s="102">
        <v>4.38</v>
      </c>
      <c r="AV133" s="102">
        <v>4.5090000000000003</v>
      </c>
      <c r="AW133" s="102">
        <v>4.4139999999999997</v>
      </c>
      <c r="AX133" s="102">
        <v>4.4539999999999997</v>
      </c>
      <c r="AY133" s="102">
        <v>4.2850000000000001</v>
      </c>
      <c r="AZ133" s="102">
        <v>4.4359999999999999</v>
      </c>
      <c r="BA133" s="102">
        <v>4.5060000000000002</v>
      </c>
      <c r="BB133" s="102">
        <v>4.4379999999999997</v>
      </c>
      <c r="BC133" s="102">
        <v>4.3520000000000003</v>
      </c>
      <c r="BD133" s="102">
        <v>4.4089999999999998</v>
      </c>
      <c r="BE133" s="102">
        <v>4.3650000000000002</v>
      </c>
      <c r="BF133" s="102">
        <v>4.4660000000000002</v>
      </c>
      <c r="BG133" s="102">
        <v>4.4160000000000004</v>
      </c>
      <c r="BH133" s="102">
        <v>4.4969999999999999</v>
      </c>
      <c r="BI133" s="102">
        <v>4.3319999999999999</v>
      </c>
      <c r="BJ133" s="102">
        <v>4.4240000000000004</v>
      </c>
      <c r="BK133" s="102">
        <v>4.4850000000000003</v>
      </c>
      <c r="BL133" s="102">
        <v>4.3289999999999997</v>
      </c>
      <c r="BM133" s="102">
        <v>4.4560000000000004</v>
      </c>
      <c r="BN133" s="102">
        <v>4.3049999999999997</v>
      </c>
      <c r="BO133" s="102">
        <v>4.3959999999999999</v>
      </c>
      <c r="BP133" s="102">
        <v>4.3739999999999997</v>
      </c>
      <c r="BQ133" s="102">
        <v>4.468</v>
      </c>
      <c r="BR133" s="102">
        <v>4.4279999999999999</v>
      </c>
      <c r="BS133" s="102">
        <v>4.4329999999999998</v>
      </c>
      <c r="BT133" s="25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</row>
    <row r="134" spans="1:139" ht="15" customHeight="1">
      <c r="A134" s="83" t="s">
        <v>214</v>
      </c>
      <c r="B134" s="66" t="s">
        <v>248</v>
      </c>
      <c r="C134" s="79" t="s">
        <v>181</v>
      </c>
      <c r="D134" s="67">
        <v>1</v>
      </c>
      <c r="E134" s="123" t="s">
        <v>72</v>
      </c>
      <c r="F134" s="123" t="s">
        <v>116</v>
      </c>
      <c r="G134" s="85" t="s">
        <v>117</v>
      </c>
      <c r="H134" s="86">
        <v>1.33</v>
      </c>
      <c r="I134" s="124" t="s">
        <v>43</v>
      </c>
      <c r="J134" s="13">
        <v>8.3800000000000008</v>
      </c>
      <c r="K134" s="14">
        <v>0.67000000000000082</v>
      </c>
      <c r="L134" s="14">
        <v>-0.66999999999999993</v>
      </c>
      <c r="M134" s="15" t="s">
        <v>38</v>
      </c>
      <c r="N134" s="72" t="s">
        <v>67</v>
      </c>
      <c r="O134" s="92">
        <f t="shared" si="138"/>
        <v>9.0500000000000007</v>
      </c>
      <c r="P134" s="93">
        <f t="shared" si="139"/>
        <v>7.7100000000000009</v>
      </c>
      <c r="Q134" s="94"/>
      <c r="R134" s="3">
        <f t="shared" si="140"/>
        <v>8.5595999999999997</v>
      </c>
      <c r="S134" s="3">
        <f t="shared" si="141"/>
        <v>8.3993000000000002</v>
      </c>
      <c r="T134" s="3">
        <f t="shared" si="142"/>
        <v>8.4798875000000002</v>
      </c>
      <c r="U134" s="4">
        <f t="shared" si="143"/>
        <v>3.3533697543929382E-2</v>
      </c>
      <c r="V134" s="5">
        <f t="shared" si="144"/>
        <v>6.6599674265197031</v>
      </c>
      <c r="W134" s="76">
        <f t="shared" si="135"/>
        <v>0.14908582089552161</v>
      </c>
      <c r="X134" s="76" t="str">
        <f t="shared" si="136"/>
        <v>Level B</v>
      </c>
      <c r="Y134" s="5">
        <f t="shared" si="145"/>
        <v>5.6670607155995745</v>
      </c>
      <c r="Z134" s="5">
        <f t="shared" si="146"/>
        <v>7.6528741374398219</v>
      </c>
      <c r="AA134" s="5">
        <f t="shared" si="147"/>
        <v>5.6670607155995745</v>
      </c>
      <c r="AB134" s="6">
        <f t="shared" si="148"/>
        <v>1</v>
      </c>
      <c r="AC134" s="29" t="str">
        <f t="shared" si="149"/>
        <v/>
      </c>
      <c r="AD134" s="29" t="str">
        <f t="shared" si="150"/>
        <v/>
      </c>
      <c r="AE134" s="29">
        <f t="shared" si="151"/>
        <v>-9.9887499999999463E-2</v>
      </c>
      <c r="AF134" s="29" t="str">
        <f t="shared" si="137"/>
        <v/>
      </c>
      <c r="AG134" s="23"/>
      <c r="AH134" s="17" t="str">
        <f t="shared" si="152"/>
        <v/>
      </c>
      <c r="AI134" s="73"/>
      <c r="AJ134" s="61"/>
      <c r="AK134" s="61"/>
      <c r="AL134" s="62"/>
      <c r="AM134" s="18"/>
      <c r="AN134" s="102">
        <v>8.4865999999999993</v>
      </c>
      <c r="AO134" s="102">
        <v>8.4313000000000002</v>
      </c>
      <c r="AP134" s="102">
        <v>8.5013000000000005</v>
      </c>
      <c r="AQ134" s="102">
        <v>8.4750999999999994</v>
      </c>
      <c r="AR134" s="102">
        <v>8.5595999999999997</v>
      </c>
      <c r="AS134" s="102">
        <v>8.4855</v>
      </c>
      <c r="AT134" s="102">
        <v>8.5100999999999996</v>
      </c>
      <c r="AU134" s="102">
        <v>8.4443000000000001</v>
      </c>
      <c r="AV134" s="102">
        <v>8.4673999999999996</v>
      </c>
      <c r="AW134" s="102">
        <v>8.4901</v>
      </c>
      <c r="AX134" s="102">
        <v>8.4247999999999994</v>
      </c>
      <c r="AY134" s="102">
        <v>8.5025999999999993</v>
      </c>
      <c r="AZ134" s="102">
        <v>8.4687000000000001</v>
      </c>
      <c r="BA134" s="102">
        <v>8.4923999999999999</v>
      </c>
      <c r="BB134" s="102">
        <v>8.3993000000000002</v>
      </c>
      <c r="BC134" s="102">
        <v>8.4755000000000003</v>
      </c>
      <c r="BD134" s="102">
        <v>8.5115999999999996</v>
      </c>
      <c r="BE134" s="102">
        <v>8.4314999999999998</v>
      </c>
      <c r="BF134" s="102">
        <v>8.4909999999999997</v>
      </c>
      <c r="BG134" s="102">
        <v>8.4762000000000004</v>
      </c>
      <c r="BH134" s="102">
        <v>8.5015999999999998</v>
      </c>
      <c r="BI134" s="102">
        <v>8.4557000000000002</v>
      </c>
      <c r="BJ134" s="102">
        <v>8.5007999999999999</v>
      </c>
      <c r="BK134" s="102">
        <v>8.4804999999999993</v>
      </c>
      <c r="BL134" s="102">
        <v>8.5114999999999998</v>
      </c>
      <c r="BM134" s="102">
        <v>8.4459999999999997</v>
      </c>
      <c r="BN134" s="102">
        <v>8.4728999999999992</v>
      </c>
      <c r="BO134" s="102">
        <v>8.5443999999999996</v>
      </c>
      <c r="BP134" s="102">
        <v>8.4655000000000005</v>
      </c>
      <c r="BQ134" s="102">
        <v>8.4893999999999998</v>
      </c>
      <c r="BR134" s="102">
        <v>8.4574999999999996</v>
      </c>
      <c r="BS134" s="102">
        <v>8.5056999999999992</v>
      </c>
      <c r="BT134" s="25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</row>
    <row r="135" spans="1:139" ht="15" customHeight="1">
      <c r="A135" s="83" t="s">
        <v>215</v>
      </c>
      <c r="B135" s="66" t="s">
        <v>248</v>
      </c>
      <c r="C135" s="79" t="s">
        <v>181</v>
      </c>
      <c r="D135" s="67">
        <v>1</v>
      </c>
      <c r="E135" s="123" t="s">
        <v>72</v>
      </c>
      <c r="F135" s="123" t="s">
        <v>116</v>
      </c>
      <c r="G135" s="85" t="s">
        <v>117</v>
      </c>
      <c r="H135" s="86">
        <v>1.33</v>
      </c>
      <c r="I135" s="124" t="s">
        <v>43</v>
      </c>
      <c r="J135" s="13">
        <v>5.2</v>
      </c>
      <c r="K135" s="14">
        <v>0.41999999999999993</v>
      </c>
      <c r="L135" s="14">
        <v>-0.41999999999999993</v>
      </c>
      <c r="M135" s="15" t="s">
        <v>38</v>
      </c>
      <c r="N135" s="72" t="s">
        <v>67</v>
      </c>
      <c r="O135" s="92">
        <f t="shared" si="138"/>
        <v>5.62</v>
      </c>
      <c r="P135" s="93">
        <f t="shared" si="139"/>
        <v>4.78</v>
      </c>
      <c r="Q135" s="94"/>
      <c r="R135" s="3">
        <f t="shared" si="140"/>
        <v>5.3498000000000001</v>
      </c>
      <c r="S135" s="3">
        <f t="shared" si="141"/>
        <v>5.2986000000000004</v>
      </c>
      <c r="T135" s="3">
        <f t="shared" si="142"/>
        <v>5.3212531249999993</v>
      </c>
      <c r="U135" s="4">
        <f t="shared" si="143"/>
        <v>1.2089157615600747E-2</v>
      </c>
      <c r="V135" s="5">
        <f t="shared" si="144"/>
        <v>11.580624924546735</v>
      </c>
      <c r="W135" s="76">
        <f t="shared" si="135"/>
        <v>0.2886979166666645</v>
      </c>
      <c r="X135" s="76" t="str">
        <f t="shared" si="136"/>
        <v>Level C</v>
      </c>
      <c r="Y135" s="5">
        <f t="shared" si="145"/>
        <v>8.2373226351320437</v>
      </c>
      <c r="Z135" s="5">
        <f t="shared" si="146"/>
        <v>14.923927213961425</v>
      </c>
      <c r="AA135" s="5">
        <f t="shared" si="147"/>
        <v>8.2373226351320437</v>
      </c>
      <c r="AB135" s="6">
        <f t="shared" si="148"/>
        <v>1</v>
      </c>
      <c r="AC135" s="29" t="str">
        <f t="shared" si="149"/>
        <v/>
      </c>
      <c r="AD135" s="29" t="str">
        <f t="shared" si="150"/>
        <v/>
      </c>
      <c r="AE135" s="29">
        <f t="shared" si="151"/>
        <v>-0.12125312499999907</v>
      </c>
      <c r="AF135" s="29" t="str">
        <f t="shared" si="137"/>
        <v/>
      </c>
      <c r="AG135" s="23"/>
      <c r="AH135" s="17" t="str">
        <f t="shared" si="152"/>
        <v/>
      </c>
      <c r="AI135" s="73"/>
      <c r="AJ135" s="61"/>
      <c r="AK135" s="61"/>
      <c r="AL135" s="62"/>
      <c r="AM135" s="18"/>
      <c r="AN135" s="102">
        <v>5.3154000000000003</v>
      </c>
      <c r="AO135" s="102">
        <v>5.3224999999999998</v>
      </c>
      <c r="AP135" s="102">
        <v>5.3068999999999997</v>
      </c>
      <c r="AQ135" s="102">
        <v>5.3339999999999996</v>
      </c>
      <c r="AR135" s="102">
        <v>5.3068999999999997</v>
      </c>
      <c r="AS135" s="102">
        <v>5.3262</v>
      </c>
      <c r="AT135" s="102">
        <v>5.3167999999999997</v>
      </c>
      <c r="AU135" s="102">
        <v>5.3193000000000001</v>
      </c>
      <c r="AV135" s="102">
        <v>5.3409000000000004</v>
      </c>
      <c r="AW135" s="102">
        <v>5.3338999999999999</v>
      </c>
      <c r="AX135" s="102">
        <v>5.3250999999999999</v>
      </c>
      <c r="AY135" s="102">
        <v>5.3291000000000004</v>
      </c>
      <c r="AZ135" s="102">
        <v>5.3186999999999998</v>
      </c>
      <c r="BA135" s="102">
        <v>5.3151999999999999</v>
      </c>
      <c r="BB135" s="102">
        <v>5.3177000000000003</v>
      </c>
      <c r="BC135" s="102">
        <v>5.327</v>
      </c>
      <c r="BD135" s="102">
        <v>5.3026</v>
      </c>
      <c r="BE135" s="102">
        <v>5.3266999999999998</v>
      </c>
      <c r="BF135" s="102">
        <v>5.3334000000000001</v>
      </c>
      <c r="BG135" s="102">
        <v>5.3226000000000004</v>
      </c>
      <c r="BH135" s="102">
        <v>5.3385999999999996</v>
      </c>
      <c r="BI135" s="102">
        <v>5.3082000000000003</v>
      </c>
      <c r="BJ135" s="102">
        <v>5.3239000000000001</v>
      </c>
      <c r="BK135" s="102">
        <v>5.3212999999999999</v>
      </c>
      <c r="BL135" s="102">
        <v>5.3025000000000002</v>
      </c>
      <c r="BM135" s="102">
        <v>5.3224</v>
      </c>
      <c r="BN135" s="102">
        <v>5.3082000000000003</v>
      </c>
      <c r="BO135" s="102">
        <v>5.3078000000000003</v>
      </c>
      <c r="BP135" s="102">
        <v>5.3273999999999999</v>
      </c>
      <c r="BQ135" s="102">
        <v>5.3498000000000001</v>
      </c>
      <c r="BR135" s="102">
        <v>5.3304999999999998</v>
      </c>
      <c r="BS135" s="102">
        <v>5.2986000000000004</v>
      </c>
      <c r="BT135" s="25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</row>
    <row r="136" spans="1:139" ht="15" customHeight="1">
      <c r="A136" s="83" t="s">
        <v>216</v>
      </c>
      <c r="B136" s="66" t="s">
        <v>248</v>
      </c>
      <c r="C136" s="79" t="s">
        <v>181</v>
      </c>
      <c r="D136" s="67">
        <v>1</v>
      </c>
      <c r="E136" s="123" t="s">
        <v>72</v>
      </c>
      <c r="F136" s="123" t="s">
        <v>116</v>
      </c>
      <c r="G136" s="85" t="s">
        <v>117</v>
      </c>
      <c r="H136" s="86">
        <v>1.33</v>
      </c>
      <c r="I136" s="124" t="s">
        <v>43</v>
      </c>
      <c r="J136" s="13">
        <v>5.4399999999999995</v>
      </c>
      <c r="K136" s="14">
        <v>0.4399999999999995</v>
      </c>
      <c r="L136" s="14">
        <v>-0.44000000000000039</v>
      </c>
      <c r="M136" s="15" t="s">
        <v>38</v>
      </c>
      <c r="N136" s="72" t="s">
        <v>67</v>
      </c>
      <c r="O136" s="92">
        <f t="shared" si="138"/>
        <v>5.879999999999999</v>
      </c>
      <c r="P136" s="93">
        <f t="shared" si="139"/>
        <v>4.9999999999999991</v>
      </c>
      <c r="Q136" s="94"/>
      <c r="R136" s="3">
        <f t="shared" si="140"/>
        <v>5.4690000000000003</v>
      </c>
      <c r="S136" s="3">
        <f t="shared" si="141"/>
        <v>5.375</v>
      </c>
      <c r="T136" s="3">
        <f t="shared" si="142"/>
        <v>5.4185781249999989</v>
      </c>
      <c r="U136" s="4">
        <f t="shared" si="143"/>
        <v>2.4842052462800183E-2</v>
      </c>
      <c r="V136" s="5">
        <f t="shared" si="144"/>
        <v>5.9039673507772017</v>
      </c>
      <c r="W136" s="76">
        <f t="shared" si="135"/>
        <v>-4.8686079545455889E-2</v>
      </c>
      <c r="X136" s="76" t="str">
        <f t="shared" si="136"/>
        <v>Level A</v>
      </c>
      <c r="Y136" s="5">
        <f t="shared" si="145"/>
        <v>6.1914083748509094</v>
      </c>
      <c r="Z136" s="5">
        <f t="shared" si="146"/>
        <v>5.6165263267034948</v>
      </c>
      <c r="AA136" s="5">
        <f t="shared" si="147"/>
        <v>5.6165263267034948</v>
      </c>
      <c r="AB136" s="6">
        <f t="shared" si="148"/>
        <v>1</v>
      </c>
      <c r="AC136" s="29" t="str">
        <f t="shared" si="149"/>
        <v/>
      </c>
      <c r="AD136" s="29" t="str">
        <f t="shared" si="150"/>
        <v/>
      </c>
      <c r="AE136" s="29">
        <f t="shared" si="151"/>
        <v>2.142187500000059E-2</v>
      </c>
      <c r="AF136" s="29" t="str">
        <f t="shared" si="137"/>
        <v/>
      </c>
      <c r="AG136" s="23"/>
      <c r="AH136" s="17" t="str">
        <f t="shared" si="152"/>
        <v/>
      </c>
      <c r="AI136" s="73"/>
      <c r="AJ136" s="61"/>
      <c r="AK136" s="61"/>
      <c r="AL136" s="62"/>
      <c r="AM136" s="18"/>
      <c r="AN136" s="102">
        <v>5.4492000000000003</v>
      </c>
      <c r="AO136" s="102">
        <v>5.4259000000000004</v>
      </c>
      <c r="AP136" s="102">
        <v>5.4424000000000001</v>
      </c>
      <c r="AQ136" s="102">
        <v>5.4610000000000003</v>
      </c>
      <c r="AR136" s="102">
        <v>5.4516999999999998</v>
      </c>
      <c r="AS136" s="102">
        <v>5.4324000000000003</v>
      </c>
      <c r="AT136" s="102">
        <v>5.4690000000000003</v>
      </c>
      <c r="AU136" s="102">
        <v>5.4615999999999998</v>
      </c>
      <c r="AV136" s="102">
        <v>5.4401000000000002</v>
      </c>
      <c r="AW136" s="102">
        <v>5.4326999999999996</v>
      </c>
      <c r="AX136" s="102">
        <v>5.4141000000000004</v>
      </c>
      <c r="AY136" s="102">
        <v>5.4238</v>
      </c>
      <c r="AZ136" s="102">
        <v>5.3944999999999999</v>
      </c>
      <c r="BA136" s="102">
        <v>5.3939000000000004</v>
      </c>
      <c r="BB136" s="102">
        <v>5.3973000000000004</v>
      </c>
      <c r="BC136" s="102">
        <v>5.4065000000000003</v>
      </c>
      <c r="BD136" s="102">
        <v>5.4253</v>
      </c>
      <c r="BE136" s="102">
        <v>5.4511000000000003</v>
      </c>
      <c r="BF136" s="102">
        <v>5.4177999999999997</v>
      </c>
      <c r="BG136" s="102">
        <v>5.3955000000000002</v>
      </c>
      <c r="BH136" s="102">
        <v>5.4109999999999996</v>
      </c>
      <c r="BI136" s="102">
        <v>5.3806000000000003</v>
      </c>
      <c r="BJ136" s="102">
        <v>5.407</v>
      </c>
      <c r="BK136" s="102">
        <v>5.375</v>
      </c>
      <c r="BL136" s="102">
        <v>5.4057000000000004</v>
      </c>
      <c r="BM136" s="102">
        <v>5.4039000000000001</v>
      </c>
      <c r="BN136" s="102">
        <v>5.4024999999999999</v>
      </c>
      <c r="BO136" s="102">
        <v>5.3994</v>
      </c>
      <c r="BP136" s="102">
        <v>5.3888999999999996</v>
      </c>
      <c r="BQ136" s="102">
        <v>5.4004000000000003</v>
      </c>
      <c r="BR136" s="102">
        <v>5.4070999999999998</v>
      </c>
      <c r="BS136" s="102">
        <v>5.4272</v>
      </c>
      <c r="BT136" s="25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</row>
    <row r="137" spans="1:139" ht="15" customHeight="1">
      <c r="A137" s="83" t="s">
        <v>217</v>
      </c>
      <c r="B137" s="66" t="s">
        <v>248</v>
      </c>
      <c r="C137" s="79" t="s">
        <v>181</v>
      </c>
      <c r="D137" s="67">
        <v>1</v>
      </c>
      <c r="E137" s="123" t="s">
        <v>72</v>
      </c>
      <c r="F137" s="123" t="s">
        <v>116</v>
      </c>
      <c r="G137" s="85" t="s">
        <v>117</v>
      </c>
      <c r="H137" s="86">
        <v>1.33</v>
      </c>
      <c r="I137" s="124" t="s">
        <v>43</v>
      </c>
      <c r="J137" s="13">
        <v>11.36</v>
      </c>
      <c r="K137" s="14">
        <v>0.91000000000000014</v>
      </c>
      <c r="L137" s="14">
        <v>-0.91000000000000014</v>
      </c>
      <c r="M137" s="15" t="s">
        <v>38</v>
      </c>
      <c r="N137" s="72" t="s">
        <v>67</v>
      </c>
      <c r="O137" s="92">
        <f t="shared" si="138"/>
        <v>12.27</v>
      </c>
      <c r="P137" s="93">
        <f t="shared" si="139"/>
        <v>10.45</v>
      </c>
      <c r="Q137" s="94"/>
      <c r="R137" s="3">
        <f t="shared" si="140"/>
        <v>11.513999999999999</v>
      </c>
      <c r="S137" s="3">
        <f t="shared" si="141"/>
        <v>11.413</v>
      </c>
      <c r="T137" s="3">
        <f t="shared" si="142"/>
        <v>11.459562500000001</v>
      </c>
      <c r="U137" s="4">
        <f t="shared" si="143"/>
        <v>2.5672801598880433E-2</v>
      </c>
      <c r="V137" s="5">
        <f t="shared" si="144"/>
        <v>11.815357672010425</v>
      </c>
      <c r="W137" s="76">
        <f t="shared" si="135"/>
        <v>0.10940934065934187</v>
      </c>
      <c r="X137" s="76" t="str">
        <f t="shared" si="136"/>
        <v>Level A</v>
      </c>
      <c r="Y137" s="5">
        <f t="shared" si="145"/>
        <v>10.522647179461467</v>
      </c>
      <c r="Z137" s="5">
        <f t="shared" si="146"/>
        <v>13.108068164559381</v>
      </c>
      <c r="AA137" s="5">
        <f t="shared" si="147"/>
        <v>10.522647179461467</v>
      </c>
      <c r="AB137" s="6">
        <f t="shared" si="148"/>
        <v>1</v>
      </c>
      <c r="AC137" s="29" t="str">
        <f t="shared" si="149"/>
        <v/>
      </c>
      <c r="AD137" s="29" t="str">
        <f t="shared" si="150"/>
        <v/>
      </c>
      <c r="AE137" s="29">
        <f t="shared" si="151"/>
        <v>-9.9562500000001108E-2</v>
      </c>
      <c r="AF137" s="29" t="str">
        <f t="shared" si="137"/>
        <v/>
      </c>
      <c r="AG137" s="23"/>
      <c r="AH137" s="17" t="str">
        <f t="shared" si="152"/>
        <v/>
      </c>
      <c r="AI137" s="73"/>
      <c r="AJ137" s="61"/>
      <c r="AK137" s="61"/>
      <c r="AL137" s="62"/>
      <c r="AM137" s="18"/>
      <c r="AN137" s="102">
        <v>11.468</v>
      </c>
      <c r="AO137" s="102">
        <v>11.432</v>
      </c>
      <c r="AP137" s="102">
        <v>11.472</v>
      </c>
      <c r="AQ137" s="102">
        <v>11.491</v>
      </c>
      <c r="AR137" s="102">
        <v>11.45</v>
      </c>
      <c r="AS137" s="102">
        <v>11.456</v>
      </c>
      <c r="AT137" s="102">
        <v>11.478</v>
      </c>
      <c r="AU137" s="102">
        <v>11.449</v>
      </c>
      <c r="AV137" s="102">
        <v>11.513999999999999</v>
      </c>
      <c r="AW137" s="102">
        <v>11.419</v>
      </c>
      <c r="AX137" s="102">
        <v>11.494</v>
      </c>
      <c r="AY137" s="102">
        <v>11.464</v>
      </c>
      <c r="AZ137" s="102">
        <v>11.468999999999999</v>
      </c>
      <c r="BA137" s="102">
        <v>11.456</v>
      </c>
      <c r="BB137" s="102">
        <v>11.454000000000001</v>
      </c>
      <c r="BC137" s="102">
        <v>11.513</v>
      </c>
      <c r="BD137" s="102">
        <v>11.461</v>
      </c>
      <c r="BE137" s="102">
        <v>11.429</v>
      </c>
      <c r="BF137" s="102">
        <v>11.423</v>
      </c>
      <c r="BG137" s="102">
        <v>11.44</v>
      </c>
      <c r="BH137" s="102">
        <v>11.413</v>
      </c>
      <c r="BI137" s="102">
        <v>11.44</v>
      </c>
      <c r="BJ137" s="102">
        <v>11.486000000000001</v>
      </c>
      <c r="BK137" s="102">
        <v>11.452</v>
      </c>
      <c r="BL137" s="102">
        <v>11.461</v>
      </c>
      <c r="BM137" s="102">
        <v>11.443</v>
      </c>
      <c r="BN137" s="102">
        <v>11.468</v>
      </c>
      <c r="BO137" s="102">
        <v>11.476000000000001</v>
      </c>
      <c r="BP137" s="102">
        <v>11.477</v>
      </c>
      <c r="BQ137" s="102">
        <v>11.445</v>
      </c>
      <c r="BR137" s="102">
        <v>11.488</v>
      </c>
      <c r="BS137" s="102">
        <v>11.425000000000001</v>
      </c>
      <c r="BT137" s="25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</row>
    <row r="138" spans="1:139" ht="15" customHeight="1">
      <c r="A138" s="83" t="s">
        <v>218</v>
      </c>
      <c r="B138" s="66" t="s">
        <v>248</v>
      </c>
      <c r="C138" s="79" t="s">
        <v>181</v>
      </c>
      <c r="D138" s="67">
        <v>1</v>
      </c>
      <c r="E138" s="123" t="s">
        <v>72</v>
      </c>
      <c r="F138" s="123" t="s">
        <v>116</v>
      </c>
      <c r="G138" s="85" t="s">
        <v>117</v>
      </c>
      <c r="H138" s="86">
        <v>1.33</v>
      </c>
      <c r="I138" s="124" t="s">
        <v>43</v>
      </c>
      <c r="J138" s="13">
        <v>4.7300000000000004</v>
      </c>
      <c r="K138" s="14">
        <v>0.38000000000000078</v>
      </c>
      <c r="L138" s="14">
        <v>-0.37999999999999989</v>
      </c>
      <c r="M138" s="15" t="s">
        <v>38</v>
      </c>
      <c r="N138" s="72" t="s">
        <v>67</v>
      </c>
      <c r="O138" s="92">
        <f t="shared" si="138"/>
        <v>5.1100000000000012</v>
      </c>
      <c r="P138" s="93">
        <f t="shared" si="139"/>
        <v>4.3500000000000005</v>
      </c>
      <c r="Q138" s="94"/>
      <c r="R138" s="3">
        <f t="shared" si="140"/>
        <v>4.8231000000000002</v>
      </c>
      <c r="S138" s="3">
        <f t="shared" si="141"/>
        <v>4.7782999999999998</v>
      </c>
      <c r="T138" s="3">
        <f t="shared" si="142"/>
        <v>4.8032375000000007</v>
      </c>
      <c r="U138" s="4">
        <f t="shared" si="143"/>
        <v>1.2772014517636189E-2</v>
      </c>
      <c r="V138" s="5">
        <f t="shared" si="144"/>
        <v>9.917516652659577</v>
      </c>
      <c r="W138" s="76">
        <f t="shared" si="135"/>
        <v>0.19273026315789532</v>
      </c>
      <c r="X138" s="76" t="str">
        <f t="shared" si="136"/>
        <v>Level B</v>
      </c>
      <c r="Y138" s="5">
        <f t="shared" si="145"/>
        <v>8.0061110583196999</v>
      </c>
      <c r="Z138" s="5">
        <f t="shared" si="146"/>
        <v>11.828922246999454</v>
      </c>
      <c r="AA138" s="5">
        <f t="shared" si="147"/>
        <v>8.0061110583196999</v>
      </c>
      <c r="AB138" s="6">
        <f t="shared" si="148"/>
        <v>1</v>
      </c>
      <c r="AC138" s="29" t="str">
        <f t="shared" si="149"/>
        <v/>
      </c>
      <c r="AD138" s="29" t="str">
        <f t="shared" si="150"/>
        <v/>
      </c>
      <c r="AE138" s="29">
        <f t="shared" si="151"/>
        <v>-7.3237500000000288E-2</v>
      </c>
      <c r="AF138" s="29" t="str">
        <f t="shared" si="137"/>
        <v/>
      </c>
      <c r="AG138" s="23"/>
      <c r="AH138" s="17" t="str">
        <f t="shared" si="152"/>
        <v/>
      </c>
      <c r="AI138" s="73"/>
      <c r="AJ138" s="61"/>
      <c r="AK138" s="61"/>
      <c r="AL138" s="62"/>
      <c r="AM138" s="18"/>
      <c r="AN138" s="102">
        <v>4.8132999999999999</v>
      </c>
      <c r="AO138" s="102">
        <v>4.8007999999999997</v>
      </c>
      <c r="AP138" s="102">
        <v>4.7919</v>
      </c>
      <c r="AQ138" s="102">
        <v>4.7786999999999997</v>
      </c>
      <c r="AR138" s="102">
        <v>4.8152999999999997</v>
      </c>
      <c r="AS138" s="102">
        <v>4.8220000000000001</v>
      </c>
      <c r="AT138" s="102">
        <v>4.8144999999999998</v>
      </c>
      <c r="AU138" s="102">
        <v>4.8026999999999997</v>
      </c>
      <c r="AV138" s="102">
        <v>4.7899000000000003</v>
      </c>
      <c r="AW138" s="102">
        <v>4.7804000000000002</v>
      </c>
      <c r="AX138" s="102">
        <v>4.7972000000000001</v>
      </c>
      <c r="AY138" s="102">
        <v>4.8231000000000002</v>
      </c>
      <c r="AZ138" s="102">
        <v>4.798</v>
      </c>
      <c r="BA138" s="102">
        <v>4.8063000000000002</v>
      </c>
      <c r="BB138" s="102">
        <v>4.8219000000000003</v>
      </c>
      <c r="BC138" s="102">
        <v>4.8018000000000001</v>
      </c>
      <c r="BD138" s="102">
        <v>4.8086000000000002</v>
      </c>
      <c r="BE138" s="102">
        <v>4.8091999999999997</v>
      </c>
      <c r="BF138" s="102">
        <v>4.7907000000000002</v>
      </c>
      <c r="BG138" s="102">
        <v>4.8106999999999998</v>
      </c>
      <c r="BH138" s="102">
        <v>4.8034999999999997</v>
      </c>
      <c r="BI138" s="102">
        <v>4.7979000000000003</v>
      </c>
      <c r="BJ138" s="102">
        <v>4.8125999999999998</v>
      </c>
      <c r="BK138" s="102">
        <v>4.8148999999999997</v>
      </c>
      <c r="BL138" s="102">
        <v>4.8113000000000001</v>
      </c>
      <c r="BM138" s="102">
        <v>4.8148</v>
      </c>
      <c r="BN138" s="102">
        <v>4.7996999999999996</v>
      </c>
      <c r="BO138" s="102">
        <v>4.7996999999999996</v>
      </c>
      <c r="BP138" s="102">
        <v>4.8026999999999997</v>
      </c>
      <c r="BQ138" s="102">
        <v>4.8127000000000004</v>
      </c>
      <c r="BR138" s="102">
        <v>4.7785000000000002</v>
      </c>
      <c r="BS138" s="102">
        <v>4.7782999999999998</v>
      </c>
      <c r="BT138" s="25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</row>
    <row r="139" spans="1:139" ht="15" customHeight="1">
      <c r="A139" s="83" t="s">
        <v>219</v>
      </c>
      <c r="B139" s="66" t="s">
        <v>248</v>
      </c>
      <c r="C139" s="79" t="s">
        <v>181</v>
      </c>
      <c r="D139" s="67">
        <v>1</v>
      </c>
      <c r="E139" s="123" t="s">
        <v>72</v>
      </c>
      <c r="F139" s="123" t="s">
        <v>116</v>
      </c>
      <c r="G139" s="85" t="s">
        <v>117</v>
      </c>
      <c r="H139" s="86">
        <v>1.33</v>
      </c>
      <c r="I139" s="124" t="s">
        <v>43</v>
      </c>
      <c r="J139" s="13">
        <v>4.29</v>
      </c>
      <c r="K139" s="14">
        <v>0.33999999999999986</v>
      </c>
      <c r="L139" s="14">
        <v>-0.33999999999999986</v>
      </c>
      <c r="M139" s="15" t="s">
        <v>38</v>
      </c>
      <c r="N139" s="72" t="s">
        <v>67</v>
      </c>
      <c r="O139" s="92">
        <f t="shared" si="138"/>
        <v>4.63</v>
      </c>
      <c r="P139" s="93">
        <f t="shared" si="139"/>
        <v>3.95</v>
      </c>
      <c r="Q139" s="94"/>
      <c r="R139" s="3">
        <f t="shared" si="140"/>
        <v>4.3658999999999999</v>
      </c>
      <c r="S139" s="3">
        <f t="shared" si="141"/>
        <v>4.3015999999999996</v>
      </c>
      <c r="T139" s="3">
        <f t="shared" si="142"/>
        <v>4.3357624999999995</v>
      </c>
      <c r="U139" s="4">
        <f t="shared" si="143"/>
        <v>1.7078013596056697E-2</v>
      </c>
      <c r="V139" s="5">
        <f t="shared" si="144"/>
        <v>6.6362128532033653</v>
      </c>
      <c r="W139" s="76">
        <f t="shared" si="135"/>
        <v>0.13459558823529266</v>
      </c>
      <c r="X139" s="76" t="str">
        <f t="shared" si="136"/>
        <v>Level B</v>
      </c>
      <c r="Y139" s="5">
        <f t="shared" si="145"/>
        <v>5.7430078805718487</v>
      </c>
      <c r="Z139" s="5">
        <f t="shared" si="146"/>
        <v>7.5294178258348827</v>
      </c>
      <c r="AA139" s="5">
        <f t="shared" si="147"/>
        <v>5.7430078805718487</v>
      </c>
      <c r="AB139" s="6">
        <f t="shared" si="148"/>
        <v>1</v>
      </c>
      <c r="AC139" s="29" t="str">
        <f t="shared" si="149"/>
        <v/>
      </c>
      <c r="AD139" s="29" t="str">
        <f t="shared" si="150"/>
        <v/>
      </c>
      <c r="AE139" s="29">
        <f t="shared" si="151"/>
        <v>-4.5762499999999484E-2</v>
      </c>
      <c r="AF139" s="29" t="str">
        <f t="shared" si="137"/>
        <v/>
      </c>
      <c r="AG139" s="23"/>
      <c r="AH139" s="17" t="str">
        <f t="shared" si="152"/>
        <v/>
      </c>
      <c r="AI139" s="73"/>
      <c r="AJ139" s="61"/>
      <c r="AK139" s="61"/>
      <c r="AL139" s="62"/>
      <c r="AM139" s="18"/>
      <c r="AN139" s="102">
        <v>4.3015999999999996</v>
      </c>
      <c r="AO139" s="102">
        <v>4.3110999999999997</v>
      </c>
      <c r="AP139" s="102">
        <v>4.3170000000000002</v>
      </c>
      <c r="AQ139" s="102">
        <v>4.3240999999999996</v>
      </c>
      <c r="AR139" s="102">
        <v>4.3345000000000002</v>
      </c>
      <c r="AS139" s="102">
        <v>4.3162000000000003</v>
      </c>
      <c r="AT139" s="102">
        <v>4.3216000000000001</v>
      </c>
      <c r="AU139" s="102">
        <v>4.3472</v>
      </c>
      <c r="AV139" s="102">
        <v>4.3160999999999996</v>
      </c>
      <c r="AW139" s="102">
        <v>4.3564999999999996</v>
      </c>
      <c r="AX139" s="102">
        <v>4.3419999999999996</v>
      </c>
      <c r="AY139" s="102">
        <v>4.3635999999999999</v>
      </c>
      <c r="AZ139" s="102">
        <v>4.3398000000000003</v>
      </c>
      <c r="BA139" s="102">
        <v>4.3334000000000001</v>
      </c>
      <c r="BB139" s="102">
        <v>4.3198999999999996</v>
      </c>
      <c r="BC139" s="102">
        <v>4.3658999999999999</v>
      </c>
      <c r="BD139" s="102">
        <v>4.3207000000000004</v>
      </c>
      <c r="BE139" s="102">
        <v>4.351</v>
      </c>
      <c r="BF139" s="102">
        <v>4.3430999999999997</v>
      </c>
      <c r="BG139" s="102">
        <v>4.3520000000000003</v>
      </c>
      <c r="BH139" s="102">
        <v>4.3055000000000003</v>
      </c>
      <c r="BI139" s="102">
        <v>4.3303000000000003</v>
      </c>
      <c r="BJ139" s="102">
        <v>4.3463000000000003</v>
      </c>
      <c r="BK139" s="102">
        <v>4.3520000000000003</v>
      </c>
      <c r="BL139" s="102">
        <v>4.3514999999999997</v>
      </c>
      <c r="BM139" s="102">
        <v>4.3513999999999999</v>
      </c>
      <c r="BN139" s="102">
        <v>4.351</v>
      </c>
      <c r="BO139" s="102">
        <v>4.3221999999999996</v>
      </c>
      <c r="BP139" s="102">
        <v>4.3411999999999997</v>
      </c>
      <c r="BQ139" s="102">
        <v>4.3282999999999996</v>
      </c>
      <c r="BR139" s="102">
        <v>4.3478000000000003</v>
      </c>
      <c r="BS139" s="102">
        <v>4.3395999999999999</v>
      </c>
      <c r="BT139" s="25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</row>
    <row r="140" spans="1:139" ht="15" customHeight="1">
      <c r="A140" s="83" t="s">
        <v>220</v>
      </c>
      <c r="B140" s="66" t="s">
        <v>248</v>
      </c>
      <c r="C140" s="79" t="s">
        <v>181</v>
      </c>
      <c r="D140" s="67">
        <v>1</v>
      </c>
      <c r="E140" s="123" t="s">
        <v>72</v>
      </c>
      <c r="F140" s="123" t="s">
        <v>116</v>
      </c>
      <c r="G140" s="85" t="s">
        <v>117</v>
      </c>
      <c r="H140" s="86">
        <v>1.33</v>
      </c>
      <c r="I140" s="124" t="s">
        <v>43</v>
      </c>
      <c r="J140" s="13">
        <v>10.27</v>
      </c>
      <c r="K140" s="14">
        <v>0.82000000000000028</v>
      </c>
      <c r="L140" s="14">
        <v>-0.82000000000000028</v>
      </c>
      <c r="M140" s="15" t="s">
        <v>38</v>
      </c>
      <c r="N140" s="72" t="s">
        <v>67</v>
      </c>
      <c r="O140" s="92">
        <f t="shared" si="138"/>
        <v>11.09</v>
      </c>
      <c r="P140" s="93">
        <f t="shared" si="139"/>
        <v>9.4499999999999993</v>
      </c>
      <c r="Q140" s="94"/>
      <c r="R140" s="3">
        <f t="shared" si="140"/>
        <v>10.435</v>
      </c>
      <c r="S140" s="3">
        <f t="shared" si="141"/>
        <v>10.272</v>
      </c>
      <c r="T140" s="3">
        <f t="shared" si="142"/>
        <v>10.36784375</v>
      </c>
      <c r="U140" s="4">
        <f t="shared" si="143"/>
        <v>4.0512132292724788E-2</v>
      </c>
      <c r="V140" s="5">
        <f t="shared" si="144"/>
        <v>6.7469500582772071</v>
      </c>
      <c r="W140" s="76">
        <f t="shared" si="135"/>
        <v>0.11932164634146447</v>
      </c>
      <c r="X140" s="76" t="str">
        <f t="shared" si="136"/>
        <v>Level A</v>
      </c>
      <c r="Y140" s="5">
        <f t="shared" si="145"/>
        <v>5.9418928695399318</v>
      </c>
      <c r="Z140" s="5">
        <f t="shared" si="146"/>
        <v>7.5520072470144832</v>
      </c>
      <c r="AA140" s="5">
        <f t="shared" si="147"/>
        <v>5.9418928695399318</v>
      </c>
      <c r="AB140" s="6">
        <f t="shared" si="148"/>
        <v>1</v>
      </c>
      <c r="AC140" s="29" t="str">
        <f t="shared" si="149"/>
        <v/>
      </c>
      <c r="AD140" s="29" t="str">
        <f t="shared" si="150"/>
        <v/>
      </c>
      <c r="AE140" s="29">
        <f t="shared" si="151"/>
        <v>-9.7843750000000895E-2</v>
      </c>
      <c r="AF140" s="29" t="str">
        <f t="shared" si="137"/>
        <v/>
      </c>
      <c r="AG140" s="23"/>
      <c r="AH140" s="17" t="str">
        <f t="shared" si="152"/>
        <v/>
      </c>
      <c r="AI140" s="73"/>
      <c r="AJ140" s="61"/>
      <c r="AK140" s="61"/>
      <c r="AL140" s="62"/>
      <c r="AM140" s="18"/>
      <c r="AN140" s="102">
        <v>10.366</v>
      </c>
      <c r="AO140" s="102">
        <v>10.335000000000001</v>
      </c>
      <c r="AP140" s="102">
        <v>10.340999999999999</v>
      </c>
      <c r="AQ140" s="102">
        <v>10.35</v>
      </c>
      <c r="AR140" s="102">
        <v>10.398</v>
      </c>
      <c r="AS140" s="102">
        <v>10.377000000000001</v>
      </c>
      <c r="AT140" s="102">
        <v>10.394</v>
      </c>
      <c r="AU140" s="102">
        <v>10.369</v>
      </c>
      <c r="AV140" s="102">
        <v>10.42</v>
      </c>
      <c r="AW140" s="102">
        <v>10.388999999999999</v>
      </c>
      <c r="AX140" s="102">
        <v>10.397</v>
      </c>
      <c r="AY140" s="102">
        <v>10.401</v>
      </c>
      <c r="AZ140" s="102">
        <v>10.416</v>
      </c>
      <c r="BA140" s="102">
        <v>10.433</v>
      </c>
      <c r="BB140" s="102">
        <v>10.334</v>
      </c>
      <c r="BC140" s="102">
        <v>10.37</v>
      </c>
      <c r="BD140" s="102">
        <v>10.435</v>
      </c>
      <c r="BE140" s="102">
        <v>10.406000000000001</v>
      </c>
      <c r="BF140" s="102">
        <v>10.295999999999999</v>
      </c>
      <c r="BG140" s="102">
        <v>10.388</v>
      </c>
      <c r="BH140" s="102">
        <v>10.318</v>
      </c>
      <c r="BI140" s="102">
        <v>10.371</v>
      </c>
      <c r="BJ140" s="102">
        <v>10.388</v>
      </c>
      <c r="BK140" s="102">
        <v>10.355</v>
      </c>
      <c r="BL140" s="102">
        <v>10.403</v>
      </c>
      <c r="BM140" s="102">
        <v>10.272</v>
      </c>
      <c r="BN140" s="102">
        <v>10.347</v>
      </c>
      <c r="BO140" s="102">
        <v>10.353999999999999</v>
      </c>
      <c r="BP140" s="102">
        <v>10.305</v>
      </c>
      <c r="BQ140" s="102">
        <v>10.362</v>
      </c>
      <c r="BR140" s="102">
        <v>10.301</v>
      </c>
      <c r="BS140" s="102">
        <v>10.38</v>
      </c>
      <c r="BT140" s="25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</row>
    <row r="141" spans="1:139" ht="15" customHeight="1">
      <c r="A141" s="83" t="s">
        <v>221</v>
      </c>
      <c r="B141" s="66" t="s">
        <v>248</v>
      </c>
      <c r="C141" s="79" t="s">
        <v>181</v>
      </c>
      <c r="D141" s="67">
        <v>1</v>
      </c>
      <c r="E141" s="123" t="s">
        <v>72</v>
      </c>
      <c r="F141" s="123" t="s">
        <v>116</v>
      </c>
      <c r="G141" s="85" t="s">
        <v>117</v>
      </c>
      <c r="H141" s="86">
        <v>1.33</v>
      </c>
      <c r="I141" s="124" t="s">
        <v>43</v>
      </c>
      <c r="J141" s="13">
        <v>11.52</v>
      </c>
      <c r="K141" s="14">
        <v>0.91999999999999993</v>
      </c>
      <c r="L141" s="14">
        <v>-0.91999999999999993</v>
      </c>
      <c r="M141" s="15" t="s">
        <v>38</v>
      </c>
      <c r="N141" s="72" t="s">
        <v>67</v>
      </c>
      <c r="O141" s="92">
        <f t="shared" si="138"/>
        <v>12.44</v>
      </c>
      <c r="P141" s="93">
        <f t="shared" si="139"/>
        <v>10.6</v>
      </c>
      <c r="Q141" s="94"/>
      <c r="R141" s="3">
        <f t="shared" si="140"/>
        <v>11.554</v>
      </c>
      <c r="S141" s="3">
        <f t="shared" si="141"/>
        <v>11.356</v>
      </c>
      <c r="T141" s="3">
        <f t="shared" si="142"/>
        <v>11.471062499999999</v>
      </c>
      <c r="U141" s="4">
        <f t="shared" si="143"/>
        <v>4.5606972797390746E-2</v>
      </c>
      <c r="V141" s="5">
        <f t="shared" si="144"/>
        <v>6.7241179989962312</v>
      </c>
      <c r="W141" s="76">
        <f t="shared" si="135"/>
        <v>-5.3192934782609752E-2</v>
      </c>
      <c r="X141" s="76" t="str">
        <f t="shared" si="136"/>
        <v>Level A</v>
      </c>
      <c r="Y141" s="5">
        <f t="shared" si="145"/>
        <v>7.0817935691874103</v>
      </c>
      <c r="Z141" s="5">
        <f t="shared" si="146"/>
        <v>6.3664424288050521</v>
      </c>
      <c r="AA141" s="5">
        <f t="shared" si="147"/>
        <v>6.3664424288050521</v>
      </c>
      <c r="AB141" s="6">
        <f t="shared" si="148"/>
        <v>1</v>
      </c>
      <c r="AC141" s="29" t="str">
        <f t="shared" si="149"/>
        <v/>
      </c>
      <c r="AD141" s="29" t="str">
        <f t="shared" si="150"/>
        <v/>
      </c>
      <c r="AE141" s="29">
        <f t="shared" si="151"/>
        <v>4.8937500000000966E-2</v>
      </c>
      <c r="AF141" s="29" t="str">
        <f t="shared" si="137"/>
        <v/>
      </c>
      <c r="AG141" s="23"/>
      <c r="AH141" s="17" t="str">
        <f t="shared" si="152"/>
        <v/>
      </c>
      <c r="AI141" s="73"/>
      <c r="AJ141" s="61"/>
      <c r="AK141" s="61"/>
      <c r="AL141" s="62"/>
      <c r="AM141" s="18"/>
      <c r="AN141" s="102">
        <v>11.554</v>
      </c>
      <c r="AO141" s="102">
        <v>11.491</v>
      </c>
      <c r="AP141" s="102">
        <v>11.439</v>
      </c>
      <c r="AQ141" s="102">
        <v>11.484999999999999</v>
      </c>
      <c r="AR141" s="102">
        <v>11.433</v>
      </c>
      <c r="AS141" s="102">
        <v>11.512</v>
      </c>
      <c r="AT141" s="102">
        <v>11.536</v>
      </c>
      <c r="AU141" s="102">
        <v>11.436</v>
      </c>
      <c r="AV141" s="102">
        <v>11.471</v>
      </c>
      <c r="AW141" s="102">
        <v>11.49</v>
      </c>
      <c r="AX141" s="102">
        <v>11.513</v>
      </c>
      <c r="AY141" s="102">
        <v>11.379</v>
      </c>
      <c r="AZ141" s="102">
        <v>11.356</v>
      </c>
      <c r="BA141" s="102">
        <v>11.39</v>
      </c>
      <c r="BB141" s="102">
        <v>11.502000000000001</v>
      </c>
      <c r="BC141" s="102">
        <v>11.507999999999999</v>
      </c>
      <c r="BD141" s="102">
        <v>11.427</v>
      </c>
      <c r="BE141" s="102">
        <v>11.45</v>
      </c>
      <c r="BF141" s="102">
        <v>11.492000000000001</v>
      </c>
      <c r="BG141" s="102">
        <v>11.423999999999999</v>
      </c>
      <c r="BH141" s="102">
        <v>11.471</v>
      </c>
      <c r="BI141" s="102">
        <v>11.456</v>
      </c>
      <c r="BJ141" s="102">
        <v>11.49</v>
      </c>
      <c r="BK141" s="102">
        <v>11.441000000000001</v>
      </c>
      <c r="BL141" s="102">
        <v>11.481999999999999</v>
      </c>
      <c r="BM141" s="102">
        <v>11.502000000000001</v>
      </c>
      <c r="BN141" s="102">
        <v>11.48</v>
      </c>
      <c r="BO141" s="102">
        <v>11.504</v>
      </c>
      <c r="BP141" s="102">
        <v>11.496</v>
      </c>
      <c r="BQ141" s="102">
        <v>11.525</v>
      </c>
      <c r="BR141" s="102">
        <v>11.504</v>
      </c>
      <c r="BS141" s="102">
        <v>11.435</v>
      </c>
      <c r="BT141" s="25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</row>
    <row r="142" spans="1:139" ht="15" customHeight="1">
      <c r="A142" s="83" t="s">
        <v>222</v>
      </c>
      <c r="B142" s="66" t="s">
        <v>248</v>
      </c>
      <c r="C142" s="79" t="s">
        <v>181</v>
      </c>
      <c r="D142" s="67">
        <v>1</v>
      </c>
      <c r="E142" s="123" t="s">
        <v>72</v>
      </c>
      <c r="F142" s="123" t="s">
        <v>116</v>
      </c>
      <c r="G142" s="85" t="s">
        <v>117</v>
      </c>
      <c r="H142" s="86">
        <v>1.33</v>
      </c>
      <c r="I142" s="124" t="s">
        <v>43</v>
      </c>
      <c r="J142" s="13">
        <v>6.1400000000000006</v>
      </c>
      <c r="K142" s="14">
        <v>0.49000000000000021</v>
      </c>
      <c r="L142" s="14">
        <v>-0.48999999999999932</v>
      </c>
      <c r="M142" s="15" t="s">
        <v>38</v>
      </c>
      <c r="N142" s="72" t="s">
        <v>67</v>
      </c>
      <c r="O142" s="92">
        <f t="shared" si="138"/>
        <v>6.6300000000000008</v>
      </c>
      <c r="P142" s="93">
        <f t="shared" si="139"/>
        <v>5.6500000000000012</v>
      </c>
      <c r="Q142" s="94"/>
      <c r="R142" s="3">
        <f t="shared" si="140"/>
        <v>6.2689000000000004</v>
      </c>
      <c r="S142" s="3">
        <f t="shared" si="141"/>
        <v>6.1475</v>
      </c>
      <c r="T142" s="3">
        <f t="shared" si="142"/>
        <v>6.2056125</v>
      </c>
      <c r="U142" s="4">
        <f t="shared" si="143"/>
        <v>2.9452802594068395E-2</v>
      </c>
      <c r="V142" s="5">
        <f t="shared" si="144"/>
        <v>5.5455956291992239</v>
      </c>
      <c r="W142" s="76">
        <f t="shared" si="135"/>
        <v>0.13390306122448864</v>
      </c>
      <c r="X142" s="76" t="str">
        <f t="shared" si="136"/>
        <v>Level B</v>
      </c>
      <c r="Y142" s="5">
        <f t="shared" si="145"/>
        <v>4.8030233981363084</v>
      </c>
      <c r="Z142" s="5">
        <f t="shared" si="146"/>
        <v>6.2881678602621394</v>
      </c>
      <c r="AA142" s="5">
        <f t="shared" si="147"/>
        <v>4.8030233981363084</v>
      </c>
      <c r="AB142" s="6">
        <f t="shared" si="148"/>
        <v>1</v>
      </c>
      <c r="AC142" s="29" t="str">
        <f t="shared" si="149"/>
        <v/>
      </c>
      <c r="AD142" s="29" t="str">
        <f t="shared" si="150"/>
        <v/>
      </c>
      <c r="AE142" s="29">
        <f t="shared" si="151"/>
        <v>-6.5612499999999407E-2</v>
      </c>
      <c r="AF142" s="29" t="str">
        <f t="shared" si="137"/>
        <v/>
      </c>
      <c r="AG142" s="23"/>
      <c r="AH142" s="17" t="str">
        <f t="shared" si="152"/>
        <v/>
      </c>
      <c r="AI142" s="73"/>
      <c r="AJ142" s="61"/>
      <c r="AK142" s="61"/>
      <c r="AL142" s="62"/>
      <c r="AM142" s="18"/>
      <c r="AN142" s="102">
        <v>6.2542999999999997</v>
      </c>
      <c r="AO142" s="102">
        <v>6.1475</v>
      </c>
      <c r="AP142" s="102">
        <v>6.2023000000000001</v>
      </c>
      <c r="AQ142" s="102">
        <v>6.1886000000000001</v>
      </c>
      <c r="AR142" s="102">
        <v>6.2225999999999999</v>
      </c>
      <c r="AS142" s="102">
        <v>6.2051999999999996</v>
      </c>
      <c r="AT142" s="102">
        <v>6.2240000000000002</v>
      </c>
      <c r="AU142" s="102">
        <v>6.2236000000000002</v>
      </c>
      <c r="AV142" s="102">
        <v>6.1761999999999997</v>
      </c>
      <c r="AW142" s="102">
        <v>6.2460000000000004</v>
      </c>
      <c r="AX142" s="102">
        <v>6.1981999999999999</v>
      </c>
      <c r="AY142" s="102">
        <v>6.1826999999999996</v>
      </c>
      <c r="AZ142" s="102">
        <v>6.2115999999999998</v>
      </c>
      <c r="BA142" s="102">
        <v>6.2123999999999997</v>
      </c>
      <c r="BB142" s="102">
        <v>6.2689000000000004</v>
      </c>
      <c r="BC142" s="102">
        <v>6.1520000000000001</v>
      </c>
      <c r="BD142" s="102">
        <v>6.2588999999999997</v>
      </c>
      <c r="BE142" s="102">
        <v>6.2083000000000004</v>
      </c>
      <c r="BF142" s="102">
        <v>6.1989000000000001</v>
      </c>
      <c r="BG142" s="102">
        <v>6.1925999999999997</v>
      </c>
      <c r="BH142" s="102">
        <v>6.2145999999999999</v>
      </c>
      <c r="BI142" s="102">
        <v>6.2024999999999997</v>
      </c>
      <c r="BJ142" s="102">
        <v>6.2146999999999997</v>
      </c>
      <c r="BK142" s="102">
        <v>6.2005999999999997</v>
      </c>
      <c r="BL142" s="102">
        <v>6.1928999999999998</v>
      </c>
      <c r="BM142" s="102">
        <v>6.1615000000000002</v>
      </c>
      <c r="BN142" s="102">
        <v>6.2111999999999998</v>
      </c>
      <c r="BO142" s="102">
        <v>6.2255000000000003</v>
      </c>
      <c r="BP142" s="102">
        <v>6.1665999999999999</v>
      </c>
      <c r="BQ142" s="102">
        <v>6.2451999999999996</v>
      </c>
      <c r="BR142" s="102">
        <v>6.1919000000000004</v>
      </c>
      <c r="BS142" s="102">
        <v>6.1776</v>
      </c>
      <c r="BT142" s="25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</row>
    <row r="143" spans="1:139" ht="15" customHeight="1">
      <c r="A143" s="83" t="s">
        <v>223</v>
      </c>
      <c r="B143" s="66" t="s">
        <v>248</v>
      </c>
      <c r="C143" s="79" t="s">
        <v>181</v>
      </c>
      <c r="D143" s="67">
        <v>1</v>
      </c>
      <c r="E143" s="123" t="s">
        <v>72</v>
      </c>
      <c r="F143" s="123" t="s">
        <v>116</v>
      </c>
      <c r="G143" s="85" t="s">
        <v>117</v>
      </c>
      <c r="H143" s="86">
        <v>1.33</v>
      </c>
      <c r="I143" s="124" t="s">
        <v>43</v>
      </c>
      <c r="J143" s="13">
        <v>3.94</v>
      </c>
      <c r="K143" s="14">
        <v>0.31999999999999984</v>
      </c>
      <c r="L143" s="14">
        <v>-0.31999999999999984</v>
      </c>
      <c r="M143" s="15" t="s">
        <v>38</v>
      </c>
      <c r="N143" s="72" t="s">
        <v>67</v>
      </c>
      <c r="O143" s="92">
        <f t="shared" si="138"/>
        <v>4.26</v>
      </c>
      <c r="P143" s="93">
        <f t="shared" si="139"/>
        <v>3.62</v>
      </c>
      <c r="Q143" s="94"/>
      <c r="R143" s="3">
        <f t="shared" si="140"/>
        <v>4.0244999999999997</v>
      </c>
      <c r="S143" s="3">
        <f t="shared" si="141"/>
        <v>3.9584000000000001</v>
      </c>
      <c r="T143" s="3">
        <f t="shared" si="142"/>
        <v>3.9908156250000002</v>
      </c>
      <c r="U143" s="4">
        <f t="shared" si="143"/>
        <v>1.9394147926380324E-2</v>
      </c>
      <c r="V143" s="5">
        <f t="shared" si="144"/>
        <v>5.4999408621389545</v>
      </c>
      <c r="W143" s="76">
        <f t="shared" si="135"/>
        <v>0.15879882812500087</v>
      </c>
      <c r="X143" s="76" t="str">
        <f t="shared" si="136"/>
        <v>Level B</v>
      </c>
      <c r="Y143" s="5">
        <f t="shared" si="145"/>
        <v>4.6265566984744817</v>
      </c>
      <c r="Z143" s="5">
        <f t="shared" si="146"/>
        <v>6.3733250258034273</v>
      </c>
      <c r="AA143" s="5">
        <f t="shared" si="147"/>
        <v>4.6265566984744817</v>
      </c>
      <c r="AB143" s="6">
        <f t="shared" si="148"/>
        <v>1</v>
      </c>
      <c r="AC143" s="29" t="str">
        <f t="shared" si="149"/>
        <v/>
      </c>
      <c r="AD143" s="29" t="str">
        <f t="shared" si="150"/>
        <v/>
      </c>
      <c r="AE143" s="29">
        <f t="shared" si="151"/>
        <v>-5.0815625000000253E-2</v>
      </c>
      <c r="AF143" s="29" t="str">
        <f t="shared" si="137"/>
        <v/>
      </c>
      <c r="AG143" s="23"/>
      <c r="AH143" s="17" t="str">
        <f t="shared" si="152"/>
        <v/>
      </c>
      <c r="AI143" s="73"/>
      <c r="AJ143" s="61"/>
      <c r="AK143" s="61"/>
      <c r="AL143" s="62"/>
      <c r="AM143" s="18"/>
      <c r="AN143" s="102">
        <v>4.0133999999999999</v>
      </c>
      <c r="AO143" s="102">
        <v>4.0175000000000001</v>
      </c>
      <c r="AP143" s="102">
        <v>3.9763999999999999</v>
      </c>
      <c r="AQ143" s="102">
        <v>4.0153999999999996</v>
      </c>
      <c r="AR143" s="102">
        <v>4.0124000000000004</v>
      </c>
      <c r="AS143" s="102">
        <v>3.9763999999999999</v>
      </c>
      <c r="AT143" s="102">
        <v>4.0167999999999999</v>
      </c>
      <c r="AU143" s="102">
        <v>4.0244999999999997</v>
      </c>
      <c r="AV143" s="102">
        <v>4.0042999999999997</v>
      </c>
      <c r="AW143" s="102">
        <v>3.9748999999999999</v>
      </c>
      <c r="AX143" s="102">
        <v>3.9851999999999999</v>
      </c>
      <c r="AY143" s="102">
        <v>3.9809000000000001</v>
      </c>
      <c r="AZ143" s="102">
        <v>3.9802</v>
      </c>
      <c r="BA143" s="102">
        <v>3.9996</v>
      </c>
      <c r="BB143" s="102">
        <v>3.9674999999999998</v>
      </c>
      <c r="BC143" s="102">
        <v>3.9714</v>
      </c>
      <c r="BD143" s="102">
        <v>3.9693000000000001</v>
      </c>
      <c r="BE143" s="102">
        <v>3.9628000000000001</v>
      </c>
      <c r="BF143" s="102">
        <v>3.9988999999999999</v>
      </c>
      <c r="BG143" s="102">
        <v>3.9584000000000001</v>
      </c>
      <c r="BH143" s="102">
        <v>3.9672000000000001</v>
      </c>
      <c r="BI143" s="102">
        <v>3.9822000000000002</v>
      </c>
      <c r="BJ143" s="102">
        <v>3.9853999999999998</v>
      </c>
      <c r="BK143" s="102">
        <v>4.0030000000000001</v>
      </c>
      <c r="BL143" s="102">
        <v>3.9948999999999999</v>
      </c>
      <c r="BM143" s="102">
        <v>3.9948000000000001</v>
      </c>
      <c r="BN143" s="102">
        <v>3.9807000000000001</v>
      </c>
      <c r="BO143" s="102">
        <v>4.0217000000000001</v>
      </c>
      <c r="BP143" s="102">
        <v>3.9937999999999998</v>
      </c>
      <c r="BQ143" s="102">
        <v>3.9674999999999998</v>
      </c>
      <c r="BR143" s="102">
        <v>3.9923999999999999</v>
      </c>
      <c r="BS143" s="102">
        <v>4.0163000000000002</v>
      </c>
      <c r="BT143" s="25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</row>
    <row r="144" spans="1:139" ht="15" customHeight="1">
      <c r="A144" s="83" t="s">
        <v>158</v>
      </c>
      <c r="B144" s="66" t="s">
        <v>248</v>
      </c>
      <c r="C144" s="79" t="s">
        <v>181</v>
      </c>
      <c r="D144" s="67">
        <v>1</v>
      </c>
      <c r="E144" s="123" t="s">
        <v>72</v>
      </c>
      <c r="F144" s="123" t="s">
        <v>116</v>
      </c>
      <c r="G144" s="85" t="s">
        <v>117</v>
      </c>
      <c r="H144" s="86">
        <v>1.33</v>
      </c>
      <c r="I144" s="124" t="s">
        <v>43</v>
      </c>
      <c r="J144" s="13">
        <v>2.52</v>
      </c>
      <c r="K144" s="14">
        <v>0.20000000000000018</v>
      </c>
      <c r="L144" s="14">
        <v>-0.20000000000000018</v>
      </c>
      <c r="M144" s="15" t="s">
        <v>38</v>
      </c>
      <c r="N144" s="72" t="s">
        <v>67</v>
      </c>
      <c r="O144" s="92">
        <f t="shared" si="138"/>
        <v>2.72</v>
      </c>
      <c r="P144" s="93">
        <f t="shared" si="139"/>
        <v>2.3199999999999998</v>
      </c>
      <c r="Q144" s="94"/>
      <c r="R144" s="3">
        <f t="shared" si="140"/>
        <v>2.4864000000000002</v>
      </c>
      <c r="S144" s="3">
        <f t="shared" si="141"/>
        <v>2.4416000000000002</v>
      </c>
      <c r="T144" s="3">
        <f t="shared" si="142"/>
        <v>2.4603874999999995</v>
      </c>
      <c r="U144" s="4">
        <f t="shared" si="143"/>
        <v>1.1390452991643422E-2</v>
      </c>
      <c r="V144" s="5">
        <f t="shared" si="144"/>
        <v>5.8528547297966602</v>
      </c>
      <c r="W144" s="76">
        <f t="shared" si="135"/>
        <v>-0.29806250000000228</v>
      </c>
      <c r="X144" s="76" t="str">
        <f t="shared" si="136"/>
        <v>Level C</v>
      </c>
      <c r="Y144" s="5">
        <f t="shared" si="145"/>
        <v>7.5973712426966911</v>
      </c>
      <c r="Z144" s="5">
        <f t="shared" si="146"/>
        <v>4.1083382168966303</v>
      </c>
      <c r="AA144" s="5">
        <f t="shared" si="147"/>
        <v>4.1083382168966303</v>
      </c>
      <c r="AB144" s="6">
        <f t="shared" si="148"/>
        <v>1</v>
      </c>
      <c r="AC144" s="29" t="str">
        <f t="shared" si="149"/>
        <v/>
      </c>
      <c r="AD144" s="29" t="str">
        <f t="shared" si="150"/>
        <v/>
      </c>
      <c r="AE144" s="29">
        <f t="shared" si="151"/>
        <v>5.9612500000000512E-2</v>
      </c>
      <c r="AF144" s="29" t="str">
        <f t="shared" si="137"/>
        <v/>
      </c>
      <c r="AG144" s="23"/>
      <c r="AH144" s="17" t="str">
        <f t="shared" si="152"/>
        <v/>
      </c>
      <c r="AI144" s="73"/>
      <c r="AJ144" s="61"/>
      <c r="AK144" s="61"/>
      <c r="AL144" s="62"/>
      <c r="AM144" s="18"/>
      <c r="AN144" s="102">
        <v>2.4502000000000002</v>
      </c>
      <c r="AO144" s="102">
        <v>2.4451000000000001</v>
      </c>
      <c r="AP144" s="102">
        <v>2.4544000000000001</v>
      </c>
      <c r="AQ144" s="102">
        <v>2.464</v>
      </c>
      <c r="AR144" s="102">
        <v>2.4558</v>
      </c>
      <c r="AS144" s="102">
        <v>2.4779</v>
      </c>
      <c r="AT144" s="102">
        <v>2.4561000000000002</v>
      </c>
      <c r="AU144" s="102">
        <v>2.4609999999999999</v>
      </c>
      <c r="AV144" s="102">
        <v>2.4565999999999999</v>
      </c>
      <c r="AW144" s="102">
        <v>2.4784999999999999</v>
      </c>
      <c r="AX144" s="102">
        <v>2.4685000000000001</v>
      </c>
      <c r="AY144" s="102">
        <v>2.4535999999999998</v>
      </c>
      <c r="AZ144" s="102">
        <v>2.4456000000000002</v>
      </c>
      <c r="BA144" s="102">
        <v>2.4500000000000002</v>
      </c>
      <c r="BB144" s="102">
        <v>2.4622999999999999</v>
      </c>
      <c r="BC144" s="102">
        <v>2.4428000000000001</v>
      </c>
      <c r="BD144" s="102">
        <v>2.4628999999999999</v>
      </c>
      <c r="BE144" s="102">
        <v>2.4594</v>
      </c>
      <c r="BF144" s="102">
        <v>2.4864000000000002</v>
      </c>
      <c r="BG144" s="102">
        <v>2.4721000000000002</v>
      </c>
      <c r="BH144" s="102">
        <v>2.4750999999999999</v>
      </c>
      <c r="BI144" s="102">
        <v>2.4676</v>
      </c>
      <c r="BJ144" s="102">
        <v>2.4581</v>
      </c>
      <c r="BK144" s="102">
        <v>2.4725000000000001</v>
      </c>
      <c r="BL144" s="102">
        <v>2.4638</v>
      </c>
      <c r="BM144" s="102">
        <v>2.4416000000000002</v>
      </c>
      <c r="BN144" s="102">
        <v>2.4502999999999999</v>
      </c>
      <c r="BO144" s="102">
        <v>2.4588000000000001</v>
      </c>
      <c r="BP144" s="102">
        <v>2.4594</v>
      </c>
      <c r="BQ144" s="102">
        <v>2.4605000000000001</v>
      </c>
      <c r="BR144" s="102">
        <v>2.4763000000000002</v>
      </c>
      <c r="BS144" s="102">
        <v>2.4451999999999998</v>
      </c>
      <c r="BT144" s="25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</row>
    <row r="145" spans="1:139" ht="15" customHeight="1">
      <c r="A145" s="83" t="s">
        <v>159</v>
      </c>
      <c r="B145" s="66" t="s">
        <v>248</v>
      </c>
      <c r="C145" s="79" t="s">
        <v>181</v>
      </c>
      <c r="D145" s="67">
        <v>1</v>
      </c>
      <c r="E145" s="123" t="s">
        <v>72</v>
      </c>
      <c r="F145" s="123" t="s">
        <v>116</v>
      </c>
      <c r="G145" s="85" t="s">
        <v>117</v>
      </c>
      <c r="H145" s="86">
        <v>1.33</v>
      </c>
      <c r="I145" s="124" t="s">
        <v>43</v>
      </c>
      <c r="J145" s="13">
        <v>5.5950000000000006</v>
      </c>
      <c r="K145" s="14">
        <v>0.44500000000000028</v>
      </c>
      <c r="L145" s="14">
        <v>-0.4449999999999994</v>
      </c>
      <c r="M145" s="15" t="s">
        <v>38</v>
      </c>
      <c r="N145" s="72" t="s">
        <v>67</v>
      </c>
      <c r="O145" s="92">
        <f t="shared" si="138"/>
        <v>6.0400000000000009</v>
      </c>
      <c r="P145" s="93">
        <f t="shared" si="139"/>
        <v>5.1500000000000012</v>
      </c>
      <c r="Q145" s="94"/>
      <c r="R145" s="3">
        <f t="shared" si="140"/>
        <v>5.8019999999999996</v>
      </c>
      <c r="S145" s="3">
        <f t="shared" si="141"/>
        <v>5.5570000000000004</v>
      </c>
      <c r="T145" s="3">
        <f t="shared" si="142"/>
        <v>5.6872500000000006</v>
      </c>
      <c r="U145" s="4">
        <f t="shared" si="143"/>
        <v>7.0852868906333286E-2</v>
      </c>
      <c r="V145" s="5">
        <f t="shared" si="144"/>
        <v>2.093540256350499</v>
      </c>
      <c r="W145" s="76">
        <f t="shared" si="135"/>
        <v>0.20730337078651681</v>
      </c>
      <c r="X145" s="76" t="str">
        <f t="shared" si="136"/>
        <v>Level B</v>
      </c>
      <c r="Y145" s="5">
        <f t="shared" si="145"/>
        <v>1.6595423043317743</v>
      </c>
      <c r="Z145" s="5">
        <f t="shared" si="146"/>
        <v>2.5275382083692239</v>
      </c>
      <c r="AA145" s="5">
        <f t="shared" si="147"/>
        <v>1.6595423043317743</v>
      </c>
      <c r="AB145" s="6">
        <f t="shared" si="148"/>
        <v>0.9999996798152484</v>
      </c>
      <c r="AC145" s="29" t="str">
        <f t="shared" si="149"/>
        <v/>
      </c>
      <c r="AD145" s="29" t="str">
        <f t="shared" si="150"/>
        <v/>
      </c>
      <c r="AE145" s="29">
        <f t="shared" si="151"/>
        <v>-9.2249999999999943E-2</v>
      </c>
      <c r="AF145" s="29" t="str">
        <f t="shared" si="137"/>
        <v/>
      </c>
      <c r="AG145" s="23"/>
      <c r="AH145" s="17" t="str">
        <f t="shared" si="152"/>
        <v/>
      </c>
      <c r="AI145" s="73"/>
      <c r="AJ145" s="61"/>
      <c r="AK145" s="61"/>
      <c r="AL145" s="62"/>
      <c r="AM145" s="18"/>
      <c r="AN145" s="102">
        <v>5.8019999999999996</v>
      </c>
      <c r="AO145" s="102">
        <v>5.7809999999999997</v>
      </c>
      <c r="AP145" s="102">
        <v>5.5839999999999996</v>
      </c>
      <c r="AQ145" s="102">
        <v>5.5910000000000002</v>
      </c>
      <c r="AR145" s="102">
        <v>5.65</v>
      </c>
      <c r="AS145" s="102">
        <v>5.7619999999999996</v>
      </c>
      <c r="AT145" s="102">
        <v>5.79</v>
      </c>
      <c r="AU145" s="102">
        <v>5.681</v>
      </c>
      <c r="AV145" s="102">
        <v>5.66</v>
      </c>
      <c r="AW145" s="102">
        <v>5.5570000000000004</v>
      </c>
      <c r="AX145" s="102">
        <v>5.6230000000000002</v>
      </c>
      <c r="AY145" s="102">
        <v>5.6429999999999998</v>
      </c>
      <c r="AZ145" s="102">
        <v>5.774</v>
      </c>
      <c r="BA145" s="102">
        <v>5.6849999999999996</v>
      </c>
      <c r="BB145" s="102">
        <v>5.6319999999999997</v>
      </c>
      <c r="BC145" s="102">
        <v>5.6719999999999997</v>
      </c>
      <c r="BD145" s="102">
        <v>5.726</v>
      </c>
      <c r="BE145" s="102">
        <v>5.6219999999999999</v>
      </c>
      <c r="BF145" s="102">
        <v>5.6239999999999997</v>
      </c>
      <c r="BG145" s="102">
        <v>5.7169999999999996</v>
      </c>
      <c r="BH145" s="102">
        <v>5.76</v>
      </c>
      <c r="BI145" s="102">
        <v>5.774</v>
      </c>
      <c r="BJ145" s="102">
        <v>5.6710000000000003</v>
      </c>
      <c r="BK145" s="102">
        <v>5.6479999999999997</v>
      </c>
      <c r="BL145" s="102">
        <v>5.7729999999999997</v>
      </c>
      <c r="BM145" s="102">
        <v>5.6150000000000002</v>
      </c>
      <c r="BN145" s="102">
        <v>5.6440000000000001</v>
      </c>
      <c r="BO145" s="102">
        <v>5.7190000000000003</v>
      </c>
      <c r="BP145" s="102">
        <v>5.742</v>
      </c>
      <c r="BQ145" s="102">
        <v>5.7050000000000001</v>
      </c>
      <c r="BR145" s="102">
        <v>5.7759999999999998</v>
      </c>
      <c r="BS145" s="102">
        <v>5.5890000000000004</v>
      </c>
      <c r="BT145" s="25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</row>
    <row r="146" spans="1:139" ht="15" customHeight="1">
      <c r="A146" s="83" t="s">
        <v>160</v>
      </c>
      <c r="B146" s="66" t="s">
        <v>248</v>
      </c>
      <c r="C146" s="79" t="s">
        <v>181</v>
      </c>
      <c r="D146" s="67">
        <v>1</v>
      </c>
      <c r="E146" s="123" t="s">
        <v>72</v>
      </c>
      <c r="F146" s="123" t="s">
        <v>116</v>
      </c>
      <c r="G146" s="85" t="s">
        <v>117</v>
      </c>
      <c r="H146" s="86">
        <v>1.33</v>
      </c>
      <c r="I146" s="124" t="s">
        <v>43</v>
      </c>
      <c r="J146" s="13">
        <v>2.8</v>
      </c>
      <c r="K146" s="14">
        <v>0.21999999999999975</v>
      </c>
      <c r="L146" s="14">
        <v>-0.2200000000000002</v>
      </c>
      <c r="M146" s="15" t="s">
        <v>38</v>
      </c>
      <c r="N146" s="72" t="s">
        <v>67</v>
      </c>
      <c r="O146" s="92">
        <f t="shared" si="138"/>
        <v>3.0199999999999996</v>
      </c>
      <c r="P146" s="93">
        <f t="shared" si="139"/>
        <v>2.5799999999999996</v>
      </c>
      <c r="Q146" s="94"/>
      <c r="R146" s="3">
        <f t="shared" si="140"/>
        <v>2.8090000000000002</v>
      </c>
      <c r="S146" s="3">
        <f t="shared" si="141"/>
        <v>2.7481</v>
      </c>
      <c r="T146" s="3">
        <f t="shared" si="142"/>
        <v>2.781678125</v>
      </c>
      <c r="U146" s="4">
        <f t="shared" si="143"/>
        <v>1.4021153014457796E-2</v>
      </c>
      <c r="V146" s="5">
        <f t="shared" si="144"/>
        <v>5.2301927849811118</v>
      </c>
      <c r="W146" s="76">
        <f t="shared" si="135"/>
        <v>-8.3281249999999196E-2</v>
      </c>
      <c r="X146" s="76" t="str">
        <f t="shared" si="136"/>
        <v>Level A</v>
      </c>
      <c r="Y146" s="5">
        <f t="shared" si="145"/>
        <v>5.66576977785531</v>
      </c>
      <c r="Z146" s="5">
        <f t="shared" si="146"/>
        <v>4.7946157921069128</v>
      </c>
      <c r="AA146" s="5">
        <f t="shared" si="147"/>
        <v>4.7946157921069128</v>
      </c>
      <c r="AB146" s="6">
        <f t="shared" si="148"/>
        <v>1</v>
      </c>
      <c r="AC146" s="29" t="str">
        <f t="shared" si="149"/>
        <v/>
      </c>
      <c r="AD146" s="29" t="str">
        <f t="shared" si="150"/>
        <v/>
      </c>
      <c r="AE146" s="29">
        <f t="shared" si="151"/>
        <v>1.8321874999999821E-2</v>
      </c>
      <c r="AF146" s="29" t="str">
        <f t="shared" si="137"/>
        <v/>
      </c>
      <c r="AG146" s="23"/>
      <c r="AH146" s="17" t="str">
        <f t="shared" si="152"/>
        <v/>
      </c>
      <c r="AI146" s="73"/>
      <c r="AJ146" s="61"/>
      <c r="AK146" s="61"/>
      <c r="AL146" s="62"/>
      <c r="AM146" s="18"/>
      <c r="AN146" s="102">
        <v>2.7925</v>
      </c>
      <c r="AO146" s="102">
        <v>2.7685</v>
      </c>
      <c r="AP146" s="102">
        <v>2.7999000000000001</v>
      </c>
      <c r="AQ146" s="102">
        <v>2.7642000000000002</v>
      </c>
      <c r="AR146" s="102">
        <v>2.7957999999999998</v>
      </c>
      <c r="AS146" s="102">
        <v>2.7803</v>
      </c>
      <c r="AT146" s="102">
        <v>2.7886000000000002</v>
      </c>
      <c r="AU146" s="102">
        <v>2.7991000000000001</v>
      </c>
      <c r="AV146" s="102">
        <v>2.7902</v>
      </c>
      <c r="AW146" s="102">
        <v>2.7814999999999999</v>
      </c>
      <c r="AX146" s="102">
        <v>2.8073000000000001</v>
      </c>
      <c r="AY146" s="102">
        <v>2.7481</v>
      </c>
      <c r="AZ146" s="102">
        <v>2.7814999999999999</v>
      </c>
      <c r="BA146" s="102">
        <v>2.7928999999999999</v>
      </c>
      <c r="BB146" s="102">
        <v>2.8031000000000001</v>
      </c>
      <c r="BC146" s="102">
        <v>2.7791000000000001</v>
      </c>
      <c r="BD146" s="102">
        <v>2.7692000000000001</v>
      </c>
      <c r="BE146" s="102">
        <v>2.7888999999999999</v>
      </c>
      <c r="BF146" s="102">
        <v>2.7669000000000001</v>
      </c>
      <c r="BG146" s="102">
        <v>2.7726000000000002</v>
      </c>
      <c r="BH146" s="102">
        <v>2.7841999999999998</v>
      </c>
      <c r="BI146" s="102">
        <v>2.7833999999999999</v>
      </c>
      <c r="BJ146" s="102">
        <v>2.7648999999999999</v>
      </c>
      <c r="BK146" s="102">
        <v>2.7736999999999998</v>
      </c>
      <c r="BL146" s="102">
        <v>2.7669999999999999</v>
      </c>
      <c r="BM146" s="102">
        <v>2.7711000000000001</v>
      </c>
      <c r="BN146" s="102">
        <v>2.7686000000000002</v>
      </c>
      <c r="BO146" s="102">
        <v>2.7778</v>
      </c>
      <c r="BP146" s="102">
        <v>2.8090000000000002</v>
      </c>
      <c r="BQ146" s="102">
        <v>2.7837999999999998</v>
      </c>
      <c r="BR146" s="102">
        <v>2.7839999999999998</v>
      </c>
      <c r="BS146" s="102">
        <v>2.7759999999999998</v>
      </c>
      <c r="BT146" s="25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</row>
    <row r="147" spans="1:139" ht="15" customHeight="1">
      <c r="A147" s="83" t="s">
        <v>161</v>
      </c>
      <c r="B147" s="66" t="s">
        <v>248</v>
      </c>
      <c r="C147" s="79" t="s">
        <v>181</v>
      </c>
      <c r="D147" s="67">
        <v>1</v>
      </c>
      <c r="E147" s="123" t="s">
        <v>72</v>
      </c>
      <c r="F147" s="123" t="s">
        <v>116</v>
      </c>
      <c r="G147" s="85" t="s">
        <v>117</v>
      </c>
      <c r="H147" s="86">
        <v>1.33</v>
      </c>
      <c r="I147" s="124" t="s">
        <v>43</v>
      </c>
      <c r="J147" s="13">
        <v>3.18</v>
      </c>
      <c r="K147" s="14">
        <v>0.25</v>
      </c>
      <c r="L147" s="14">
        <v>-0.25</v>
      </c>
      <c r="M147" s="15" t="s">
        <v>38</v>
      </c>
      <c r="N147" s="72" t="s">
        <v>67</v>
      </c>
      <c r="O147" s="92">
        <f t="shared" si="138"/>
        <v>3.43</v>
      </c>
      <c r="P147" s="93">
        <f t="shared" si="139"/>
        <v>2.93</v>
      </c>
      <c r="Q147" s="94"/>
      <c r="R147" s="3">
        <f t="shared" si="140"/>
        <v>3.2107999999999999</v>
      </c>
      <c r="S147" s="3">
        <f t="shared" si="141"/>
        <v>3.0623</v>
      </c>
      <c r="T147" s="3">
        <f t="shared" si="142"/>
        <v>3.1215593749999995</v>
      </c>
      <c r="U147" s="4">
        <f t="shared" si="143"/>
        <v>4.6342635976756773E-2</v>
      </c>
      <c r="V147" s="5">
        <f t="shared" si="144"/>
        <v>1.79820011479557</v>
      </c>
      <c r="W147" s="76">
        <f t="shared" si="135"/>
        <v>-0.23376250000000276</v>
      </c>
      <c r="X147" s="76" t="str">
        <f t="shared" si="136"/>
        <v>Level B</v>
      </c>
      <c r="Y147" s="5">
        <f t="shared" si="145"/>
        <v>2.2185518691304744</v>
      </c>
      <c r="Z147" s="5">
        <f t="shared" si="146"/>
        <v>1.3778483604606655</v>
      </c>
      <c r="AA147" s="5">
        <f t="shared" si="147"/>
        <v>1.3778483604606655</v>
      </c>
      <c r="AB147" s="6">
        <f t="shared" si="148"/>
        <v>0.99998213947641923</v>
      </c>
      <c r="AC147" s="29" t="str">
        <f t="shared" si="149"/>
        <v/>
      </c>
      <c r="AD147" s="29" t="str">
        <f t="shared" si="150"/>
        <v/>
      </c>
      <c r="AE147" s="29">
        <f t="shared" si="151"/>
        <v>5.844062500000069E-2</v>
      </c>
      <c r="AF147" s="29" t="str">
        <f t="shared" si="137"/>
        <v/>
      </c>
      <c r="AG147" s="23"/>
      <c r="AH147" s="17" t="str">
        <f t="shared" si="152"/>
        <v/>
      </c>
      <c r="AI147" s="73"/>
      <c r="AJ147" s="61"/>
      <c r="AK147" s="61"/>
      <c r="AL147" s="62"/>
      <c r="AM147" s="18"/>
      <c r="AN147" s="102">
        <v>3.1817000000000002</v>
      </c>
      <c r="AO147" s="102">
        <v>3.0922000000000001</v>
      </c>
      <c r="AP147" s="102">
        <v>3.0901999999999998</v>
      </c>
      <c r="AQ147" s="102">
        <v>3.0985</v>
      </c>
      <c r="AR147" s="102">
        <v>3.1867000000000001</v>
      </c>
      <c r="AS147" s="102">
        <v>3.0920000000000001</v>
      </c>
      <c r="AT147" s="102">
        <v>3.0695000000000001</v>
      </c>
      <c r="AU147" s="102">
        <v>3.1044999999999998</v>
      </c>
      <c r="AV147" s="102">
        <v>3.0724</v>
      </c>
      <c r="AW147" s="102">
        <v>3.0973999999999999</v>
      </c>
      <c r="AX147" s="102">
        <v>3.1048</v>
      </c>
      <c r="AY147" s="102">
        <v>3.1374</v>
      </c>
      <c r="AZ147" s="102">
        <v>3.0678000000000001</v>
      </c>
      <c r="BA147" s="102">
        <v>3.1795</v>
      </c>
      <c r="BB147" s="102">
        <v>3.149</v>
      </c>
      <c r="BC147" s="102">
        <v>3.0627</v>
      </c>
      <c r="BD147" s="102">
        <v>3.0707</v>
      </c>
      <c r="BE147" s="102">
        <v>3.1276999999999999</v>
      </c>
      <c r="BF147" s="102">
        <v>3.2010999999999998</v>
      </c>
      <c r="BG147" s="102">
        <v>3.0891000000000002</v>
      </c>
      <c r="BH147" s="102">
        <v>3.1259999999999999</v>
      </c>
      <c r="BI147" s="102">
        <v>3.0623</v>
      </c>
      <c r="BJ147" s="102">
        <v>3.2039</v>
      </c>
      <c r="BK147" s="102">
        <v>3.1263000000000001</v>
      </c>
      <c r="BL147" s="102">
        <v>3.1930999999999998</v>
      </c>
      <c r="BM147" s="102">
        <v>3.0987</v>
      </c>
      <c r="BN147" s="102">
        <v>3.1736</v>
      </c>
      <c r="BO147" s="102">
        <v>3.1040000000000001</v>
      </c>
      <c r="BP147" s="102">
        <v>3.2107999999999999</v>
      </c>
      <c r="BQ147" s="102">
        <v>3.1080000000000001</v>
      </c>
      <c r="BR147" s="102">
        <v>3.1231</v>
      </c>
      <c r="BS147" s="102">
        <v>3.0851999999999999</v>
      </c>
      <c r="BT147" s="25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</row>
    <row r="148" spans="1:139" ht="15" customHeight="1">
      <c r="A148" s="83" t="s">
        <v>246</v>
      </c>
      <c r="B148" s="66" t="s">
        <v>248</v>
      </c>
      <c r="C148" s="79" t="s">
        <v>181</v>
      </c>
      <c r="D148" s="67">
        <v>1</v>
      </c>
      <c r="E148" s="123" t="s">
        <v>72</v>
      </c>
      <c r="F148" s="123" t="s">
        <v>116</v>
      </c>
      <c r="G148" s="85" t="s">
        <v>117</v>
      </c>
      <c r="H148" s="86">
        <v>1.33</v>
      </c>
      <c r="I148" s="124" t="s">
        <v>43</v>
      </c>
      <c r="J148" s="13">
        <v>3.1865000000000001</v>
      </c>
      <c r="K148" s="14">
        <v>0.23649999999999993</v>
      </c>
      <c r="L148" s="14">
        <v>-0.23649999999999993</v>
      </c>
      <c r="M148" s="15" t="s">
        <v>38</v>
      </c>
      <c r="N148" s="72" t="s">
        <v>67</v>
      </c>
      <c r="O148" s="92">
        <f t="shared" si="138"/>
        <v>3.423</v>
      </c>
      <c r="P148" s="93">
        <f t="shared" si="139"/>
        <v>2.95</v>
      </c>
      <c r="Q148" s="94"/>
      <c r="R148" s="3">
        <f t="shared" si="140"/>
        <v>3.677</v>
      </c>
      <c r="S148" s="3">
        <f t="shared" si="141"/>
        <v>3.5009999999999999</v>
      </c>
      <c r="T148" s="3">
        <f t="shared" si="142"/>
        <v>3.6057812500000002</v>
      </c>
      <c r="U148" s="4">
        <f t="shared" si="143"/>
        <v>4.2420121804056223E-2</v>
      </c>
      <c r="V148" s="5">
        <f t="shared" si="144"/>
        <v>1.8583947895641177</v>
      </c>
      <c r="W148" s="76">
        <f t="shared" si="135"/>
        <v>1.7728594080338274</v>
      </c>
      <c r="X148" s="76" t="str">
        <f t="shared" si="136"/>
        <v>Level D</v>
      </c>
      <c r="Y148" s="5">
        <f t="shared" si="145"/>
        <v>-1.4362778969556731</v>
      </c>
      <c r="Z148" s="5">
        <f t="shared" si="146"/>
        <v>5.1530674760839084</v>
      </c>
      <c r="AA148" s="5">
        <f t="shared" si="147"/>
        <v>-1.4362778969556731</v>
      </c>
      <c r="AB148" s="6">
        <f t="shared" si="148"/>
        <v>8.2058858474898244E-6</v>
      </c>
      <c r="AC148" s="29">
        <f t="shared" si="149"/>
        <v>0.58853753599818459</v>
      </c>
      <c r="AD148" s="29" t="str">
        <f t="shared" si="150"/>
        <v/>
      </c>
      <c r="AE148" s="29">
        <f t="shared" si="151"/>
        <v>-0.41928125000000005</v>
      </c>
      <c r="AF148" s="29" t="str">
        <f t="shared" si="137"/>
        <v/>
      </c>
      <c r="AG148" s="23"/>
      <c r="AH148" s="17" t="str">
        <f t="shared" si="152"/>
        <v/>
      </c>
      <c r="AI148" s="73"/>
      <c r="AJ148" s="61"/>
      <c r="AK148" s="61"/>
      <c r="AL148" s="62"/>
      <c r="AM148" s="18"/>
      <c r="AN148" s="102">
        <v>3.65</v>
      </c>
      <c r="AO148" s="102">
        <v>3.6440000000000001</v>
      </c>
      <c r="AP148" s="102">
        <v>3.5409999999999999</v>
      </c>
      <c r="AQ148" s="102">
        <v>3.5920000000000001</v>
      </c>
      <c r="AR148" s="102">
        <v>3.6190000000000002</v>
      </c>
      <c r="AS148" s="102">
        <v>3.6709999999999998</v>
      </c>
      <c r="AT148" s="102">
        <v>3.677</v>
      </c>
      <c r="AU148" s="102">
        <v>3.593</v>
      </c>
      <c r="AV148" s="102">
        <v>3.5819999999999999</v>
      </c>
      <c r="AW148" s="102">
        <v>3.6219999999999999</v>
      </c>
      <c r="AX148" s="102">
        <v>3.649</v>
      </c>
      <c r="AY148" s="102">
        <v>3.6269999999999998</v>
      </c>
      <c r="AZ148" s="102">
        <v>3.637</v>
      </c>
      <c r="BA148" s="102">
        <v>3.6549999999999998</v>
      </c>
      <c r="BB148" s="102">
        <v>3.6059999999999999</v>
      </c>
      <c r="BC148" s="102">
        <v>3.5779999999999998</v>
      </c>
      <c r="BD148" s="102">
        <v>3.5710000000000002</v>
      </c>
      <c r="BE148" s="102">
        <v>3.5979999999999999</v>
      </c>
      <c r="BF148" s="102">
        <v>3.52</v>
      </c>
      <c r="BG148" s="102">
        <v>3.625</v>
      </c>
      <c r="BH148" s="102">
        <v>3.5579999999999998</v>
      </c>
      <c r="BI148" s="102">
        <v>3.5720000000000001</v>
      </c>
      <c r="BJ148" s="102">
        <v>3.6459999999999999</v>
      </c>
      <c r="BK148" s="102">
        <v>3.5009999999999999</v>
      </c>
      <c r="BL148" s="102">
        <v>3.617</v>
      </c>
      <c r="BM148" s="102">
        <v>3.6709999999999998</v>
      </c>
      <c r="BN148" s="102">
        <v>3.6</v>
      </c>
      <c r="BO148" s="102">
        <v>3.5830000000000002</v>
      </c>
      <c r="BP148" s="102">
        <v>3.585</v>
      </c>
      <c r="BQ148" s="102">
        <v>3.6059999999999999</v>
      </c>
      <c r="BR148" s="102">
        <v>3.581</v>
      </c>
      <c r="BS148" s="102">
        <v>3.6080000000000001</v>
      </c>
      <c r="BT148" s="25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</row>
    <row r="149" spans="1:139" ht="15" customHeight="1">
      <c r="A149" s="83" t="s">
        <v>247</v>
      </c>
      <c r="B149" s="66" t="s">
        <v>248</v>
      </c>
      <c r="C149" s="79" t="s">
        <v>181</v>
      </c>
      <c r="D149" s="67">
        <v>1</v>
      </c>
      <c r="E149" s="123" t="s">
        <v>72</v>
      </c>
      <c r="F149" s="123" t="s">
        <v>116</v>
      </c>
      <c r="G149" s="85" t="s">
        <v>117</v>
      </c>
      <c r="H149" s="86">
        <v>1.33</v>
      </c>
      <c r="I149" s="124" t="s">
        <v>43</v>
      </c>
      <c r="J149" s="13">
        <v>5.47</v>
      </c>
      <c r="K149" s="14">
        <v>0.44</v>
      </c>
      <c r="L149" s="14">
        <v>-0.44</v>
      </c>
      <c r="M149" s="15" t="s">
        <v>38</v>
      </c>
      <c r="N149" s="72" t="s">
        <v>67</v>
      </c>
      <c r="O149" s="92">
        <f t="shared" si="138"/>
        <v>5.91</v>
      </c>
      <c r="P149" s="93">
        <f t="shared" si="139"/>
        <v>5.0299999999999994</v>
      </c>
      <c r="Q149" s="94"/>
      <c r="R149" s="3">
        <f t="shared" si="140"/>
        <v>6.63</v>
      </c>
      <c r="S149" s="3">
        <f t="shared" si="141"/>
        <v>6.3</v>
      </c>
      <c r="T149" s="3">
        <f t="shared" si="142"/>
        <v>6.505531249999998</v>
      </c>
      <c r="U149" s="4">
        <f t="shared" si="143"/>
        <v>8.2444501127297939E-2</v>
      </c>
      <c r="V149" s="5">
        <f t="shared" si="144"/>
        <v>1.7789745181453265</v>
      </c>
      <c r="W149" s="76">
        <f t="shared" si="135"/>
        <v>2.3534801136363575</v>
      </c>
      <c r="X149" s="76" t="str">
        <f t="shared" si="136"/>
        <v>Level D</v>
      </c>
      <c r="Y149" s="5">
        <f t="shared" si="145"/>
        <v>-2.407806632975523</v>
      </c>
      <c r="Z149" s="5">
        <f t="shared" si="146"/>
        <v>5.9657556692661791</v>
      </c>
      <c r="AA149" s="5">
        <f t="shared" si="147"/>
        <v>-2.407806632975523</v>
      </c>
      <c r="AB149" s="6">
        <f t="shared" si="148"/>
        <v>2.5357493882438575E-13</v>
      </c>
      <c r="AC149" s="29">
        <f t="shared" si="149"/>
        <v>1.3644848094979167</v>
      </c>
      <c r="AD149" s="29" t="str">
        <f t="shared" si="150"/>
        <v/>
      </c>
      <c r="AE149" s="29">
        <f t="shared" si="151"/>
        <v>-1.0355312499999982</v>
      </c>
      <c r="AF149" s="29" t="str">
        <f t="shared" si="137"/>
        <v/>
      </c>
      <c r="AG149" s="23"/>
      <c r="AH149" s="17" t="str">
        <f t="shared" si="152"/>
        <v/>
      </c>
      <c r="AI149" s="73"/>
      <c r="AJ149" s="61"/>
      <c r="AK149" s="61"/>
      <c r="AL149" s="62"/>
      <c r="AM149" s="18"/>
      <c r="AN149" s="102">
        <v>6.63</v>
      </c>
      <c r="AO149" s="102">
        <v>6.58</v>
      </c>
      <c r="AP149" s="102">
        <v>6.6029999999999998</v>
      </c>
      <c r="AQ149" s="102">
        <v>6.56</v>
      </c>
      <c r="AR149" s="102">
        <v>6.5359999999999996</v>
      </c>
      <c r="AS149" s="102">
        <v>6.5439999999999996</v>
      </c>
      <c r="AT149" s="102">
        <v>6.5069999999999997</v>
      </c>
      <c r="AU149" s="102">
        <v>6.3</v>
      </c>
      <c r="AV149" s="102">
        <v>6.55</v>
      </c>
      <c r="AW149" s="102">
        <v>6.4660000000000002</v>
      </c>
      <c r="AX149" s="102">
        <v>6.63</v>
      </c>
      <c r="AY149" s="102">
        <v>6.548</v>
      </c>
      <c r="AZ149" s="102">
        <v>6.569</v>
      </c>
      <c r="BA149" s="102">
        <v>6.6040000000000001</v>
      </c>
      <c r="BB149" s="102">
        <v>6.601</v>
      </c>
      <c r="BC149" s="102">
        <v>6.5469999999999997</v>
      </c>
      <c r="BD149" s="102">
        <v>6.5250000000000004</v>
      </c>
      <c r="BE149" s="102">
        <v>6.5570000000000004</v>
      </c>
      <c r="BF149" s="102">
        <v>6.4459999999999997</v>
      </c>
      <c r="BG149" s="102">
        <v>6.4969999999999999</v>
      </c>
      <c r="BH149" s="102">
        <v>6.4039999999999999</v>
      </c>
      <c r="BI149" s="102">
        <v>6.4029999999999996</v>
      </c>
      <c r="BJ149" s="102">
        <v>6.4859999999999998</v>
      </c>
      <c r="BK149" s="102">
        <v>6.391</v>
      </c>
      <c r="BL149" s="102">
        <v>6.5049999999999999</v>
      </c>
      <c r="BM149" s="102">
        <v>6.5190000000000001</v>
      </c>
      <c r="BN149" s="102">
        <v>6.4080000000000004</v>
      </c>
      <c r="BO149" s="102">
        <v>6.4569999999999999</v>
      </c>
      <c r="BP149" s="102">
        <v>6.3410000000000002</v>
      </c>
      <c r="BQ149" s="102">
        <v>6.4489999999999998</v>
      </c>
      <c r="BR149" s="102">
        <v>6.4630000000000001</v>
      </c>
      <c r="BS149" s="102">
        <v>6.5510000000000002</v>
      </c>
      <c r="BT149" s="25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</row>
    <row r="150" spans="1:139" ht="15" customHeight="1">
      <c r="A150" s="83" t="s">
        <v>228</v>
      </c>
      <c r="B150" s="66" t="s">
        <v>248</v>
      </c>
      <c r="C150" s="79" t="s">
        <v>181</v>
      </c>
      <c r="D150" s="67">
        <v>1</v>
      </c>
      <c r="E150" s="123" t="s">
        <v>72</v>
      </c>
      <c r="F150" s="123" t="s">
        <v>116</v>
      </c>
      <c r="G150" s="85" t="s">
        <v>117</v>
      </c>
      <c r="H150" s="86">
        <v>1.33</v>
      </c>
      <c r="I150" s="124" t="s">
        <v>43</v>
      </c>
      <c r="J150" s="13">
        <v>2.7050000000000001</v>
      </c>
      <c r="K150" s="14">
        <v>0.21499999999999986</v>
      </c>
      <c r="L150" s="14">
        <v>-0.21499999999999986</v>
      </c>
      <c r="M150" s="15" t="s">
        <v>38</v>
      </c>
      <c r="N150" s="72" t="s">
        <v>67</v>
      </c>
      <c r="O150" s="92">
        <f t="shared" si="138"/>
        <v>2.92</v>
      </c>
      <c r="P150" s="93">
        <f t="shared" si="139"/>
        <v>2.4900000000000002</v>
      </c>
      <c r="Q150" s="94"/>
      <c r="R150" s="3">
        <f t="shared" si="140"/>
        <v>2.6905000000000001</v>
      </c>
      <c r="S150" s="3">
        <f t="shared" si="141"/>
        <v>2.6444999999999999</v>
      </c>
      <c r="T150" s="3">
        <f t="shared" si="142"/>
        <v>2.6686749999999999</v>
      </c>
      <c r="U150" s="4">
        <f t="shared" si="143"/>
        <v>1.269912366801286E-2</v>
      </c>
      <c r="V150" s="5">
        <f t="shared" si="144"/>
        <v>5.6434340305846407</v>
      </c>
      <c r="W150" s="76">
        <f t="shared" si="135"/>
        <v>-0.1689534883720939</v>
      </c>
      <c r="X150" s="76" t="str">
        <f t="shared" si="136"/>
        <v>Level B</v>
      </c>
      <c r="Y150" s="5">
        <f t="shared" si="145"/>
        <v>6.5969118964497016</v>
      </c>
      <c r="Z150" s="5">
        <f t="shared" si="146"/>
        <v>4.6899561647195798</v>
      </c>
      <c r="AA150" s="5">
        <f t="shared" si="147"/>
        <v>4.6899561647195798</v>
      </c>
      <c r="AB150" s="6">
        <f t="shared" si="148"/>
        <v>1</v>
      </c>
      <c r="AC150" s="29" t="str">
        <f t="shared" si="149"/>
        <v/>
      </c>
      <c r="AD150" s="29" t="str">
        <f t="shared" si="150"/>
        <v/>
      </c>
      <c r="AE150" s="29">
        <f t="shared" si="151"/>
        <v>3.6325000000000163E-2</v>
      </c>
      <c r="AF150" s="29" t="str">
        <f t="shared" si="137"/>
        <v/>
      </c>
      <c r="AG150" s="23"/>
      <c r="AH150" s="17" t="str">
        <f t="shared" si="152"/>
        <v/>
      </c>
      <c r="AI150" s="73"/>
      <c r="AJ150" s="61"/>
      <c r="AK150" s="61"/>
      <c r="AL150" s="62"/>
      <c r="AM150" s="18"/>
      <c r="AN150" s="102">
        <v>2.6791999999999998</v>
      </c>
      <c r="AO150" s="102">
        <v>2.6574</v>
      </c>
      <c r="AP150" s="102">
        <v>2.6695000000000002</v>
      </c>
      <c r="AQ150" s="102">
        <v>2.6722000000000001</v>
      </c>
      <c r="AR150" s="102">
        <v>2.6665999999999999</v>
      </c>
      <c r="AS150" s="102">
        <v>2.6659999999999999</v>
      </c>
      <c r="AT150" s="102">
        <v>2.6871999999999998</v>
      </c>
      <c r="AU150" s="102">
        <v>2.6865999999999999</v>
      </c>
      <c r="AV150" s="102">
        <v>2.6600999999999999</v>
      </c>
      <c r="AW150" s="102">
        <v>2.6854</v>
      </c>
      <c r="AX150" s="102">
        <v>2.6905000000000001</v>
      </c>
      <c r="AY150" s="102">
        <v>2.6473</v>
      </c>
      <c r="AZ150" s="102">
        <v>2.6768999999999998</v>
      </c>
      <c r="BA150" s="102">
        <v>2.6581999999999999</v>
      </c>
      <c r="BB150" s="102">
        <v>2.6581000000000001</v>
      </c>
      <c r="BC150" s="102">
        <v>2.6631</v>
      </c>
      <c r="BD150" s="102">
        <v>2.6667000000000001</v>
      </c>
      <c r="BE150" s="102">
        <v>2.6616</v>
      </c>
      <c r="BF150" s="102">
        <v>2.6827000000000001</v>
      </c>
      <c r="BG150" s="102">
        <v>2.6623999999999999</v>
      </c>
      <c r="BH150" s="102">
        <v>2.6564999999999999</v>
      </c>
      <c r="BI150" s="102">
        <v>2.6515</v>
      </c>
      <c r="BJ150" s="102">
        <v>2.6444999999999999</v>
      </c>
      <c r="BK150" s="102">
        <v>2.6680999999999999</v>
      </c>
      <c r="BL150" s="102">
        <v>2.6791999999999998</v>
      </c>
      <c r="BM150" s="102">
        <v>2.6859000000000002</v>
      </c>
      <c r="BN150" s="102">
        <v>2.6709999999999998</v>
      </c>
      <c r="BO150" s="102">
        <v>2.6536</v>
      </c>
      <c r="BP150" s="102">
        <v>2.6863000000000001</v>
      </c>
      <c r="BQ150" s="102">
        <v>2.6720000000000002</v>
      </c>
      <c r="BR150" s="102">
        <v>2.6747999999999998</v>
      </c>
      <c r="BS150" s="102">
        <v>2.6564999999999999</v>
      </c>
      <c r="BT150" s="25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</row>
    <row r="151" spans="1:139" ht="15" customHeight="1">
      <c r="A151" s="83" t="s">
        <v>229</v>
      </c>
      <c r="B151" s="66" t="s">
        <v>248</v>
      </c>
      <c r="C151" s="79" t="s">
        <v>181</v>
      </c>
      <c r="D151" s="67">
        <v>1</v>
      </c>
      <c r="E151" s="123" t="s">
        <v>72</v>
      </c>
      <c r="F151" s="123" t="s">
        <v>116</v>
      </c>
      <c r="G151" s="85" t="s">
        <v>117</v>
      </c>
      <c r="H151" s="86">
        <v>1.33</v>
      </c>
      <c r="I151" s="124" t="s">
        <v>43</v>
      </c>
      <c r="J151" s="13">
        <v>2.1550000000000002</v>
      </c>
      <c r="K151" s="14">
        <v>0.17500000000000027</v>
      </c>
      <c r="L151" s="14">
        <v>-0.17499999999999982</v>
      </c>
      <c r="M151" s="15" t="s">
        <v>38</v>
      </c>
      <c r="N151" s="72" t="s">
        <v>67</v>
      </c>
      <c r="O151" s="92">
        <f t="shared" si="138"/>
        <v>2.3300000000000005</v>
      </c>
      <c r="P151" s="93">
        <f t="shared" si="139"/>
        <v>1.9800000000000004</v>
      </c>
      <c r="Q151" s="94"/>
      <c r="R151" s="3">
        <f t="shared" si="140"/>
        <v>2.1547999999999998</v>
      </c>
      <c r="S151" s="3">
        <f t="shared" si="141"/>
        <v>2.1213000000000002</v>
      </c>
      <c r="T151" s="3">
        <f t="shared" si="142"/>
        <v>2.1373375000000001</v>
      </c>
      <c r="U151" s="4">
        <f t="shared" si="143"/>
        <v>8.1293474721271346E-3</v>
      </c>
      <c r="V151" s="5">
        <f t="shared" si="144"/>
        <v>7.1756476806212568</v>
      </c>
      <c r="W151" s="76">
        <f t="shared" si="135"/>
        <v>-0.10092857142857219</v>
      </c>
      <c r="X151" s="76" t="str">
        <f t="shared" si="136"/>
        <v>Level A</v>
      </c>
      <c r="Y151" s="5">
        <f t="shared" si="145"/>
        <v>7.8998755501011164</v>
      </c>
      <c r="Z151" s="5">
        <f t="shared" si="146"/>
        <v>6.4514198111413963</v>
      </c>
      <c r="AA151" s="5">
        <f t="shared" si="147"/>
        <v>6.4514198111413963</v>
      </c>
      <c r="AB151" s="6">
        <f t="shared" si="148"/>
        <v>1</v>
      </c>
      <c r="AC151" s="29" t="str">
        <f t="shared" si="149"/>
        <v/>
      </c>
      <c r="AD151" s="29" t="str">
        <f t="shared" si="150"/>
        <v/>
      </c>
      <c r="AE151" s="29">
        <f t="shared" si="151"/>
        <v>1.7662500000000136E-2</v>
      </c>
      <c r="AF151" s="29" t="str">
        <f t="shared" si="137"/>
        <v/>
      </c>
      <c r="AG151" s="23"/>
      <c r="AH151" s="17" t="str">
        <f t="shared" si="152"/>
        <v/>
      </c>
      <c r="AI151" s="73"/>
      <c r="AJ151" s="61"/>
      <c r="AK151" s="61"/>
      <c r="AL151" s="62"/>
      <c r="AM151" s="18"/>
      <c r="AN151" s="102">
        <v>2.1475</v>
      </c>
      <c r="AO151" s="102">
        <v>2.1446999999999998</v>
      </c>
      <c r="AP151" s="102">
        <v>2.1274000000000002</v>
      </c>
      <c r="AQ151" s="102">
        <v>2.1414</v>
      </c>
      <c r="AR151" s="102">
        <v>2.1387999999999998</v>
      </c>
      <c r="AS151" s="102">
        <v>2.1333000000000002</v>
      </c>
      <c r="AT151" s="102">
        <v>2.1351</v>
      </c>
      <c r="AU151" s="102">
        <v>2.1307</v>
      </c>
      <c r="AV151" s="102">
        <v>2.1429999999999998</v>
      </c>
      <c r="AW151" s="102">
        <v>2.1343999999999999</v>
      </c>
      <c r="AX151" s="102">
        <v>2.1446000000000001</v>
      </c>
      <c r="AY151" s="102">
        <v>2.1335999999999999</v>
      </c>
      <c r="AZ151" s="102">
        <v>2.1534</v>
      </c>
      <c r="BA151" s="102">
        <v>2.1379999999999999</v>
      </c>
      <c r="BB151" s="102">
        <v>2.1286</v>
      </c>
      <c r="BC151" s="102">
        <v>2.1473</v>
      </c>
      <c r="BD151" s="102">
        <v>2.1475</v>
      </c>
      <c r="BE151" s="102">
        <v>2.1358999999999999</v>
      </c>
      <c r="BF151" s="102">
        <v>2.1229</v>
      </c>
      <c r="BG151" s="102">
        <v>2.1213000000000002</v>
      </c>
      <c r="BH151" s="102">
        <v>2.1381999999999999</v>
      </c>
      <c r="BI151" s="102">
        <v>2.125</v>
      </c>
      <c r="BJ151" s="102">
        <v>2.1358000000000001</v>
      </c>
      <c r="BK151" s="102">
        <v>2.1328999999999998</v>
      </c>
      <c r="BL151" s="102">
        <v>2.1429999999999998</v>
      </c>
      <c r="BM151" s="102">
        <v>2.1377999999999999</v>
      </c>
      <c r="BN151" s="102">
        <v>2.1547999999999998</v>
      </c>
      <c r="BO151" s="102">
        <v>2.133</v>
      </c>
      <c r="BP151" s="102">
        <v>2.1322000000000001</v>
      </c>
      <c r="BQ151" s="102">
        <v>2.1387999999999998</v>
      </c>
      <c r="BR151" s="102">
        <v>2.1326999999999998</v>
      </c>
      <c r="BS151" s="102">
        <v>2.1412</v>
      </c>
      <c r="BT151" s="25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</row>
    <row r="152" spans="1:139" ht="15" customHeight="1">
      <c r="A152" s="83" t="s">
        <v>230</v>
      </c>
      <c r="B152" s="66" t="s">
        <v>248</v>
      </c>
      <c r="C152" s="79" t="s">
        <v>181</v>
      </c>
      <c r="D152" s="67">
        <v>1</v>
      </c>
      <c r="E152" s="123" t="s">
        <v>72</v>
      </c>
      <c r="F152" s="123" t="s">
        <v>116</v>
      </c>
      <c r="G152" s="85" t="s">
        <v>117</v>
      </c>
      <c r="H152" s="86">
        <v>1.33</v>
      </c>
      <c r="I152" s="124" t="s">
        <v>43</v>
      </c>
      <c r="J152" s="13">
        <v>1.27</v>
      </c>
      <c r="K152" s="14">
        <v>0.10000000000000009</v>
      </c>
      <c r="L152" s="14">
        <v>-0.10000000000000009</v>
      </c>
      <c r="M152" s="15" t="s">
        <v>38</v>
      </c>
      <c r="N152" s="72" t="s">
        <v>67</v>
      </c>
      <c r="O152" s="92">
        <f t="shared" si="138"/>
        <v>1.37</v>
      </c>
      <c r="P152" s="93">
        <f t="shared" si="139"/>
        <v>1.17</v>
      </c>
      <c r="Q152" s="94"/>
      <c r="R152" s="3">
        <f t="shared" si="140"/>
        <v>1.2756000000000001</v>
      </c>
      <c r="S152" s="3">
        <f t="shared" si="141"/>
        <v>1.2307999999999999</v>
      </c>
      <c r="T152" s="3">
        <f t="shared" si="142"/>
        <v>1.250146875</v>
      </c>
      <c r="U152" s="4">
        <f t="shared" si="143"/>
        <v>1.0507907448755583E-2</v>
      </c>
      <c r="V152" s="5">
        <f t="shared" si="144"/>
        <v>3.1722142106686446</v>
      </c>
      <c r="W152" s="76">
        <f t="shared" si="135"/>
        <v>-0.1985312500000001</v>
      </c>
      <c r="X152" s="76" t="str">
        <f t="shared" si="136"/>
        <v>Level B</v>
      </c>
      <c r="Y152" s="5">
        <f t="shared" si="145"/>
        <v>3.8019978631804543</v>
      </c>
      <c r="Z152" s="5">
        <f t="shared" si="146"/>
        <v>2.5424305581568349</v>
      </c>
      <c r="AA152" s="5">
        <f t="shared" si="147"/>
        <v>2.5424305581568349</v>
      </c>
      <c r="AB152" s="6">
        <f t="shared" si="148"/>
        <v>0.99999999999998801</v>
      </c>
      <c r="AC152" s="29" t="str">
        <f t="shared" si="149"/>
        <v/>
      </c>
      <c r="AD152" s="29" t="str">
        <f t="shared" si="150"/>
        <v/>
      </c>
      <c r="AE152" s="29">
        <f t="shared" si="151"/>
        <v>1.9853125000000027E-2</v>
      </c>
      <c r="AF152" s="29" t="str">
        <f t="shared" si="137"/>
        <v/>
      </c>
      <c r="AG152" s="23"/>
      <c r="AH152" s="17" t="str">
        <f t="shared" si="152"/>
        <v/>
      </c>
      <c r="AI152" s="73"/>
      <c r="AJ152" s="61"/>
      <c r="AK152" s="61"/>
      <c r="AL152" s="62"/>
      <c r="AM152" s="18"/>
      <c r="AN152" s="102">
        <v>1.2586999999999999</v>
      </c>
      <c r="AO152" s="102">
        <v>1.2473000000000001</v>
      </c>
      <c r="AP152" s="102">
        <v>1.2463</v>
      </c>
      <c r="AQ152" s="102">
        <v>1.2756000000000001</v>
      </c>
      <c r="AR152" s="102">
        <v>1.2393000000000001</v>
      </c>
      <c r="AS152" s="102">
        <v>1.2392000000000001</v>
      </c>
      <c r="AT152" s="102">
        <v>1.2613000000000001</v>
      </c>
      <c r="AU152" s="102">
        <v>1.2511000000000001</v>
      </c>
      <c r="AV152" s="102">
        <v>1.2490000000000001</v>
      </c>
      <c r="AW152" s="102">
        <v>1.2438</v>
      </c>
      <c r="AX152" s="102">
        <v>1.2454000000000001</v>
      </c>
      <c r="AY152" s="102">
        <v>1.2723</v>
      </c>
      <c r="AZ152" s="102">
        <v>1.2422</v>
      </c>
      <c r="BA152" s="102">
        <v>1.2512000000000001</v>
      </c>
      <c r="BB152" s="102">
        <v>1.2672000000000001</v>
      </c>
      <c r="BC152" s="102">
        <v>1.2514000000000001</v>
      </c>
      <c r="BD152" s="102">
        <v>1.2626999999999999</v>
      </c>
      <c r="BE152" s="102">
        <v>1.2431000000000001</v>
      </c>
      <c r="BF152" s="102">
        <v>1.2630999999999999</v>
      </c>
      <c r="BG152" s="102">
        <v>1.2384999999999999</v>
      </c>
      <c r="BH152" s="102">
        <v>1.2473000000000001</v>
      </c>
      <c r="BI152" s="102">
        <v>1.2552000000000001</v>
      </c>
      <c r="BJ152" s="102">
        <v>1.2515000000000001</v>
      </c>
      <c r="BK152" s="102">
        <v>1.2547999999999999</v>
      </c>
      <c r="BL152" s="102">
        <v>1.2307999999999999</v>
      </c>
      <c r="BM152" s="102">
        <v>1.2443</v>
      </c>
      <c r="BN152" s="102">
        <v>1.2511000000000001</v>
      </c>
      <c r="BO152" s="102">
        <v>1.2393000000000001</v>
      </c>
      <c r="BP152" s="102">
        <v>1.2565</v>
      </c>
      <c r="BQ152" s="102">
        <v>1.2384999999999999</v>
      </c>
      <c r="BR152" s="102">
        <v>1.2479</v>
      </c>
      <c r="BS152" s="102">
        <v>1.2387999999999999</v>
      </c>
      <c r="BT152" s="25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</row>
    <row r="153" spans="1:139" ht="15" customHeight="1">
      <c r="A153" s="83" t="s">
        <v>231</v>
      </c>
      <c r="B153" s="66" t="s">
        <v>248</v>
      </c>
      <c r="C153" s="79" t="s">
        <v>181</v>
      </c>
      <c r="D153" s="67">
        <v>1</v>
      </c>
      <c r="E153" s="123" t="s">
        <v>72</v>
      </c>
      <c r="F153" s="123" t="s">
        <v>116</v>
      </c>
      <c r="G153" s="85" t="s">
        <v>117</v>
      </c>
      <c r="H153" s="86">
        <v>1.33</v>
      </c>
      <c r="I153" s="124" t="s">
        <v>43</v>
      </c>
      <c r="J153" s="13">
        <v>0.70500000000000007</v>
      </c>
      <c r="K153" s="14">
        <v>5.5000000000000049E-2</v>
      </c>
      <c r="L153" s="14">
        <v>-5.4999999999999938E-2</v>
      </c>
      <c r="M153" s="15" t="s">
        <v>38</v>
      </c>
      <c r="N153" s="72" t="s">
        <v>67</v>
      </c>
      <c r="O153" s="92">
        <f t="shared" si="138"/>
        <v>0.76000000000000012</v>
      </c>
      <c r="P153" s="93">
        <f t="shared" si="139"/>
        <v>0.65000000000000013</v>
      </c>
      <c r="Q153" s="94"/>
      <c r="R153" s="3">
        <f t="shared" si="140"/>
        <v>0.70655000000000001</v>
      </c>
      <c r="S153" s="3">
        <f t="shared" si="141"/>
        <v>0.68035999999999996</v>
      </c>
      <c r="T153" s="3">
        <f t="shared" si="142"/>
        <v>0.69355531249999991</v>
      </c>
      <c r="U153" s="4">
        <f t="shared" si="143"/>
        <v>5.4034493071854223E-3</v>
      </c>
      <c r="V153" s="5">
        <f t="shared" si="144"/>
        <v>3.3928944811148591</v>
      </c>
      <c r="W153" s="76">
        <f t="shared" si="135"/>
        <v>-0.20808522727273024</v>
      </c>
      <c r="X153" s="76" t="str">
        <f t="shared" si="136"/>
        <v>Level B</v>
      </c>
      <c r="Y153" s="5">
        <f t="shared" si="145"/>
        <v>4.0989057003300404</v>
      </c>
      <c r="Z153" s="5">
        <f t="shared" si="146"/>
        <v>2.6868832618996783</v>
      </c>
      <c r="AA153" s="5">
        <f t="shared" si="147"/>
        <v>2.6868832618996783</v>
      </c>
      <c r="AB153" s="6">
        <f t="shared" si="148"/>
        <v>0.99999999999999956</v>
      </c>
      <c r="AC153" s="29" t="str">
        <f t="shared" si="149"/>
        <v/>
      </c>
      <c r="AD153" s="29" t="str">
        <f t="shared" si="150"/>
        <v/>
      </c>
      <c r="AE153" s="29">
        <f t="shared" si="151"/>
        <v>1.1444687500000161E-2</v>
      </c>
      <c r="AF153" s="29" t="str">
        <f t="shared" si="137"/>
        <v/>
      </c>
      <c r="AG153" s="23"/>
      <c r="AH153" s="17" t="str">
        <f t="shared" si="152"/>
        <v/>
      </c>
      <c r="AI153" s="73"/>
      <c r="AJ153" s="61"/>
      <c r="AK153" s="61"/>
      <c r="AL153" s="62"/>
      <c r="AM153" s="18"/>
      <c r="AN153" s="102">
        <v>0.69255999999999995</v>
      </c>
      <c r="AO153" s="102">
        <v>0.69538999999999995</v>
      </c>
      <c r="AP153" s="102">
        <v>0.68935000000000002</v>
      </c>
      <c r="AQ153" s="102">
        <v>0.68459000000000003</v>
      </c>
      <c r="AR153" s="102">
        <v>0.69233999999999996</v>
      </c>
      <c r="AS153" s="102">
        <v>0.69688000000000005</v>
      </c>
      <c r="AT153" s="102">
        <v>0.69238</v>
      </c>
      <c r="AU153" s="102">
        <v>0.69696000000000002</v>
      </c>
      <c r="AV153" s="102">
        <v>0.69106000000000001</v>
      </c>
      <c r="AW153" s="102">
        <v>0.68901000000000001</v>
      </c>
      <c r="AX153" s="102">
        <v>0.70655000000000001</v>
      </c>
      <c r="AY153" s="102">
        <v>0.69698000000000004</v>
      </c>
      <c r="AZ153" s="102">
        <v>0.69903999999999999</v>
      </c>
      <c r="BA153" s="102">
        <v>0.69315000000000004</v>
      </c>
      <c r="BB153" s="102">
        <v>0.68738999999999995</v>
      </c>
      <c r="BC153" s="102">
        <v>0.7</v>
      </c>
      <c r="BD153" s="102">
        <v>0.68796999999999997</v>
      </c>
      <c r="BE153" s="102">
        <v>0.69450999999999996</v>
      </c>
      <c r="BF153" s="102">
        <v>0.69499999999999995</v>
      </c>
      <c r="BG153" s="102">
        <v>0.69630000000000003</v>
      </c>
      <c r="BH153" s="102">
        <v>0.68035999999999996</v>
      </c>
      <c r="BI153" s="102">
        <v>0.70065</v>
      </c>
      <c r="BJ153" s="102">
        <v>0.69984000000000002</v>
      </c>
      <c r="BK153" s="102">
        <v>0.70113000000000003</v>
      </c>
      <c r="BL153" s="102">
        <v>0.69023999999999996</v>
      </c>
      <c r="BM153" s="102">
        <v>0.69054000000000004</v>
      </c>
      <c r="BN153" s="102">
        <v>0.69521999999999995</v>
      </c>
      <c r="BO153" s="102">
        <v>0.69460999999999995</v>
      </c>
      <c r="BP153" s="102">
        <v>0.69181000000000004</v>
      </c>
      <c r="BQ153" s="102">
        <v>0.69610000000000005</v>
      </c>
      <c r="BR153" s="102">
        <v>0.68815000000000004</v>
      </c>
      <c r="BS153" s="102">
        <v>0.68771000000000004</v>
      </c>
      <c r="BT153" s="25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</row>
    <row r="154" spans="1:139" ht="15" customHeight="1">
      <c r="A154" s="83" t="s">
        <v>232</v>
      </c>
      <c r="B154" s="66" t="s">
        <v>248</v>
      </c>
      <c r="C154" s="79" t="s">
        <v>181</v>
      </c>
      <c r="D154" s="67">
        <v>1</v>
      </c>
      <c r="E154" s="123" t="s">
        <v>72</v>
      </c>
      <c r="F154" s="123" t="s">
        <v>116</v>
      </c>
      <c r="G154" s="85" t="s">
        <v>117</v>
      </c>
      <c r="H154" s="86">
        <v>1.33</v>
      </c>
      <c r="I154" s="124" t="s">
        <v>43</v>
      </c>
      <c r="J154" s="13">
        <v>1.71</v>
      </c>
      <c r="K154" s="14">
        <v>0.1399999999999999</v>
      </c>
      <c r="L154" s="14">
        <v>-0.14000000000000012</v>
      </c>
      <c r="M154" s="15" t="s">
        <v>38</v>
      </c>
      <c r="N154" s="72" t="s">
        <v>67</v>
      </c>
      <c r="O154" s="92">
        <f t="shared" si="138"/>
        <v>1.8499999999999999</v>
      </c>
      <c r="P154" s="93">
        <f t="shared" si="139"/>
        <v>1.5699999999999998</v>
      </c>
      <c r="Q154" s="94"/>
      <c r="R154" s="3">
        <f t="shared" si="140"/>
        <v>1.7146999999999999</v>
      </c>
      <c r="S154" s="3">
        <f t="shared" si="141"/>
        <v>1.6785000000000001</v>
      </c>
      <c r="T154" s="3">
        <f t="shared" si="142"/>
        <v>1.6934375000000002</v>
      </c>
      <c r="U154" s="4">
        <f t="shared" si="143"/>
        <v>9.1638050274241694E-3</v>
      </c>
      <c r="V154" s="5">
        <f t="shared" si="144"/>
        <v>5.092498861227309</v>
      </c>
      <c r="W154" s="76">
        <f t="shared" si="135"/>
        <v>-0.11830357142857008</v>
      </c>
      <c r="X154" s="76" t="str">
        <f t="shared" si="136"/>
        <v>Level A</v>
      </c>
      <c r="Y154" s="5">
        <f t="shared" si="145"/>
        <v>5.6949596640064222</v>
      </c>
      <c r="Z154" s="5">
        <f t="shared" si="146"/>
        <v>4.4900380584481967</v>
      </c>
      <c r="AA154" s="5">
        <f t="shared" si="147"/>
        <v>4.4900380584481967</v>
      </c>
      <c r="AB154" s="6">
        <f t="shared" si="148"/>
        <v>1</v>
      </c>
      <c r="AC154" s="29" t="str">
        <f t="shared" si="149"/>
        <v/>
      </c>
      <c r="AD154" s="29" t="str">
        <f t="shared" si="150"/>
        <v/>
      </c>
      <c r="AE154" s="29">
        <f t="shared" si="151"/>
        <v>1.6562499999999813E-2</v>
      </c>
      <c r="AF154" s="29" t="str">
        <f t="shared" si="137"/>
        <v/>
      </c>
      <c r="AG154" s="23"/>
      <c r="AH154" s="17" t="str">
        <f t="shared" si="152"/>
        <v/>
      </c>
      <c r="AI154" s="73"/>
      <c r="AJ154" s="61"/>
      <c r="AK154" s="61"/>
      <c r="AL154" s="62"/>
      <c r="AM154" s="18"/>
      <c r="AN154" s="102">
        <v>1.708</v>
      </c>
      <c r="AO154" s="102">
        <v>1.7023999999999999</v>
      </c>
      <c r="AP154" s="102">
        <v>1.6961999999999999</v>
      </c>
      <c r="AQ154" s="102">
        <v>1.6813</v>
      </c>
      <c r="AR154" s="102">
        <v>1.6916</v>
      </c>
      <c r="AS154" s="102">
        <v>1.6819999999999999</v>
      </c>
      <c r="AT154" s="102">
        <v>1.6887000000000001</v>
      </c>
      <c r="AU154" s="102">
        <v>1.694</v>
      </c>
      <c r="AV154" s="102">
        <v>1.6922999999999999</v>
      </c>
      <c r="AW154" s="102">
        <v>1.6909000000000001</v>
      </c>
      <c r="AX154" s="102">
        <v>1.6973</v>
      </c>
      <c r="AY154" s="102">
        <v>1.7065999999999999</v>
      </c>
      <c r="AZ154" s="102">
        <v>1.7062999999999999</v>
      </c>
      <c r="BA154" s="102">
        <v>1.7014</v>
      </c>
      <c r="BB154" s="102">
        <v>1.6859</v>
      </c>
      <c r="BC154" s="102">
        <v>1.6913</v>
      </c>
      <c r="BD154" s="102">
        <v>1.7146999999999999</v>
      </c>
      <c r="BE154" s="102">
        <v>1.6850000000000001</v>
      </c>
      <c r="BF154" s="102">
        <v>1.6921999999999999</v>
      </c>
      <c r="BG154" s="102">
        <v>1.7016</v>
      </c>
      <c r="BH154" s="102">
        <v>1.7125999999999999</v>
      </c>
      <c r="BI154" s="102">
        <v>1.6924999999999999</v>
      </c>
      <c r="BJ154" s="102">
        <v>1.6915</v>
      </c>
      <c r="BK154" s="102">
        <v>1.6900999999999999</v>
      </c>
      <c r="BL154" s="102">
        <v>1.6837</v>
      </c>
      <c r="BM154" s="102">
        <v>1.6929000000000001</v>
      </c>
      <c r="BN154" s="102">
        <v>1.6886000000000001</v>
      </c>
      <c r="BO154" s="102">
        <v>1.6923999999999999</v>
      </c>
      <c r="BP154" s="102">
        <v>1.6828000000000001</v>
      </c>
      <c r="BQ154" s="102">
        <v>1.6785000000000001</v>
      </c>
      <c r="BR154" s="102">
        <v>1.6894</v>
      </c>
      <c r="BS154" s="102">
        <v>1.6853</v>
      </c>
      <c r="BT154" s="25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</row>
    <row r="155" spans="1:139" ht="15" customHeight="1">
      <c r="A155" s="83" t="s">
        <v>233</v>
      </c>
      <c r="B155" s="66" t="s">
        <v>248</v>
      </c>
      <c r="C155" s="79" t="s">
        <v>181</v>
      </c>
      <c r="D155" s="67">
        <v>1</v>
      </c>
      <c r="E155" s="123" t="s">
        <v>72</v>
      </c>
      <c r="F155" s="123" t="s">
        <v>116</v>
      </c>
      <c r="G155" s="85" t="s">
        <v>117</v>
      </c>
      <c r="H155" s="86">
        <v>1.33</v>
      </c>
      <c r="I155" s="124" t="s">
        <v>43</v>
      </c>
      <c r="J155" s="13">
        <v>4.6050000000000004</v>
      </c>
      <c r="K155" s="14">
        <v>0.36500000000000021</v>
      </c>
      <c r="L155" s="14">
        <v>-0.36499999999999932</v>
      </c>
      <c r="M155" s="15" t="s">
        <v>38</v>
      </c>
      <c r="N155" s="72" t="s">
        <v>67</v>
      </c>
      <c r="O155" s="92">
        <f t="shared" si="138"/>
        <v>4.9700000000000006</v>
      </c>
      <c r="P155" s="93">
        <f t="shared" si="139"/>
        <v>4.2400000000000011</v>
      </c>
      <c r="Q155" s="94"/>
      <c r="R155" s="3">
        <f t="shared" si="140"/>
        <v>4.6994999999999996</v>
      </c>
      <c r="S155" s="3">
        <f t="shared" si="141"/>
        <v>4.5678000000000001</v>
      </c>
      <c r="T155" s="3">
        <f t="shared" si="142"/>
        <v>4.6504343749999988</v>
      </c>
      <c r="U155" s="4">
        <f t="shared" si="143"/>
        <v>3.870891878036839E-2</v>
      </c>
      <c r="V155" s="5">
        <f t="shared" si="144"/>
        <v>3.1431171549118813</v>
      </c>
      <c r="W155" s="76">
        <f t="shared" si="135"/>
        <v>0.12447773972602298</v>
      </c>
      <c r="X155" s="76" t="str">
        <f t="shared" si="136"/>
        <v>Level A</v>
      </c>
      <c r="Y155" s="5">
        <f t="shared" si="145"/>
        <v>2.7518690357743663</v>
      </c>
      <c r="Z155" s="5">
        <f t="shared" si="146"/>
        <v>3.5343652740493967</v>
      </c>
      <c r="AA155" s="5">
        <f t="shared" si="147"/>
        <v>2.7518690357743663</v>
      </c>
      <c r="AB155" s="6">
        <f t="shared" si="148"/>
        <v>1</v>
      </c>
      <c r="AC155" s="29" t="str">
        <f t="shared" si="149"/>
        <v/>
      </c>
      <c r="AD155" s="29" t="str">
        <f t="shared" si="150"/>
        <v/>
      </c>
      <c r="AE155" s="29">
        <f t="shared" si="151"/>
        <v>-4.5434374999998361E-2</v>
      </c>
      <c r="AF155" s="29" t="str">
        <f t="shared" si="137"/>
        <v/>
      </c>
      <c r="AG155" s="23"/>
      <c r="AH155" s="17" t="str">
        <f t="shared" si="152"/>
        <v/>
      </c>
      <c r="AI155" s="73"/>
      <c r="AJ155" s="61"/>
      <c r="AK155" s="61"/>
      <c r="AL155" s="62"/>
      <c r="AM155" s="18"/>
      <c r="AN155" s="102">
        <v>4.6870000000000003</v>
      </c>
      <c r="AO155" s="102">
        <v>4.6866000000000003</v>
      </c>
      <c r="AP155" s="102">
        <v>4.6994999999999996</v>
      </c>
      <c r="AQ155" s="102">
        <v>4.6066000000000003</v>
      </c>
      <c r="AR155" s="102">
        <v>4.6891999999999996</v>
      </c>
      <c r="AS155" s="102">
        <v>4.6105</v>
      </c>
      <c r="AT155" s="102">
        <v>4.6330999999999998</v>
      </c>
      <c r="AU155" s="102">
        <v>4.6314000000000002</v>
      </c>
      <c r="AV155" s="102">
        <v>4.6856</v>
      </c>
      <c r="AW155" s="102">
        <v>4.6913999999999998</v>
      </c>
      <c r="AX155" s="102">
        <v>4.6955999999999998</v>
      </c>
      <c r="AY155" s="102">
        <v>4.6622000000000003</v>
      </c>
      <c r="AZ155" s="102">
        <v>4.6121999999999996</v>
      </c>
      <c r="BA155" s="102">
        <v>4.5678000000000001</v>
      </c>
      <c r="BB155" s="102">
        <v>4.6914999999999996</v>
      </c>
      <c r="BC155" s="102">
        <v>4.6573000000000002</v>
      </c>
      <c r="BD155" s="102">
        <v>4.5867000000000004</v>
      </c>
      <c r="BE155" s="102">
        <v>4.6428000000000003</v>
      </c>
      <c r="BF155" s="102">
        <v>4.6210000000000004</v>
      </c>
      <c r="BG155" s="102">
        <v>4.6947999999999999</v>
      </c>
      <c r="BH155" s="102">
        <v>4.6380999999999997</v>
      </c>
      <c r="BI155" s="102">
        <v>4.6037999999999997</v>
      </c>
      <c r="BJ155" s="102">
        <v>4.6685999999999996</v>
      </c>
      <c r="BK155" s="102">
        <v>4.6919000000000004</v>
      </c>
      <c r="BL155" s="102">
        <v>4.6676000000000002</v>
      </c>
      <c r="BM155" s="102">
        <v>4.5963000000000003</v>
      </c>
      <c r="BN155" s="102">
        <v>4.6454000000000004</v>
      </c>
      <c r="BO155" s="102">
        <v>4.6650999999999998</v>
      </c>
      <c r="BP155" s="102">
        <v>4.5980999999999996</v>
      </c>
      <c r="BQ155" s="102">
        <v>4.6820000000000004</v>
      </c>
      <c r="BR155" s="102">
        <v>4.62</v>
      </c>
      <c r="BS155" s="102">
        <v>4.6841999999999997</v>
      </c>
      <c r="BT155" s="25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</row>
    <row r="156" spans="1:139" ht="15" customHeight="1">
      <c r="A156" s="83" t="s">
        <v>234</v>
      </c>
      <c r="B156" s="66" t="s">
        <v>248</v>
      </c>
      <c r="C156" s="79" t="s">
        <v>181</v>
      </c>
      <c r="D156" s="67">
        <v>1</v>
      </c>
      <c r="E156" s="123" t="s">
        <v>72</v>
      </c>
      <c r="F156" s="123" t="s">
        <v>116</v>
      </c>
      <c r="G156" s="85" t="s">
        <v>117</v>
      </c>
      <c r="H156" s="86">
        <v>1.33</v>
      </c>
      <c r="I156" s="124" t="s">
        <v>43</v>
      </c>
      <c r="J156" s="13">
        <v>2.59</v>
      </c>
      <c r="K156" s="14">
        <v>0.20999999999999996</v>
      </c>
      <c r="L156" s="14">
        <v>-0.20999999999999996</v>
      </c>
      <c r="M156" s="15" t="s">
        <v>38</v>
      </c>
      <c r="N156" s="72" t="s">
        <v>67</v>
      </c>
      <c r="O156" s="92">
        <f t="shared" si="138"/>
        <v>2.8</v>
      </c>
      <c r="P156" s="93">
        <f t="shared" si="139"/>
        <v>2.38</v>
      </c>
      <c r="Q156" s="94"/>
      <c r="R156" s="3">
        <f t="shared" si="140"/>
        <v>2.6288999999999998</v>
      </c>
      <c r="S156" s="3">
        <f t="shared" si="141"/>
        <v>2.5672000000000001</v>
      </c>
      <c r="T156" s="3">
        <f t="shared" si="142"/>
        <v>2.5969031250000003</v>
      </c>
      <c r="U156" s="4">
        <f t="shared" si="143"/>
        <v>1.6311355323822711E-2</v>
      </c>
      <c r="V156" s="5">
        <f t="shared" si="144"/>
        <v>4.2914888806183438</v>
      </c>
      <c r="W156" s="76">
        <f t="shared" si="135"/>
        <v>3.2872023809525974E-2</v>
      </c>
      <c r="X156" s="76" t="str">
        <f t="shared" si="136"/>
        <v>Level A</v>
      </c>
      <c r="Y156" s="5">
        <f t="shared" si="145"/>
        <v>4.1504189559563418</v>
      </c>
      <c r="Z156" s="5">
        <f t="shared" si="146"/>
        <v>4.4325588052803457</v>
      </c>
      <c r="AA156" s="5">
        <f t="shared" si="147"/>
        <v>4.1504189559563418</v>
      </c>
      <c r="AB156" s="6">
        <f t="shared" si="148"/>
        <v>1</v>
      </c>
      <c r="AC156" s="29" t="str">
        <f t="shared" si="149"/>
        <v/>
      </c>
      <c r="AD156" s="29" t="str">
        <f t="shared" si="150"/>
        <v/>
      </c>
      <c r="AE156" s="29">
        <f t="shared" si="151"/>
        <v>-6.903125000000454E-3</v>
      </c>
      <c r="AF156" s="29" t="str">
        <f t="shared" si="137"/>
        <v/>
      </c>
      <c r="AG156" s="23"/>
      <c r="AH156" s="17" t="str">
        <f t="shared" si="152"/>
        <v/>
      </c>
      <c r="AI156" s="73"/>
      <c r="AJ156" s="61"/>
      <c r="AK156" s="61"/>
      <c r="AL156" s="62"/>
      <c r="AM156" s="18"/>
      <c r="AN156" s="102">
        <v>2.6135000000000002</v>
      </c>
      <c r="AO156" s="102">
        <v>2.5832999999999999</v>
      </c>
      <c r="AP156" s="102">
        <v>2.5819000000000001</v>
      </c>
      <c r="AQ156" s="102">
        <v>2.5954999999999999</v>
      </c>
      <c r="AR156" s="102">
        <v>2.5983999999999998</v>
      </c>
      <c r="AS156" s="102">
        <v>2.6008</v>
      </c>
      <c r="AT156" s="102">
        <v>2.5954000000000002</v>
      </c>
      <c r="AU156" s="102">
        <v>2.5910000000000002</v>
      </c>
      <c r="AV156" s="102">
        <v>2.6215999999999999</v>
      </c>
      <c r="AW156" s="102">
        <v>2.5672000000000001</v>
      </c>
      <c r="AX156" s="102">
        <v>2.5831</v>
      </c>
      <c r="AY156" s="102">
        <v>2.5796999999999999</v>
      </c>
      <c r="AZ156" s="102">
        <v>2.5714999999999999</v>
      </c>
      <c r="BA156" s="102">
        <v>2.6103999999999998</v>
      </c>
      <c r="BB156" s="102">
        <v>2.6</v>
      </c>
      <c r="BC156" s="102">
        <v>2.5901999999999998</v>
      </c>
      <c r="BD156" s="102">
        <v>2.589</v>
      </c>
      <c r="BE156" s="102">
        <v>2.6002000000000001</v>
      </c>
      <c r="BF156" s="102">
        <v>2.6194000000000002</v>
      </c>
      <c r="BG156" s="102">
        <v>2.5794000000000001</v>
      </c>
      <c r="BH156" s="102">
        <v>2.6132</v>
      </c>
      <c r="BI156" s="102">
        <v>2.6034000000000002</v>
      </c>
      <c r="BJ156" s="102">
        <v>2.5871</v>
      </c>
      <c r="BK156" s="102">
        <v>2.6139000000000001</v>
      </c>
      <c r="BL156" s="102">
        <v>2.5943000000000001</v>
      </c>
      <c r="BM156" s="102">
        <v>2.6196999999999999</v>
      </c>
      <c r="BN156" s="102">
        <v>2.6040000000000001</v>
      </c>
      <c r="BO156" s="102">
        <v>2.5678000000000001</v>
      </c>
      <c r="BP156" s="102">
        <v>2.6145</v>
      </c>
      <c r="BQ156" s="102">
        <v>2.6288999999999998</v>
      </c>
      <c r="BR156" s="102">
        <v>2.6023999999999998</v>
      </c>
      <c r="BS156" s="102">
        <v>2.5802</v>
      </c>
      <c r="BT156" s="25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</row>
    <row r="157" spans="1:139" ht="15" customHeight="1">
      <c r="A157" s="83" t="s">
        <v>235</v>
      </c>
      <c r="B157" s="66" t="s">
        <v>248</v>
      </c>
      <c r="C157" s="79" t="s">
        <v>181</v>
      </c>
      <c r="D157" s="67">
        <v>1</v>
      </c>
      <c r="E157" s="123" t="s">
        <v>72</v>
      </c>
      <c r="F157" s="123" t="s">
        <v>116</v>
      </c>
      <c r="G157" s="85" t="s">
        <v>117</v>
      </c>
      <c r="H157" s="86">
        <v>1.33</v>
      </c>
      <c r="I157" s="124" t="s">
        <v>43</v>
      </c>
      <c r="J157" s="13">
        <v>4</v>
      </c>
      <c r="K157" s="14">
        <v>0.31999999999999984</v>
      </c>
      <c r="L157" s="14">
        <v>-0.32000000000000028</v>
      </c>
      <c r="M157" s="15" t="s">
        <v>38</v>
      </c>
      <c r="N157" s="72" t="s">
        <v>67</v>
      </c>
      <c r="O157" s="92">
        <f t="shared" si="138"/>
        <v>4.32</v>
      </c>
      <c r="P157" s="93">
        <f t="shared" si="139"/>
        <v>3.6799999999999997</v>
      </c>
      <c r="Q157" s="94"/>
      <c r="R157" s="3">
        <f t="shared" si="140"/>
        <v>4.0498000000000003</v>
      </c>
      <c r="S157" s="3">
        <f t="shared" si="141"/>
        <v>3.9657</v>
      </c>
      <c r="T157" s="3">
        <f t="shared" si="142"/>
        <v>3.9991687500000004</v>
      </c>
      <c r="U157" s="4">
        <f t="shared" si="143"/>
        <v>2.3115843435659832E-2</v>
      </c>
      <c r="V157" s="5">
        <f t="shared" si="144"/>
        <v>4.6144397440465683</v>
      </c>
      <c r="W157" s="76">
        <f t="shared" si="135"/>
        <v>-2.597656249998801E-3</v>
      </c>
      <c r="X157" s="76" t="str">
        <f t="shared" si="136"/>
        <v>Level A</v>
      </c>
      <c r="Y157" s="5">
        <f t="shared" si="145"/>
        <v>4.6264264722879371</v>
      </c>
      <c r="Z157" s="5">
        <f t="shared" si="146"/>
        <v>4.6024530158052057</v>
      </c>
      <c r="AA157" s="5">
        <f t="shared" si="147"/>
        <v>4.6024530158052057</v>
      </c>
      <c r="AB157" s="6">
        <f t="shared" si="148"/>
        <v>1</v>
      </c>
      <c r="AC157" s="29" t="str">
        <f t="shared" si="149"/>
        <v/>
      </c>
      <c r="AD157" s="29" t="str">
        <f t="shared" si="150"/>
        <v/>
      </c>
      <c r="AE157" s="29">
        <f t="shared" si="151"/>
        <v>8.3124999999961702E-4</v>
      </c>
      <c r="AF157" s="29" t="str">
        <f t="shared" si="137"/>
        <v/>
      </c>
      <c r="AG157" s="23"/>
      <c r="AH157" s="17" t="str">
        <f t="shared" si="152"/>
        <v/>
      </c>
      <c r="AI157" s="73"/>
      <c r="AJ157" s="61"/>
      <c r="AK157" s="61"/>
      <c r="AL157" s="62"/>
      <c r="AM157" s="18"/>
      <c r="AN157" s="102">
        <v>3.9807999999999999</v>
      </c>
      <c r="AO157" s="102">
        <v>3.9855</v>
      </c>
      <c r="AP157" s="102">
        <v>3.9813000000000001</v>
      </c>
      <c r="AQ157" s="102">
        <v>4.0426000000000002</v>
      </c>
      <c r="AR157" s="102">
        <v>4.0076999999999998</v>
      </c>
      <c r="AS157" s="102">
        <v>4.0003000000000002</v>
      </c>
      <c r="AT157" s="102">
        <v>3.9801000000000002</v>
      </c>
      <c r="AU157" s="102">
        <v>3.9906000000000001</v>
      </c>
      <c r="AV157" s="102">
        <v>3.9838</v>
      </c>
      <c r="AW157" s="102">
        <v>3.9786000000000001</v>
      </c>
      <c r="AX157" s="102">
        <v>3.9887999999999999</v>
      </c>
      <c r="AY157" s="102">
        <v>4.0187999999999997</v>
      </c>
      <c r="AZ157" s="102">
        <v>3.9767000000000001</v>
      </c>
      <c r="BA157" s="102">
        <v>4.0073999999999996</v>
      </c>
      <c r="BB157" s="102">
        <v>3.9657</v>
      </c>
      <c r="BC157" s="102">
        <v>3.9918999999999998</v>
      </c>
      <c r="BD157" s="102">
        <v>3.9958999999999998</v>
      </c>
      <c r="BE157" s="102">
        <v>3.9737</v>
      </c>
      <c r="BF157" s="102">
        <v>4.0076000000000001</v>
      </c>
      <c r="BG157" s="102">
        <v>4.0006000000000004</v>
      </c>
      <c r="BH157" s="102">
        <v>4.0315000000000003</v>
      </c>
      <c r="BI157" s="102">
        <v>4.0498000000000003</v>
      </c>
      <c r="BJ157" s="102">
        <v>4.0312000000000001</v>
      </c>
      <c r="BK157" s="102">
        <v>4.0361000000000002</v>
      </c>
      <c r="BL157" s="102">
        <v>3.9756999999999998</v>
      </c>
      <c r="BM157" s="102">
        <v>3.9710999999999999</v>
      </c>
      <c r="BN157" s="102">
        <v>4.0141999999999998</v>
      </c>
      <c r="BO157" s="102">
        <v>3.9817</v>
      </c>
      <c r="BP157" s="102">
        <v>4.0373999999999999</v>
      </c>
      <c r="BQ157" s="102">
        <v>3.9982000000000002</v>
      </c>
      <c r="BR157" s="102">
        <v>4.0065</v>
      </c>
      <c r="BS157" s="102">
        <v>3.9815999999999998</v>
      </c>
      <c r="BT157" s="25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</row>
    <row r="158" spans="1:139" ht="15" customHeight="1">
      <c r="A158" s="83" t="s">
        <v>236</v>
      </c>
      <c r="B158" s="66" t="s">
        <v>248</v>
      </c>
      <c r="C158" s="79" t="s">
        <v>181</v>
      </c>
      <c r="D158" s="67">
        <v>1</v>
      </c>
      <c r="E158" s="123" t="s">
        <v>72</v>
      </c>
      <c r="F158" s="123" t="s">
        <v>116</v>
      </c>
      <c r="G158" s="85" t="s">
        <v>117</v>
      </c>
      <c r="H158" s="86">
        <v>1.33</v>
      </c>
      <c r="I158" s="124" t="s">
        <v>43</v>
      </c>
      <c r="J158" s="13">
        <v>1.6</v>
      </c>
      <c r="K158" s="14">
        <v>0.13000000000000012</v>
      </c>
      <c r="L158" s="14">
        <v>-0.12999999999999989</v>
      </c>
      <c r="M158" s="15" t="s">
        <v>38</v>
      </c>
      <c r="N158" s="72" t="s">
        <v>67</v>
      </c>
      <c r="O158" s="92">
        <f t="shared" si="138"/>
        <v>1.7300000000000002</v>
      </c>
      <c r="P158" s="93">
        <f t="shared" si="139"/>
        <v>1.4700000000000002</v>
      </c>
      <c r="Q158" s="94"/>
      <c r="R158" s="3">
        <f t="shared" si="140"/>
        <v>1.6560999999999999</v>
      </c>
      <c r="S158" s="3">
        <f t="shared" si="141"/>
        <v>1.5992</v>
      </c>
      <c r="T158" s="3">
        <f t="shared" si="142"/>
        <v>1.6325562500000002</v>
      </c>
      <c r="U158" s="4">
        <f t="shared" si="143"/>
        <v>1.3980676468473523E-2</v>
      </c>
      <c r="V158" s="5">
        <f t="shared" si="144"/>
        <v>3.0995162094659841</v>
      </c>
      <c r="W158" s="76">
        <f t="shared" si="135"/>
        <v>0.25043269230769277</v>
      </c>
      <c r="X158" s="76" t="str">
        <f t="shared" si="136"/>
        <v>Level C</v>
      </c>
      <c r="Y158" s="5">
        <f t="shared" si="145"/>
        <v>2.3232960202780855</v>
      </c>
      <c r="Z158" s="5">
        <f t="shared" si="146"/>
        <v>3.8757363986538822</v>
      </c>
      <c r="AA158" s="5">
        <f t="shared" si="147"/>
        <v>2.3232960202780855</v>
      </c>
      <c r="AB158" s="6">
        <f t="shared" si="148"/>
        <v>0.99999999999841416</v>
      </c>
      <c r="AC158" s="29" t="str">
        <f t="shared" si="149"/>
        <v/>
      </c>
      <c r="AD158" s="29" t="str">
        <f t="shared" si="150"/>
        <v/>
      </c>
      <c r="AE158" s="29">
        <f t="shared" si="151"/>
        <v>-3.2556250000000064E-2</v>
      </c>
      <c r="AF158" s="29" t="str">
        <f t="shared" si="137"/>
        <v/>
      </c>
      <c r="AG158" s="23"/>
      <c r="AH158" s="17" t="str">
        <f t="shared" si="152"/>
        <v/>
      </c>
      <c r="AI158" s="73"/>
      <c r="AJ158" s="61"/>
      <c r="AK158" s="61"/>
      <c r="AL158" s="62"/>
      <c r="AM158" s="18"/>
      <c r="AN158" s="102">
        <v>1.6274999999999999</v>
      </c>
      <c r="AO158" s="102">
        <v>1.6302000000000001</v>
      </c>
      <c r="AP158" s="102">
        <v>1.6416999999999999</v>
      </c>
      <c r="AQ158" s="102">
        <v>1.6457999999999999</v>
      </c>
      <c r="AR158" s="102">
        <v>1.5992</v>
      </c>
      <c r="AS158" s="102">
        <v>1.6240000000000001</v>
      </c>
      <c r="AT158" s="102">
        <v>1.6194999999999999</v>
      </c>
      <c r="AU158" s="102">
        <v>1.6254</v>
      </c>
      <c r="AV158" s="102">
        <v>1.6209</v>
      </c>
      <c r="AW158" s="102">
        <v>1.6368</v>
      </c>
      <c r="AX158" s="102">
        <v>1.643</v>
      </c>
      <c r="AY158" s="102">
        <v>1.625</v>
      </c>
      <c r="AZ158" s="102">
        <v>1.651</v>
      </c>
      <c r="BA158" s="102">
        <v>1.6305000000000001</v>
      </c>
      <c r="BB158" s="102">
        <v>1.6321000000000001</v>
      </c>
      <c r="BC158" s="102">
        <v>1.6443000000000001</v>
      </c>
      <c r="BD158" s="102">
        <v>1.6254</v>
      </c>
      <c r="BE158" s="102">
        <v>1.6229</v>
      </c>
      <c r="BF158" s="102">
        <v>1.6548</v>
      </c>
      <c r="BG158" s="102">
        <v>1.6032999999999999</v>
      </c>
      <c r="BH158" s="102">
        <v>1.6436999999999999</v>
      </c>
      <c r="BI158" s="102">
        <v>1.6133</v>
      </c>
      <c r="BJ158" s="102">
        <v>1.6333</v>
      </c>
      <c r="BK158" s="102">
        <v>1.6560999999999999</v>
      </c>
      <c r="BL158" s="102">
        <v>1.6157999999999999</v>
      </c>
      <c r="BM158" s="102">
        <v>1.6393</v>
      </c>
      <c r="BN158" s="102">
        <v>1.6460999999999999</v>
      </c>
      <c r="BO158" s="102">
        <v>1.6254999999999999</v>
      </c>
      <c r="BP158" s="102">
        <v>1.6342000000000001</v>
      </c>
      <c r="BQ158" s="102">
        <v>1.6402000000000001</v>
      </c>
      <c r="BR158" s="102">
        <v>1.6509</v>
      </c>
      <c r="BS158" s="102">
        <v>1.6400999999999999</v>
      </c>
      <c r="BT158" s="25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</row>
    <row r="159" spans="1:139" ht="15" customHeight="1">
      <c r="A159" s="83" t="s">
        <v>237</v>
      </c>
      <c r="B159" s="66" t="s">
        <v>248</v>
      </c>
      <c r="C159" s="79" t="s">
        <v>181</v>
      </c>
      <c r="D159" s="67">
        <v>1</v>
      </c>
      <c r="E159" s="123" t="s">
        <v>72</v>
      </c>
      <c r="F159" s="123" t="s">
        <v>116</v>
      </c>
      <c r="G159" s="85" t="s">
        <v>117</v>
      </c>
      <c r="H159" s="86">
        <v>1.33</v>
      </c>
      <c r="I159" s="124" t="s">
        <v>43</v>
      </c>
      <c r="J159" s="13">
        <v>6.0749999999999993</v>
      </c>
      <c r="K159" s="14">
        <v>0.48499999999999943</v>
      </c>
      <c r="L159" s="14">
        <v>-0.48500000000000032</v>
      </c>
      <c r="M159" s="15" t="s">
        <v>38</v>
      </c>
      <c r="N159" s="72" t="s">
        <v>67</v>
      </c>
      <c r="O159" s="92">
        <f t="shared" si="138"/>
        <v>6.5599999999999987</v>
      </c>
      <c r="P159" s="93">
        <f t="shared" si="139"/>
        <v>5.589999999999999</v>
      </c>
      <c r="Q159" s="94"/>
      <c r="R159" s="3">
        <f t="shared" si="140"/>
        <v>6.19</v>
      </c>
      <c r="S159" s="3">
        <f t="shared" si="141"/>
        <v>6.0488</v>
      </c>
      <c r="T159" s="3">
        <f t="shared" si="142"/>
        <v>6.1206468749999985</v>
      </c>
      <c r="U159" s="4">
        <f t="shared" si="143"/>
        <v>3.6234050857339432E-2</v>
      </c>
      <c r="V159" s="5">
        <f t="shared" si="144"/>
        <v>4.4617331720149096</v>
      </c>
      <c r="W159" s="76">
        <f t="shared" si="135"/>
        <v>9.4117268041235491E-2</v>
      </c>
      <c r="X159" s="76" t="str">
        <f t="shared" si="136"/>
        <v>Level A</v>
      </c>
      <c r="Y159" s="5">
        <f t="shared" si="145"/>
        <v>4.041807035135907</v>
      </c>
      <c r="Z159" s="5">
        <f t="shared" si="146"/>
        <v>4.8816593088939131</v>
      </c>
      <c r="AA159" s="5">
        <f t="shared" si="147"/>
        <v>4.041807035135907</v>
      </c>
      <c r="AB159" s="6">
        <f t="shared" si="148"/>
        <v>1</v>
      </c>
      <c r="AC159" s="29" t="str">
        <f t="shared" si="149"/>
        <v/>
      </c>
      <c r="AD159" s="29" t="str">
        <f t="shared" si="150"/>
        <v/>
      </c>
      <c r="AE159" s="29">
        <f t="shared" si="151"/>
        <v>-4.5646874999999199E-2</v>
      </c>
      <c r="AF159" s="29" t="str">
        <f t="shared" si="137"/>
        <v/>
      </c>
      <c r="AG159" s="23"/>
      <c r="AH159" s="17" t="str">
        <f t="shared" si="152"/>
        <v/>
      </c>
      <c r="AI159" s="73"/>
      <c r="AJ159" s="61"/>
      <c r="AK159" s="61"/>
      <c r="AL159" s="62"/>
      <c r="AM159" s="18"/>
      <c r="AN159" s="102">
        <v>6.1050000000000004</v>
      </c>
      <c r="AO159" s="102">
        <v>6.1097999999999999</v>
      </c>
      <c r="AP159" s="102">
        <v>6.1148999999999996</v>
      </c>
      <c r="AQ159" s="102">
        <v>6.1204000000000001</v>
      </c>
      <c r="AR159" s="102">
        <v>6.1177999999999999</v>
      </c>
      <c r="AS159" s="102">
        <v>6.1277999999999997</v>
      </c>
      <c r="AT159" s="102">
        <v>6.1271000000000004</v>
      </c>
      <c r="AU159" s="102">
        <v>6.1242000000000001</v>
      </c>
      <c r="AV159" s="102">
        <v>6.1029999999999998</v>
      </c>
      <c r="AW159" s="102">
        <v>6.0662000000000003</v>
      </c>
      <c r="AX159" s="102">
        <v>6.1379000000000001</v>
      </c>
      <c r="AY159" s="102">
        <v>6.0732999999999997</v>
      </c>
      <c r="AZ159" s="102">
        <v>6.0488</v>
      </c>
      <c r="BA159" s="102">
        <v>6.1201999999999996</v>
      </c>
      <c r="BB159" s="102">
        <v>6.1551999999999998</v>
      </c>
      <c r="BC159" s="102">
        <v>6.0796000000000001</v>
      </c>
      <c r="BD159" s="102">
        <v>6.1054000000000004</v>
      </c>
      <c r="BE159" s="102">
        <v>6.1848999999999998</v>
      </c>
      <c r="BF159" s="102">
        <v>6.1413000000000002</v>
      </c>
      <c r="BG159" s="102">
        <v>6.0701999999999998</v>
      </c>
      <c r="BH159" s="102">
        <v>6.1839000000000004</v>
      </c>
      <c r="BI159" s="102">
        <v>6.0507</v>
      </c>
      <c r="BJ159" s="102">
        <v>6.1161000000000003</v>
      </c>
      <c r="BK159" s="102">
        <v>6.1298000000000004</v>
      </c>
      <c r="BL159" s="102">
        <v>6.09</v>
      </c>
      <c r="BM159" s="102">
        <v>6.1395</v>
      </c>
      <c r="BN159" s="102">
        <v>6.19</v>
      </c>
      <c r="BO159" s="102">
        <v>6.1383000000000001</v>
      </c>
      <c r="BP159" s="102">
        <v>6.1609999999999996</v>
      </c>
      <c r="BQ159" s="102">
        <v>6.1599000000000004</v>
      </c>
      <c r="BR159" s="102">
        <v>6.1391999999999998</v>
      </c>
      <c r="BS159" s="102">
        <v>6.1292999999999997</v>
      </c>
      <c r="BT159" s="25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</row>
    <row r="160" spans="1:139" ht="15" customHeight="1">
      <c r="A160" s="83" t="s">
        <v>238</v>
      </c>
      <c r="B160" s="66" t="s">
        <v>248</v>
      </c>
      <c r="C160" s="79" t="s">
        <v>181</v>
      </c>
      <c r="D160" s="67">
        <v>1</v>
      </c>
      <c r="E160" s="123" t="s">
        <v>72</v>
      </c>
      <c r="F160" s="123" t="s">
        <v>116</v>
      </c>
      <c r="G160" s="85" t="s">
        <v>117</v>
      </c>
      <c r="H160" s="86">
        <v>1.33</v>
      </c>
      <c r="I160" s="124" t="s">
        <v>43</v>
      </c>
      <c r="J160" s="13">
        <v>6.3</v>
      </c>
      <c r="K160" s="14">
        <v>0.5</v>
      </c>
      <c r="L160" s="14">
        <v>-0.5</v>
      </c>
      <c r="M160" s="15" t="s">
        <v>38</v>
      </c>
      <c r="N160" s="72" t="s">
        <v>67</v>
      </c>
      <c r="O160" s="92">
        <f t="shared" si="138"/>
        <v>6.8</v>
      </c>
      <c r="P160" s="93">
        <f t="shared" si="139"/>
        <v>5.8</v>
      </c>
      <c r="Q160" s="94"/>
      <c r="R160" s="3">
        <f t="shared" si="140"/>
        <v>6.4353999999999996</v>
      </c>
      <c r="S160" s="3">
        <f t="shared" si="141"/>
        <v>6.2977999999999996</v>
      </c>
      <c r="T160" s="3">
        <f t="shared" si="142"/>
        <v>6.3749843750000004</v>
      </c>
      <c r="U160" s="4">
        <f t="shared" si="143"/>
        <v>3.196760567355645E-2</v>
      </c>
      <c r="V160" s="5">
        <f t="shared" si="144"/>
        <v>5.2136111902973408</v>
      </c>
      <c r="W160" s="76">
        <f t="shared" si="135"/>
        <v>0.14996875000000109</v>
      </c>
      <c r="X160" s="76" t="str">
        <f t="shared" si="136"/>
        <v>Level B</v>
      </c>
      <c r="Y160" s="5">
        <f t="shared" si="145"/>
        <v>4.43173243710243</v>
      </c>
      <c r="Z160" s="5">
        <f t="shared" si="146"/>
        <v>5.9954899434922506</v>
      </c>
      <c r="AA160" s="5">
        <f t="shared" si="147"/>
        <v>4.43173243710243</v>
      </c>
      <c r="AB160" s="6">
        <f t="shared" si="148"/>
        <v>1</v>
      </c>
      <c r="AC160" s="29" t="str">
        <f t="shared" si="149"/>
        <v/>
      </c>
      <c r="AD160" s="29" t="str">
        <f t="shared" si="150"/>
        <v/>
      </c>
      <c r="AE160" s="29">
        <f t="shared" si="151"/>
        <v>-7.4984375000000547E-2</v>
      </c>
      <c r="AF160" s="29" t="str">
        <f t="shared" si="137"/>
        <v/>
      </c>
      <c r="AG160" s="23"/>
      <c r="AH160" s="17" t="str">
        <f t="shared" si="152"/>
        <v/>
      </c>
      <c r="AI160" s="73"/>
      <c r="AJ160" s="61"/>
      <c r="AK160" s="61"/>
      <c r="AL160" s="62"/>
      <c r="AM160" s="18"/>
      <c r="AN160" s="102">
        <v>6.4353999999999996</v>
      </c>
      <c r="AO160" s="102">
        <v>6.3882000000000003</v>
      </c>
      <c r="AP160" s="102">
        <v>6.3430999999999997</v>
      </c>
      <c r="AQ160" s="102">
        <v>6.3514999999999997</v>
      </c>
      <c r="AR160" s="102">
        <v>6.3884999999999996</v>
      </c>
      <c r="AS160" s="102">
        <v>6.367</v>
      </c>
      <c r="AT160" s="102">
        <v>6.2977999999999996</v>
      </c>
      <c r="AU160" s="102">
        <v>6.3963000000000001</v>
      </c>
      <c r="AV160" s="102">
        <v>6.33</v>
      </c>
      <c r="AW160" s="102">
        <v>6.3784000000000001</v>
      </c>
      <c r="AX160" s="102">
        <v>6.3367000000000004</v>
      </c>
      <c r="AY160" s="102">
        <v>6.3771000000000004</v>
      </c>
      <c r="AZ160" s="102">
        <v>6.3937999999999997</v>
      </c>
      <c r="BA160" s="102">
        <v>6.3807</v>
      </c>
      <c r="BB160" s="102">
        <v>6.3742999999999999</v>
      </c>
      <c r="BC160" s="102">
        <v>6.3932000000000002</v>
      </c>
      <c r="BD160" s="102">
        <v>6.4097</v>
      </c>
      <c r="BE160" s="102">
        <v>6.3948999999999998</v>
      </c>
      <c r="BF160" s="102">
        <v>6.3243</v>
      </c>
      <c r="BG160" s="102">
        <v>6.3575999999999997</v>
      </c>
      <c r="BH160" s="102">
        <v>6.3803999999999998</v>
      </c>
      <c r="BI160" s="102">
        <v>6.3928000000000003</v>
      </c>
      <c r="BJ160" s="102">
        <v>6.3974000000000002</v>
      </c>
      <c r="BK160" s="102">
        <v>6.3311000000000002</v>
      </c>
      <c r="BL160" s="102">
        <v>6.4063999999999997</v>
      </c>
      <c r="BM160" s="102">
        <v>6.3761000000000001</v>
      </c>
      <c r="BN160" s="102">
        <v>6.3659999999999997</v>
      </c>
      <c r="BO160" s="102">
        <v>6.4196</v>
      </c>
      <c r="BP160" s="102">
        <v>6.4154</v>
      </c>
      <c r="BQ160" s="102">
        <v>6.383</v>
      </c>
      <c r="BR160" s="102">
        <v>6.3932000000000002</v>
      </c>
      <c r="BS160" s="102">
        <v>6.3196000000000003</v>
      </c>
      <c r="BT160" s="25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</row>
    <row r="161" spans="1:139" ht="15" customHeight="1">
      <c r="A161" s="83" t="s">
        <v>239</v>
      </c>
      <c r="B161" s="66" t="s">
        <v>248</v>
      </c>
      <c r="C161" s="79" t="s">
        <v>181</v>
      </c>
      <c r="D161" s="67">
        <v>1</v>
      </c>
      <c r="E161" s="123" t="s">
        <v>72</v>
      </c>
      <c r="F161" s="123" t="s">
        <v>116</v>
      </c>
      <c r="G161" s="85" t="s">
        <v>117</v>
      </c>
      <c r="H161" s="86">
        <v>1.33</v>
      </c>
      <c r="I161" s="124" t="s">
        <v>43</v>
      </c>
      <c r="J161" s="13">
        <v>1.08</v>
      </c>
      <c r="K161" s="14">
        <v>9.000000000000008E-2</v>
      </c>
      <c r="L161" s="14">
        <v>-8.9999999999999858E-2</v>
      </c>
      <c r="M161" s="15" t="s">
        <v>38</v>
      </c>
      <c r="N161" s="72" t="s">
        <v>67</v>
      </c>
      <c r="O161" s="92">
        <f t="shared" si="138"/>
        <v>1.1700000000000002</v>
      </c>
      <c r="P161" s="93">
        <f t="shared" si="139"/>
        <v>0.99000000000000021</v>
      </c>
      <c r="Q161" s="94"/>
      <c r="R161" s="3">
        <f t="shared" si="140"/>
        <v>1.0814999999999999</v>
      </c>
      <c r="S161" s="3">
        <f t="shared" si="141"/>
        <v>1.0639000000000001</v>
      </c>
      <c r="T161" s="3">
        <f t="shared" si="142"/>
        <v>1.0727343749999998</v>
      </c>
      <c r="U161" s="4">
        <f t="shared" si="143"/>
        <v>5.1584949902579134E-3</v>
      </c>
      <c r="V161" s="5">
        <f t="shared" si="144"/>
        <v>5.8156497305234476</v>
      </c>
      <c r="W161" s="76">
        <f t="shared" si="135"/>
        <v>-8.0729166666669752E-2</v>
      </c>
      <c r="X161" s="76" t="str">
        <f t="shared" si="136"/>
        <v>Level A</v>
      </c>
      <c r="Y161" s="5">
        <f t="shared" si="145"/>
        <v>6.2851422868938558</v>
      </c>
      <c r="Z161" s="5">
        <f t="shared" si="146"/>
        <v>5.3461571741530403</v>
      </c>
      <c r="AA161" s="5">
        <f t="shared" si="147"/>
        <v>5.3461571741530403</v>
      </c>
      <c r="AB161" s="6">
        <f t="shared" si="148"/>
        <v>1</v>
      </c>
      <c r="AC161" s="29" t="str">
        <f t="shared" si="149"/>
        <v/>
      </c>
      <c r="AD161" s="29" t="str">
        <f t="shared" si="150"/>
        <v/>
      </c>
      <c r="AE161" s="29">
        <f t="shared" si="151"/>
        <v>7.2656250000002753E-3</v>
      </c>
      <c r="AF161" s="29" t="str">
        <f t="shared" si="137"/>
        <v/>
      </c>
      <c r="AG161" s="23"/>
      <c r="AH161" s="17" t="str">
        <f t="shared" si="152"/>
        <v/>
      </c>
      <c r="AI161" s="73"/>
      <c r="AJ161" s="61"/>
      <c r="AK161" s="61"/>
      <c r="AL161" s="62"/>
      <c r="AM161" s="18"/>
      <c r="AN161" s="102">
        <v>1.0713999999999999</v>
      </c>
      <c r="AO161" s="102">
        <v>1.0785</v>
      </c>
      <c r="AP161" s="102">
        <v>1.0672999999999999</v>
      </c>
      <c r="AQ161" s="102">
        <v>1.0770999999999999</v>
      </c>
      <c r="AR161" s="102">
        <v>1.0793999999999999</v>
      </c>
      <c r="AS161" s="102">
        <v>1.0758000000000001</v>
      </c>
      <c r="AT161" s="102">
        <v>1.0707</v>
      </c>
      <c r="AU161" s="102">
        <v>1.0693999999999999</v>
      </c>
      <c r="AV161" s="102">
        <v>1.0684</v>
      </c>
      <c r="AW161" s="102">
        <v>1.0793999999999999</v>
      </c>
      <c r="AX161" s="102">
        <v>1.0639000000000001</v>
      </c>
      <c r="AY161" s="102">
        <v>1.0719000000000001</v>
      </c>
      <c r="AZ161" s="102">
        <v>1.0806</v>
      </c>
      <c r="BA161" s="102">
        <v>1.0648</v>
      </c>
      <c r="BB161" s="102">
        <v>1.0706</v>
      </c>
      <c r="BC161" s="102">
        <v>1.0729</v>
      </c>
      <c r="BD161" s="102">
        <v>1.0711999999999999</v>
      </c>
      <c r="BE161" s="102">
        <v>1.0727</v>
      </c>
      <c r="BF161" s="102">
        <v>1.0661</v>
      </c>
      <c r="BG161" s="102">
        <v>1.0734999999999999</v>
      </c>
      <c r="BH161" s="102">
        <v>1.0704</v>
      </c>
      <c r="BI161" s="102">
        <v>1.0647</v>
      </c>
      <c r="BJ161" s="102">
        <v>1.0814999999999999</v>
      </c>
      <c r="BK161" s="102">
        <v>1.0680000000000001</v>
      </c>
      <c r="BL161" s="102">
        <v>1.0757000000000001</v>
      </c>
      <c r="BM161" s="102">
        <v>1.0812999999999999</v>
      </c>
      <c r="BN161" s="102">
        <v>1.0757000000000001</v>
      </c>
      <c r="BO161" s="102">
        <v>1.0719000000000001</v>
      </c>
      <c r="BP161" s="102">
        <v>1.0813999999999999</v>
      </c>
      <c r="BQ161" s="102">
        <v>1.0708</v>
      </c>
      <c r="BR161" s="102">
        <v>1.0711999999999999</v>
      </c>
      <c r="BS161" s="102">
        <v>1.0692999999999999</v>
      </c>
      <c r="BT161" s="25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</row>
    <row r="162" spans="1:139" ht="15" customHeight="1">
      <c r="A162" s="83" t="s">
        <v>240</v>
      </c>
      <c r="B162" s="66" t="s">
        <v>248</v>
      </c>
      <c r="C162" s="79" t="s">
        <v>181</v>
      </c>
      <c r="D162" s="67">
        <v>1</v>
      </c>
      <c r="E162" s="123" t="s">
        <v>72</v>
      </c>
      <c r="F162" s="123" t="s">
        <v>116</v>
      </c>
      <c r="G162" s="85" t="s">
        <v>117</v>
      </c>
      <c r="H162" s="86">
        <v>1.33</v>
      </c>
      <c r="I162" s="124" t="s">
        <v>43</v>
      </c>
      <c r="J162" s="13">
        <v>2</v>
      </c>
      <c r="K162" s="14">
        <v>0.15999999999999992</v>
      </c>
      <c r="L162" s="14">
        <v>-0.16000000000000014</v>
      </c>
      <c r="M162" s="15" t="s">
        <v>38</v>
      </c>
      <c r="N162" s="72" t="s">
        <v>67</v>
      </c>
      <c r="O162" s="92">
        <f t="shared" si="138"/>
        <v>2.16</v>
      </c>
      <c r="P162" s="93">
        <f t="shared" si="139"/>
        <v>1.8399999999999999</v>
      </c>
      <c r="Q162" s="94"/>
      <c r="R162" s="3">
        <f t="shared" si="140"/>
        <v>2.0158</v>
      </c>
      <c r="S162" s="3">
        <f t="shared" si="141"/>
        <v>1.9401999999999999</v>
      </c>
      <c r="T162" s="3">
        <f t="shared" si="142"/>
        <v>1.9765156250000004</v>
      </c>
      <c r="U162" s="4">
        <f t="shared" si="143"/>
        <v>1.9148336226469793E-2</v>
      </c>
      <c r="V162" s="5">
        <f t="shared" si="144"/>
        <v>2.7852724488724903</v>
      </c>
      <c r="W162" s="76">
        <f t="shared" si="135"/>
        <v>-0.1467773437499971</v>
      </c>
      <c r="X162" s="76" t="str">
        <f t="shared" si="136"/>
        <v>Level B</v>
      </c>
      <c r="Y162" s="5">
        <f t="shared" si="145"/>
        <v>3.1940873405380463</v>
      </c>
      <c r="Z162" s="5">
        <f t="shared" si="146"/>
        <v>2.3764575572069382</v>
      </c>
      <c r="AA162" s="5">
        <f t="shared" si="147"/>
        <v>2.3764575572069382</v>
      </c>
      <c r="AB162" s="6">
        <f t="shared" si="148"/>
        <v>0.99999999999949596</v>
      </c>
      <c r="AC162" s="29" t="str">
        <f t="shared" si="149"/>
        <v/>
      </c>
      <c r="AD162" s="29" t="str">
        <f t="shared" si="150"/>
        <v/>
      </c>
      <c r="AE162" s="29">
        <f t="shared" si="151"/>
        <v>2.3484374999999558E-2</v>
      </c>
      <c r="AF162" s="29" t="str">
        <f t="shared" si="137"/>
        <v/>
      </c>
      <c r="AG162" s="23"/>
      <c r="AH162" s="17" t="str">
        <f t="shared" si="152"/>
        <v/>
      </c>
      <c r="AI162" s="73"/>
      <c r="AJ162" s="61"/>
      <c r="AK162" s="61"/>
      <c r="AL162" s="62"/>
      <c r="AM162" s="18"/>
      <c r="AN162" s="102">
        <v>1.9982</v>
      </c>
      <c r="AO162" s="102">
        <v>2.0158</v>
      </c>
      <c r="AP162" s="102">
        <v>1.9709000000000001</v>
      </c>
      <c r="AQ162" s="102">
        <v>1.9479</v>
      </c>
      <c r="AR162" s="102">
        <v>1.9927999999999999</v>
      </c>
      <c r="AS162" s="102">
        <v>1.9697</v>
      </c>
      <c r="AT162" s="102">
        <v>1.9654</v>
      </c>
      <c r="AU162" s="102">
        <v>1.9648000000000001</v>
      </c>
      <c r="AV162" s="102">
        <v>1.9883</v>
      </c>
      <c r="AW162" s="102">
        <v>1.9503999999999999</v>
      </c>
      <c r="AX162" s="102">
        <v>1.9851000000000001</v>
      </c>
      <c r="AY162" s="102">
        <v>1.9711000000000001</v>
      </c>
      <c r="AZ162" s="102">
        <v>2.0057</v>
      </c>
      <c r="BA162" s="102">
        <v>1.9401999999999999</v>
      </c>
      <c r="BB162" s="102">
        <v>1.9991000000000001</v>
      </c>
      <c r="BC162" s="102">
        <v>1.9635</v>
      </c>
      <c r="BD162" s="102">
        <v>2.0024999999999999</v>
      </c>
      <c r="BE162" s="102">
        <v>1.9592000000000001</v>
      </c>
      <c r="BF162" s="102">
        <v>1.9879</v>
      </c>
      <c r="BG162" s="102">
        <v>1.9564999999999999</v>
      </c>
      <c r="BH162" s="102">
        <v>1.9742</v>
      </c>
      <c r="BI162" s="102">
        <v>1.9741</v>
      </c>
      <c r="BJ162" s="102">
        <v>1.9691000000000001</v>
      </c>
      <c r="BK162" s="102">
        <v>1.9723999999999999</v>
      </c>
      <c r="BL162" s="102">
        <v>1.9874000000000001</v>
      </c>
      <c r="BM162" s="102">
        <v>1.9550000000000001</v>
      </c>
      <c r="BN162" s="102">
        <v>1.9666999999999999</v>
      </c>
      <c r="BO162" s="102">
        <v>1.9865999999999999</v>
      </c>
      <c r="BP162" s="102">
        <v>1.9817</v>
      </c>
      <c r="BQ162" s="102">
        <v>1.996</v>
      </c>
      <c r="BR162" s="102">
        <v>2.0013999999999998</v>
      </c>
      <c r="BS162" s="102">
        <v>1.9489000000000001</v>
      </c>
      <c r="BT162" s="25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</row>
    <row r="163" spans="1:139" ht="15" customHeight="1">
      <c r="A163" s="83" t="s">
        <v>241</v>
      </c>
      <c r="B163" s="66" t="s">
        <v>248</v>
      </c>
      <c r="C163" s="79" t="s">
        <v>181</v>
      </c>
      <c r="D163" s="67">
        <v>1</v>
      </c>
      <c r="E163" s="123" t="s">
        <v>72</v>
      </c>
      <c r="F163" s="123" t="s">
        <v>116</v>
      </c>
      <c r="G163" s="85" t="s">
        <v>117</v>
      </c>
      <c r="H163" s="86">
        <v>1.33</v>
      </c>
      <c r="I163" s="124" t="s">
        <v>43</v>
      </c>
      <c r="J163" s="13">
        <v>2.27</v>
      </c>
      <c r="K163" s="14">
        <v>0.18000000000000016</v>
      </c>
      <c r="L163" s="14">
        <v>-0.18000000000000016</v>
      </c>
      <c r="M163" s="15" t="s">
        <v>38</v>
      </c>
      <c r="N163" s="72" t="s">
        <v>67</v>
      </c>
      <c r="O163" s="92">
        <f t="shared" si="138"/>
        <v>2.4500000000000002</v>
      </c>
      <c r="P163" s="93">
        <f t="shared" si="139"/>
        <v>2.09</v>
      </c>
      <c r="Q163" s="94"/>
      <c r="R163" s="3">
        <f t="shared" si="140"/>
        <v>2.2557</v>
      </c>
      <c r="S163" s="3">
        <f t="shared" si="141"/>
        <v>2.1715</v>
      </c>
      <c r="T163" s="3">
        <f t="shared" si="142"/>
        <v>2.2135937500000002</v>
      </c>
      <c r="U163" s="4">
        <f t="shared" si="143"/>
        <v>2.1630190035405145E-2</v>
      </c>
      <c r="V163" s="5">
        <f t="shared" si="144"/>
        <v>2.7739007332709376</v>
      </c>
      <c r="W163" s="76">
        <f t="shared" si="135"/>
        <v>-0.31336805555555397</v>
      </c>
      <c r="X163" s="76" t="str">
        <f t="shared" si="136"/>
        <v>Level C</v>
      </c>
      <c r="Y163" s="5">
        <f t="shared" si="145"/>
        <v>3.6431526123601765</v>
      </c>
      <c r="Z163" s="5">
        <f t="shared" si="146"/>
        <v>1.9046488541816984</v>
      </c>
      <c r="AA163" s="5">
        <f t="shared" si="147"/>
        <v>1.9046488541816984</v>
      </c>
      <c r="AB163" s="6">
        <f t="shared" si="148"/>
        <v>0.9999999944807163</v>
      </c>
      <c r="AC163" s="29" t="str">
        <f t="shared" si="149"/>
        <v/>
      </c>
      <c r="AD163" s="29" t="str">
        <f t="shared" si="150"/>
        <v/>
      </c>
      <c r="AE163" s="29">
        <f t="shared" si="151"/>
        <v>5.6406249999999769E-2</v>
      </c>
      <c r="AF163" s="29" t="str">
        <f t="shared" si="137"/>
        <v/>
      </c>
      <c r="AG163" s="23"/>
      <c r="AH163" s="17" t="str">
        <f t="shared" si="152"/>
        <v/>
      </c>
      <c r="AI163" s="73"/>
      <c r="AJ163" s="61"/>
      <c r="AK163" s="61"/>
      <c r="AL163" s="62"/>
      <c r="AM163" s="18"/>
      <c r="AN163" s="102">
        <v>2.2029999999999998</v>
      </c>
      <c r="AO163" s="102">
        <v>2.2254</v>
      </c>
      <c r="AP163" s="102">
        <v>2.2431999999999999</v>
      </c>
      <c r="AQ163" s="102">
        <v>2.1838000000000002</v>
      </c>
      <c r="AR163" s="102">
        <v>2.2382</v>
      </c>
      <c r="AS163" s="102">
        <v>2.2010000000000001</v>
      </c>
      <c r="AT163" s="102">
        <v>2.2557</v>
      </c>
      <c r="AU163" s="102">
        <v>2.1972999999999998</v>
      </c>
      <c r="AV163" s="102">
        <v>2.2078000000000002</v>
      </c>
      <c r="AW163" s="102">
        <v>2.2162999999999999</v>
      </c>
      <c r="AX163" s="102">
        <v>2.2050999999999998</v>
      </c>
      <c r="AY163" s="102">
        <v>2.2103999999999999</v>
      </c>
      <c r="AZ163" s="102">
        <v>2.2071999999999998</v>
      </c>
      <c r="BA163" s="102">
        <v>2.2088999999999999</v>
      </c>
      <c r="BB163" s="102">
        <v>2.2538999999999998</v>
      </c>
      <c r="BC163" s="102">
        <v>2.2181000000000002</v>
      </c>
      <c r="BD163" s="102">
        <v>2.2368999999999999</v>
      </c>
      <c r="BE163" s="102">
        <v>2.1854</v>
      </c>
      <c r="BF163" s="102">
        <v>2.2265999999999999</v>
      </c>
      <c r="BG163" s="102">
        <v>2.2464</v>
      </c>
      <c r="BH163" s="102">
        <v>2.2006000000000001</v>
      </c>
      <c r="BI163" s="102">
        <v>2.2010000000000001</v>
      </c>
      <c r="BJ163" s="102">
        <v>2.2435999999999998</v>
      </c>
      <c r="BK163" s="102">
        <v>2.2107000000000001</v>
      </c>
      <c r="BL163" s="102">
        <v>2.1987000000000001</v>
      </c>
      <c r="BM163" s="102">
        <v>2.1715</v>
      </c>
      <c r="BN163" s="102">
        <v>2.1934999999999998</v>
      </c>
      <c r="BO163" s="102">
        <v>2.1985000000000001</v>
      </c>
      <c r="BP163" s="102">
        <v>2.1898</v>
      </c>
      <c r="BQ163" s="102">
        <v>2.2317999999999998</v>
      </c>
      <c r="BR163" s="102">
        <v>2.2282999999999999</v>
      </c>
      <c r="BS163" s="102">
        <v>2.1964000000000001</v>
      </c>
      <c r="BT163" s="25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</row>
    <row r="164" spans="1:139" ht="15" customHeight="1">
      <c r="A164" s="83"/>
      <c r="B164" s="66"/>
      <c r="C164" s="79"/>
      <c r="D164" s="67"/>
      <c r="E164" s="123"/>
      <c r="F164" s="123"/>
      <c r="G164" s="85"/>
      <c r="H164" s="86"/>
      <c r="I164" s="124"/>
      <c r="J164" s="13"/>
      <c r="K164" s="14"/>
      <c r="L164" s="14"/>
      <c r="M164" s="15"/>
      <c r="N164" s="72"/>
      <c r="O164" s="92">
        <f t="shared" si="138"/>
        <v>0</v>
      </c>
      <c r="P164" s="93">
        <f t="shared" si="139"/>
        <v>0</v>
      </c>
      <c r="Q164" s="94"/>
      <c r="R164" s="3" t="str">
        <f t="shared" si="140"/>
        <v/>
      </c>
      <c r="S164" s="3" t="str">
        <f t="shared" si="141"/>
        <v/>
      </c>
      <c r="T164" s="3" t="str">
        <f t="shared" si="142"/>
        <v/>
      </c>
      <c r="U164" s="4" t="str">
        <f t="shared" si="143"/>
        <v/>
      </c>
      <c r="V164" s="5" t="str">
        <f t="shared" si="144"/>
        <v/>
      </c>
      <c r="W164" s="76" t="str">
        <f t="shared" si="135"/>
        <v/>
      </c>
      <c r="X164" s="76" t="str">
        <f t="shared" si="136"/>
        <v/>
      </c>
      <c r="Y164" s="5" t="str">
        <f t="shared" si="145"/>
        <v/>
      </c>
      <c r="Z164" s="5" t="str">
        <f t="shared" si="146"/>
        <v/>
      </c>
      <c r="AA164" s="5" t="str">
        <f t="shared" si="147"/>
        <v/>
      </c>
      <c r="AB164" s="6" t="str">
        <f t="shared" si="148"/>
        <v/>
      </c>
      <c r="AC164" s="29" t="str">
        <f t="shared" si="149"/>
        <v/>
      </c>
      <c r="AD164" s="29" t="str">
        <f t="shared" si="150"/>
        <v/>
      </c>
      <c r="AE164" s="29" t="str">
        <f t="shared" si="151"/>
        <v/>
      </c>
      <c r="AF164" s="29" t="str">
        <f t="shared" si="137"/>
        <v/>
      </c>
      <c r="AG164" s="23"/>
      <c r="AH164" s="17" t="str">
        <f t="shared" si="152"/>
        <v/>
      </c>
      <c r="AI164" s="73"/>
      <c r="AJ164" s="61"/>
      <c r="AK164" s="61"/>
      <c r="AL164" s="62"/>
      <c r="AM164" s="18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  <c r="BJ164" s="102"/>
      <c r="BK164" s="102"/>
      <c r="BL164" s="102"/>
      <c r="BM164" s="102"/>
      <c r="BN164" s="102"/>
      <c r="BO164" s="102"/>
      <c r="BP164" s="102"/>
      <c r="BQ164" s="102"/>
      <c r="BR164" s="102"/>
      <c r="BS164" s="102"/>
      <c r="BT164" s="25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</row>
    <row r="165" spans="1:139" ht="15" customHeight="1">
      <c r="A165" s="83"/>
      <c r="B165" s="66"/>
      <c r="C165" s="79"/>
      <c r="D165" s="67"/>
      <c r="E165" s="123"/>
      <c r="F165" s="123"/>
      <c r="G165" s="85"/>
      <c r="H165" s="86"/>
      <c r="I165" s="124"/>
      <c r="J165" s="13"/>
      <c r="K165" s="14"/>
      <c r="L165" s="14"/>
      <c r="M165" s="15"/>
      <c r="N165" s="72"/>
      <c r="O165" s="92">
        <f t="shared" si="138"/>
        <v>0</v>
      </c>
      <c r="P165" s="93">
        <f t="shared" si="139"/>
        <v>0</v>
      </c>
      <c r="Q165" s="94"/>
      <c r="R165" s="3" t="str">
        <f t="shared" si="140"/>
        <v/>
      </c>
      <c r="S165" s="3" t="str">
        <f t="shared" si="141"/>
        <v/>
      </c>
      <c r="T165" s="3" t="str">
        <f t="shared" si="142"/>
        <v/>
      </c>
      <c r="U165" s="4" t="str">
        <f t="shared" si="143"/>
        <v/>
      </c>
      <c r="V165" s="5" t="str">
        <f t="shared" si="144"/>
        <v/>
      </c>
      <c r="W165" s="76" t="str">
        <f t="shared" si="135"/>
        <v/>
      </c>
      <c r="X165" s="76" t="str">
        <f t="shared" si="136"/>
        <v/>
      </c>
      <c r="Y165" s="5" t="str">
        <f t="shared" si="145"/>
        <v/>
      </c>
      <c r="Z165" s="5" t="str">
        <f t="shared" si="146"/>
        <v/>
      </c>
      <c r="AA165" s="5" t="str">
        <f t="shared" si="147"/>
        <v/>
      </c>
      <c r="AB165" s="6" t="str">
        <f t="shared" si="148"/>
        <v/>
      </c>
      <c r="AC165" s="29" t="str">
        <f t="shared" si="149"/>
        <v/>
      </c>
      <c r="AD165" s="29" t="str">
        <f t="shared" si="150"/>
        <v/>
      </c>
      <c r="AE165" s="29" t="str">
        <f t="shared" si="151"/>
        <v/>
      </c>
      <c r="AF165" s="29" t="str">
        <f t="shared" si="137"/>
        <v/>
      </c>
      <c r="AG165" s="23"/>
      <c r="AH165" s="17" t="str">
        <f t="shared" si="152"/>
        <v/>
      </c>
      <c r="AI165" s="73"/>
      <c r="AJ165" s="61"/>
      <c r="AK165" s="61"/>
      <c r="AL165" s="62"/>
      <c r="AM165" s="18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  <c r="BJ165" s="102"/>
      <c r="BK165" s="102"/>
      <c r="BL165" s="102"/>
      <c r="BM165" s="102"/>
      <c r="BN165" s="102"/>
      <c r="BO165" s="102"/>
      <c r="BP165" s="102"/>
      <c r="BQ165" s="102"/>
      <c r="BR165" s="102"/>
      <c r="BS165" s="102"/>
      <c r="BT165" s="25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</row>
    <row r="166" spans="1:139" ht="15" customHeight="1">
      <c r="A166" s="83"/>
      <c r="B166" s="66"/>
      <c r="C166" s="79"/>
      <c r="D166" s="67"/>
      <c r="E166" s="123"/>
      <c r="F166" s="123"/>
      <c r="G166" s="85"/>
      <c r="H166" s="86"/>
      <c r="I166" s="124"/>
      <c r="J166" s="13"/>
      <c r="K166" s="14"/>
      <c r="L166" s="14"/>
      <c r="M166" s="15"/>
      <c r="N166" s="72"/>
      <c r="O166" s="92">
        <f t="shared" si="138"/>
        <v>0</v>
      </c>
      <c r="P166" s="93">
        <f t="shared" si="139"/>
        <v>0</v>
      </c>
      <c r="Q166" s="94"/>
      <c r="R166" s="3" t="str">
        <f t="shared" si="140"/>
        <v/>
      </c>
      <c r="S166" s="3" t="str">
        <f t="shared" si="141"/>
        <v/>
      </c>
      <c r="T166" s="3" t="str">
        <f t="shared" si="142"/>
        <v/>
      </c>
      <c r="U166" s="4" t="str">
        <f t="shared" si="143"/>
        <v/>
      </c>
      <c r="V166" s="5" t="str">
        <f t="shared" si="144"/>
        <v/>
      </c>
      <c r="W166" s="76" t="str">
        <f t="shared" si="135"/>
        <v/>
      </c>
      <c r="X166" s="76" t="str">
        <f t="shared" si="136"/>
        <v/>
      </c>
      <c r="Y166" s="5" t="str">
        <f t="shared" si="145"/>
        <v/>
      </c>
      <c r="Z166" s="5" t="str">
        <f t="shared" si="146"/>
        <v/>
      </c>
      <c r="AA166" s="5" t="str">
        <f t="shared" si="147"/>
        <v/>
      </c>
      <c r="AB166" s="6" t="str">
        <f t="shared" si="148"/>
        <v/>
      </c>
      <c r="AC166" s="29" t="str">
        <f t="shared" si="149"/>
        <v/>
      </c>
      <c r="AD166" s="29" t="str">
        <f t="shared" si="150"/>
        <v/>
      </c>
      <c r="AE166" s="29" t="str">
        <f t="shared" si="151"/>
        <v/>
      </c>
      <c r="AF166" s="29" t="str">
        <f t="shared" si="137"/>
        <v/>
      </c>
      <c r="AG166" s="23"/>
      <c r="AH166" s="17" t="str">
        <f t="shared" si="152"/>
        <v/>
      </c>
      <c r="AI166" s="73"/>
      <c r="AJ166" s="61"/>
      <c r="AK166" s="61"/>
      <c r="AL166" s="62"/>
      <c r="AM166" s="18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  <c r="BJ166" s="102"/>
      <c r="BK166" s="102"/>
      <c r="BL166" s="102"/>
      <c r="BM166" s="102"/>
      <c r="BN166" s="102"/>
      <c r="BO166" s="102"/>
      <c r="BP166" s="102"/>
      <c r="BQ166" s="102"/>
      <c r="BR166" s="102"/>
      <c r="BS166" s="102"/>
      <c r="BT166" s="25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</row>
    <row r="167" spans="1:139" ht="15" customHeight="1">
      <c r="A167" s="83"/>
      <c r="B167" s="66"/>
      <c r="C167" s="79"/>
      <c r="D167" s="67"/>
      <c r="E167" s="123"/>
      <c r="F167" s="123"/>
      <c r="G167" s="85"/>
      <c r="H167" s="86"/>
      <c r="I167" s="124"/>
      <c r="J167" s="13"/>
      <c r="K167" s="14"/>
      <c r="L167" s="14"/>
      <c r="M167" s="15"/>
      <c r="N167" s="72"/>
      <c r="O167" s="92">
        <f t="shared" si="138"/>
        <v>0</v>
      </c>
      <c r="P167" s="93">
        <f t="shared" si="139"/>
        <v>0</v>
      </c>
      <c r="Q167" s="94"/>
      <c r="R167" s="3" t="str">
        <f t="shared" si="140"/>
        <v/>
      </c>
      <c r="S167" s="3" t="str">
        <f t="shared" si="141"/>
        <v/>
      </c>
      <c r="T167" s="3" t="str">
        <f t="shared" si="142"/>
        <v/>
      </c>
      <c r="U167" s="4" t="str">
        <f t="shared" si="143"/>
        <v/>
      </c>
      <c r="V167" s="5" t="str">
        <f t="shared" si="144"/>
        <v/>
      </c>
      <c r="W167" s="76" t="str">
        <f t="shared" si="135"/>
        <v/>
      </c>
      <c r="X167" s="76" t="str">
        <f t="shared" si="136"/>
        <v/>
      </c>
      <c r="Y167" s="5" t="str">
        <f t="shared" si="145"/>
        <v/>
      </c>
      <c r="Z167" s="5" t="str">
        <f t="shared" si="146"/>
        <v/>
      </c>
      <c r="AA167" s="5" t="str">
        <f t="shared" si="147"/>
        <v/>
      </c>
      <c r="AB167" s="6" t="str">
        <f t="shared" si="148"/>
        <v/>
      </c>
      <c r="AC167" s="29" t="str">
        <f t="shared" si="149"/>
        <v/>
      </c>
      <c r="AD167" s="29" t="str">
        <f t="shared" si="150"/>
        <v/>
      </c>
      <c r="AE167" s="29" t="str">
        <f t="shared" si="151"/>
        <v/>
      </c>
      <c r="AF167" s="29" t="str">
        <f t="shared" si="137"/>
        <v/>
      </c>
      <c r="AG167" s="23"/>
      <c r="AH167" s="17" t="str">
        <f t="shared" si="152"/>
        <v/>
      </c>
      <c r="AI167" s="73"/>
      <c r="AJ167" s="61"/>
      <c r="AK167" s="61"/>
      <c r="AL167" s="62"/>
      <c r="AM167" s="18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  <c r="BJ167" s="102"/>
      <c r="BK167" s="102"/>
      <c r="BL167" s="102"/>
      <c r="BM167" s="102"/>
      <c r="BN167" s="102"/>
      <c r="BO167" s="102"/>
      <c r="BP167" s="102"/>
      <c r="BQ167" s="102"/>
      <c r="BR167" s="102"/>
      <c r="BS167" s="102"/>
      <c r="BT167" s="25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</row>
    <row r="168" spans="1:139" ht="15" customHeight="1">
      <c r="A168" s="83"/>
      <c r="B168" s="66"/>
      <c r="C168" s="79"/>
      <c r="D168" s="67"/>
      <c r="E168" s="123"/>
      <c r="F168" s="123"/>
      <c r="G168" s="85"/>
      <c r="H168" s="86"/>
      <c r="I168" s="124"/>
      <c r="J168" s="13"/>
      <c r="K168" s="14"/>
      <c r="L168" s="14"/>
      <c r="M168" s="15"/>
      <c r="N168" s="72"/>
      <c r="O168" s="92">
        <f t="shared" si="138"/>
        <v>0</v>
      </c>
      <c r="P168" s="93">
        <f t="shared" si="139"/>
        <v>0</v>
      </c>
      <c r="Q168" s="94"/>
      <c r="R168" s="3" t="str">
        <f t="shared" si="140"/>
        <v/>
      </c>
      <c r="S168" s="3" t="str">
        <f t="shared" si="141"/>
        <v/>
      </c>
      <c r="T168" s="3" t="str">
        <f t="shared" si="142"/>
        <v/>
      </c>
      <c r="U168" s="4" t="str">
        <f t="shared" si="143"/>
        <v/>
      </c>
      <c r="V168" s="5" t="str">
        <f t="shared" si="144"/>
        <v/>
      </c>
      <c r="W168" s="76" t="str">
        <f t="shared" si="135"/>
        <v/>
      </c>
      <c r="X168" s="76" t="str">
        <f t="shared" si="136"/>
        <v/>
      </c>
      <c r="Y168" s="5" t="str">
        <f t="shared" si="145"/>
        <v/>
      </c>
      <c r="Z168" s="5" t="str">
        <f t="shared" si="146"/>
        <v/>
      </c>
      <c r="AA168" s="5" t="str">
        <f t="shared" si="147"/>
        <v/>
      </c>
      <c r="AB168" s="6" t="str">
        <f t="shared" si="148"/>
        <v/>
      </c>
      <c r="AC168" s="29" t="str">
        <f t="shared" si="149"/>
        <v/>
      </c>
      <c r="AD168" s="29" t="str">
        <f t="shared" si="150"/>
        <v/>
      </c>
      <c r="AE168" s="29" t="str">
        <f t="shared" si="151"/>
        <v/>
      </c>
      <c r="AF168" s="29" t="str">
        <f t="shared" si="137"/>
        <v/>
      </c>
      <c r="AG168" s="23"/>
      <c r="AH168" s="17" t="str">
        <f t="shared" si="152"/>
        <v/>
      </c>
      <c r="AI168" s="73"/>
      <c r="AJ168" s="61"/>
      <c r="AK168" s="61"/>
      <c r="AL168" s="62"/>
      <c r="AM168" s="18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25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</row>
    <row r="169" spans="1:139" ht="15" customHeight="1">
      <c r="A169" s="83"/>
      <c r="B169" s="66"/>
      <c r="C169" s="79"/>
      <c r="D169" s="67"/>
      <c r="E169" s="123"/>
      <c r="F169" s="123"/>
      <c r="G169" s="85"/>
      <c r="H169" s="86"/>
      <c r="I169" s="124"/>
      <c r="J169" s="13"/>
      <c r="K169" s="14"/>
      <c r="L169" s="14"/>
      <c r="M169" s="15"/>
      <c r="N169" s="72"/>
      <c r="O169" s="92">
        <f t="shared" si="138"/>
        <v>0</v>
      </c>
      <c r="P169" s="93">
        <f t="shared" si="139"/>
        <v>0</v>
      </c>
      <c r="Q169" s="94"/>
      <c r="R169" s="3" t="str">
        <f t="shared" si="140"/>
        <v/>
      </c>
      <c r="S169" s="3" t="str">
        <f t="shared" si="141"/>
        <v/>
      </c>
      <c r="T169" s="3" t="str">
        <f t="shared" si="142"/>
        <v/>
      </c>
      <c r="U169" s="4" t="str">
        <f t="shared" si="143"/>
        <v/>
      </c>
      <c r="V169" s="5" t="str">
        <f t="shared" si="144"/>
        <v/>
      </c>
      <c r="W169" s="76" t="str">
        <f t="shared" si="135"/>
        <v/>
      </c>
      <c r="X169" s="76" t="str">
        <f t="shared" si="136"/>
        <v/>
      </c>
      <c r="Y169" s="5" t="str">
        <f t="shared" si="145"/>
        <v/>
      </c>
      <c r="Z169" s="5" t="str">
        <f t="shared" si="146"/>
        <v/>
      </c>
      <c r="AA169" s="5" t="str">
        <f t="shared" si="147"/>
        <v/>
      </c>
      <c r="AB169" s="6" t="str">
        <f t="shared" si="148"/>
        <v/>
      </c>
      <c r="AC169" s="29" t="str">
        <f t="shared" si="149"/>
        <v/>
      </c>
      <c r="AD169" s="29" t="str">
        <f t="shared" si="150"/>
        <v/>
      </c>
      <c r="AE169" s="29" t="str">
        <f t="shared" si="151"/>
        <v/>
      </c>
      <c r="AF169" s="29" t="str">
        <f t="shared" si="137"/>
        <v/>
      </c>
      <c r="AG169" s="23"/>
      <c r="AH169" s="17" t="str">
        <f t="shared" si="152"/>
        <v/>
      </c>
      <c r="AI169" s="73"/>
      <c r="AJ169" s="61"/>
      <c r="AK169" s="61"/>
      <c r="AL169" s="62"/>
      <c r="AM169" s="18"/>
      <c r="AN169" s="102"/>
      <c r="AO169" s="102"/>
      <c r="AP169" s="102"/>
      <c r="AQ169" s="102"/>
      <c r="AR169" s="102"/>
      <c r="AS169" s="102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02"/>
      <c r="BM169" s="102"/>
      <c r="BN169" s="102"/>
      <c r="BO169" s="102"/>
      <c r="BP169" s="102"/>
      <c r="BQ169" s="102"/>
      <c r="BR169" s="102"/>
      <c r="BS169" s="102"/>
      <c r="BT169" s="25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</row>
    <row r="170" spans="1:139" ht="15" customHeight="1">
      <c r="A170" s="83"/>
      <c r="B170" s="66"/>
      <c r="C170" s="79"/>
      <c r="D170" s="67"/>
      <c r="E170" s="123"/>
      <c r="F170" s="123"/>
      <c r="G170" s="85"/>
      <c r="H170" s="86"/>
      <c r="I170" s="124"/>
      <c r="J170" s="13"/>
      <c r="K170" s="14"/>
      <c r="L170" s="14"/>
      <c r="M170" s="15"/>
      <c r="N170" s="72"/>
      <c r="O170" s="92">
        <f t="shared" si="138"/>
        <v>0</v>
      </c>
      <c r="P170" s="93">
        <f t="shared" si="139"/>
        <v>0</v>
      </c>
      <c r="Q170" s="94"/>
      <c r="R170" s="3" t="str">
        <f t="shared" si="140"/>
        <v/>
      </c>
      <c r="S170" s="3" t="str">
        <f t="shared" si="141"/>
        <v/>
      </c>
      <c r="T170" s="3" t="str">
        <f t="shared" si="142"/>
        <v/>
      </c>
      <c r="U170" s="4" t="str">
        <f t="shared" si="143"/>
        <v/>
      </c>
      <c r="V170" s="5" t="str">
        <f t="shared" si="144"/>
        <v/>
      </c>
      <c r="W170" s="76" t="str">
        <f t="shared" si="135"/>
        <v/>
      </c>
      <c r="X170" s="76" t="str">
        <f t="shared" si="136"/>
        <v/>
      </c>
      <c r="Y170" s="5" t="str">
        <f t="shared" si="145"/>
        <v/>
      </c>
      <c r="Z170" s="5" t="str">
        <f t="shared" si="146"/>
        <v/>
      </c>
      <c r="AA170" s="5" t="str">
        <f t="shared" si="147"/>
        <v/>
      </c>
      <c r="AB170" s="6" t="str">
        <f t="shared" si="148"/>
        <v/>
      </c>
      <c r="AC170" s="29" t="str">
        <f t="shared" si="149"/>
        <v/>
      </c>
      <c r="AD170" s="29" t="str">
        <f t="shared" si="150"/>
        <v/>
      </c>
      <c r="AE170" s="29" t="str">
        <f t="shared" si="151"/>
        <v/>
      </c>
      <c r="AF170" s="29" t="str">
        <f t="shared" si="137"/>
        <v/>
      </c>
      <c r="AG170" s="23"/>
      <c r="AH170" s="17" t="str">
        <f t="shared" si="152"/>
        <v/>
      </c>
      <c r="AI170" s="73"/>
      <c r="AJ170" s="61"/>
      <c r="AK170" s="61"/>
      <c r="AL170" s="62"/>
      <c r="AM170" s="18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25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</row>
    <row r="171" spans="1:139" ht="15" customHeight="1">
      <c r="A171" s="83"/>
      <c r="B171" s="66"/>
      <c r="C171" s="79"/>
      <c r="D171" s="67"/>
      <c r="E171" s="123"/>
      <c r="F171" s="123"/>
      <c r="G171" s="85"/>
      <c r="H171" s="86"/>
      <c r="I171" s="124"/>
      <c r="J171" s="13"/>
      <c r="K171" s="14"/>
      <c r="L171" s="14"/>
      <c r="M171" s="15"/>
      <c r="N171" s="72"/>
      <c r="O171" s="92">
        <f t="shared" si="138"/>
        <v>0</v>
      </c>
      <c r="P171" s="93">
        <f t="shared" si="139"/>
        <v>0</v>
      </c>
      <c r="Q171" s="94"/>
      <c r="R171" s="3" t="str">
        <f t="shared" si="140"/>
        <v/>
      </c>
      <c r="S171" s="3" t="str">
        <f t="shared" si="141"/>
        <v/>
      </c>
      <c r="T171" s="3" t="str">
        <f t="shared" si="142"/>
        <v/>
      </c>
      <c r="U171" s="4" t="str">
        <f t="shared" si="143"/>
        <v/>
      </c>
      <c r="V171" s="5" t="str">
        <f t="shared" si="144"/>
        <v/>
      </c>
      <c r="W171" s="76" t="str">
        <f t="shared" si="135"/>
        <v/>
      </c>
      <c r="X171" s="76" t="str">
        <f t="shared" si="136"/>
        <v/>
      </c>
      <c r="Y171" s="5" t="str">
        <f t="shared" si="145"/>
        <v/>
      </c>
      <c r="Z171" s="5" t="str">
        <f t="shared" si="146"/>
        <v/>
      </c>
      <c r="AA171" s="5" t="str">
        <f t="shared" si="147"/>
        <v/>
      </c>
      <c r="AB171" s="6" t="str">
        <f t="shared" si="148"/>
        <v/>
      </c>
      <c r="AC171" s="29" t="str">
        <f t="shared" si="149"/>
        <v/>
      </c>
      <c r="AD171" s="29" t="str">
        <f t="shared" si="150"/>
        <v/>
      </c>
      <c r="AE171" s="29" t="str">
        <f t="shared" si="151"/>
        <v/>
      </c>
      <c r="AF171" s="29" t="str">
        <f t="shared" si="137"/>
        <v/>
      </c>
      <c r="AG171" s="23"/>
      <c r="AH171" s="17" t="str">
        <f t="shared" si="152"/>
        <v/>
      </c>
      <c r="AI171" s="73"/>
      <c r="AJ171" s="61"/>
      <c r="AK171" s="61"/>
      <c r="AL171" s="62"/>
      <c r="AM171" s="18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25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</row>
    <row r="172" spans="1:139" ht="15" customHeight="1">
      <c r="A172" s="83"/>
      <c r="B172" s="66"/>
      <c r="C172" s="79"/>
      <c r="D172" s="67"/>
      <c r="E172" s="123"/>
      <c r="F172" s="123"/>
      <c r="G172" s="85"/>
      <c r="H172" s="86"/>
      <c r="I172" s="124"/>
      <c r="J172" s="13"/>
      <c r="K172" s="14"/>
      <c r="L172" s="14"/>
      <c r="M172" s="15"/>
      <c r="N172" s="72"/>
      <c r="O172" s="92">
        <f t="shared" si="138"/>
        <v>0</v>
      </c>
      <c r="P172" s="93">
        <f t="shared" si="139"/>
        <v>0</v>
      </c>
      <c r="Q172" s="94"/>
      <c r="R172" s="3" t="str">
        <f t="shared" si="140"/>
        <v/>
      </c>
      <c r="S172" s="3" t="str">
        <f t="shared" si="141"/>
        <v/>
      </c>
      <c r="T172" s="3" t="str">
        <f t="shared" si="142"/>
        <v/>
      </c>
      <c r="U172" s="4" t="str">
        <f t="shared" si="143"/>
        <v/>
      </c>
      <c r="V172" s="5" t="str">
        <f t="shared" si="144"/>
        <v/>
      </c>
      <c r="W172" s="76" t="str">
        <f t="shared" si="135"/>
        <v/>
      </c>
      <c r="X172" s="76" t="str">
        <f t="shared" si="136"/>
        <v/>
      </c>
      <c r="Y172" s="5" t="str">
        <f t="shared" si="145"/>
        <v/>
      </c>
      <c r="Z172" s="5" t="str">
        <f t="shared" si="146"/>
        <v/>
      </c>
      <c r="AA172" s="5" t="str">
        <f t="shared" si="147"/>
        <v/>
      </c>
      <c r="AB172" s="6" t="str">
        <f t="shared" si="148"/>
        <v/>
      </c>
      <c r="AC172" s="29" t="str">
        <f t="shared" si="149"/>
        <v/>
      </c>
      <c r="AD172" s="29" t="str">
        <f t="shared" si="150"/>
        <v/>
      </c>
      <c r="AE172" s="29" t="str">
        <f t="shared" si="151"/>
        <v/>
      </c>
      <c r="AF172" s="29" t="str">
        <f t="shared" si="137"/>
        <v/>
      </c>
      <c r="AG172" s="23"/>
      <c r="AH172" s="17" t="str">
        <f t="shared" si="152"/>
        <v/>
      </c>
      <c r="AI172" s="73"/>
      <c r="AJ172" s="61"/>
      <c r="AK172" s="61"/>
      <c r="AL172" s="62"/>
      <c r="AM172" s="18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25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</row>
    <row r="173" spans="1:139" ht="15" customHeight="1">
      <c r="A173" s="83"/>
      <c r="B173" s="66"/>
      <c r="C173" s="79"/>
      <c r="D173" s="67"/>
      <c r="E173" s="123"/>
      <c r="F173" s="123"/>
      <c r="G173" s="85"/>
      <c r="H173" s="86"/>
      <c r="I173" s="124"/>
      <c r="J173" s="13"/>
      <c r="K173" s="14"/>
      <c r="L173" s="14"/>
      <c r="M173" s="15"/>
      <c r="N173" s="72"/>
      <c r="O173" s="92">
        <f t="shared" si="138"/>
        <v>0</v>
      </c>
      <c r="P173" s="93">
        <f t="shared" si="139"/>
        <v>0</v>
      </c>
      <c r="Q173" s="94"/>
      <c r="R173" s="3" t="str">
        <f t="shared" si="140"/>
        <v/>
      </c>
      <c r="S173" s="3" t="str">
        <f t="shared" si="141"/>
        <v/>
      </c>
      <c r="T173" s="3" t="str">
        <f t="shared" si="142"/>
        <v/>
      </c>
      <c r="U173" s="4" t="str">
        <f t="shared" si="143"/>
        <v/>
      </c>
      <c r="V173" s="5" t="str">
        <f t="shared" si="144"/>
        <v/>
      </c>
      <c r="W173" s="76" t="str">
        <f t="shared" si="135"/>
        <v/>
      </c>
      <c r="X173" s="76" t="str">
        <f t="shared" si="136"/>
        <v/>
      </c>
      <c r="Y173" s="5" t="str">
        <f t="shared" si="145"/>
        <v/>
      </c>
      <c r="Z173" s="5" t="str">
        <f t="shared" si="146"/>
        <v/>
      </c>
      <c r="AA173" s="5" t="str">
        <f t="shared" si="147"/>
        <v/>
      </c>
      <c r="AB173" s="6" t="str">
        <f t="shared" si="148"/>
        <v/>
      </c>
      <c r="AC173" s="29" t="str">
        <f t="shared" si="149"/>
        <v/>
      </c>
      <c r="AD173" s="29" t="str">
        <f t="shared" si="150"/>
        <v/>
      </c>
      <c r="AE173" s="29" t="str">
        <f t="shared" si="151"/>
        <v/>
      </c>
      <c r="AF173" s="29" t="str">
        <f t="shared" si="137"/>
        <v/>
      </c>
      <c r="AG173" s="23"/>
      <c r="AH173" s="17" t="str">
        <f t="shared" si="152"/>
        <v/>
      </c>
      <c r="AI173" s="73"/>
      <c r="AJ173" s="61"/>
      <c r="AK173" s="61"/>
      <c r="AL173" s="62"/>
      <c r="AM173" s="18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25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</row>
    <row r="174" spans="1:139" ht="15" customHeight="1">
      <c r="A174" s="83"/>
      <c r="B174" s="66"/>
      <c r="C174" s="79"/>
      <c r="D174" s="67"/>
      <c r="E174" s="123"/>
      <c r="F174" s="123"/>
      <c r="G174" s="85"/>
      <c r="H174" s="86"/>
      <c r="I174" s="124"/>
      <c r="J174" s="13"/>
      <c r="K174" s="14"/>
      <c r="L174" s="14"/>
      <c r="M174" s="15"/>
      <c r="N174" s="72"/>
      <c r="O174" s="92">
        <f t="shared" si="138"/>
        <v>0</v>
      </c>
      <c r="P174" s="93">
        <f t="shared" si="139"/>
        <v>0</v>
      </c>
      <c r="Q174" s="94"/>
      <c r="R174" s="3" t="str">
        <f t="shared" si="140"/>
        <v/>
      </c>
      <c r="S174" s="3" t="str">
        <f t="shared" si="141"/>
        <v/>
      </c>
      <c r="T174" s="3" t="str">
        <f t="shared" si="142"/>
        <v/>
      </c>
      <c r="U174" s="4" t="str">
        <f t="shared" si="143"/>
        <v/>
      </c>
      <c r="V174" s="5" t="str">
        <f t="shared" si="144"/>
        <v/>
      </c>
      <c r="W174" s="76" t="str">
        <f t="shared" si="135"/>
        <v/>
      </c>
      <c r="X174" s="76" t="str">
        <f t="shared" si="136"/>
        <v/>
      </c>
      <c r="Y174" s="5" t="str">
        <f t="shared" si="145"/>
        <v/>
      </c>
      <c r="Z174" s="5" t="str">
        <f t="shared" si="146"/>
        <v/>
      </c>
      <c r="AA174" s="5" t="str">
        <f t="shared" si="147"/>
        <v/>
      </c>
      <c r="AB174" s="6" t="str">
        <f t="shared" si="148"/>
        <v/>
      </c>
      <c r="AC174" s="29" t="str">
        <f t="shared" si="149"/>
        <v/>
      </c>
      <c r="AD174" s="29" t="str">
        <f t="shared" si="150"/>
        <v/>
      </c>
      <c r="AE174" s="29" t="str">
        <f t="shared" si="151"/>
        <v/>
      </c>
      <c r="AF174" s="29" t="str">
        <f t="shared" si="137"/>
        <v/>
      </c>
      <c r="AG174" s="23"/>
      <c r="AH174" s="17" t="str">
        <f t="shared" si="152"/>
        <v/>
      </c>
      <c r="AI174" s="73"/>
      <c r="AJ174" s="61"/>
      <c r="AK174" s="61"/>
      <c r="AL174" s="62"/>
      <c r="AM174" s="18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25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</row>
    <row r="175" spans="1:139" ht="15" customHeight="1">
      <c r="A175" s="83"/>
      <c r="B175" s="66"/>
      <c r="C175" s="79"/>
      <c r="D175" s="67"/>
      <c r="E175" s="123"/>
      <c r="F175" s="123"/>
      <c r="G175" s="85"/>
      <c r="H175" s="86"/>
      <c r="I175" s="124"/>
      <c r="J175" s="13"/>
      <c r="K175" s="14"/>
      <c r="L175" s="14"/>
      <c r="M175" s="15"/>
      <c r="N175" s="72"/>
      <c r="O175" s="92">
        <f t="shared" si="138"/>
        <v>0</v>
      </c>
      <c r="P175" s="93">
        <f t="shared" si="139"/>
        <v>0</v>
      </c>
      <c r="Q175" s="94"/>
      <c r="R175" s="3" t="str">
        <f t="shared" si="140"/>
        <v/>
      </c>
      <c r="S175" s="3" t="str">
        <f t="shared" si="141"/>
        <v/>
      </c>
      <c r="T175" s="3" t="str">
        <f t="shared" si="142"/>
        <v/>
      </c>
      <c r="U175" s="4" t="str">
        <f t="shared" si="143"/>
        <v/>
      </c>
      <c r="V175" s="5" t="str">
        <f t="shared" si="144"/>
        <v/>
      </c>
      <c r="W175" s="76" t="str">
        <f t="shared" si="135"/>
        <v/>
      </c>
      <c r="X175" s="76" t="str">
        <f t="shared" si="136"/>
        <v/>
      </c>
      <c r="Y175" s="5" t="str">
        <f t="shared" si="145"/>
        <v/>
      </c>
      <c r="Z175" s="5" t="str">
        <f t="shared" si="146"/>
        <v/>
      </c>
      <c r="AA175" s="5" t="str">
        <f t="shared" si="147"/>
        <v/>
      </c>
      <c r="AB175" s="6" t="str">
        <f t="shared" si="148"/>
        <v/>
      </c>
      <c r="AC175" s="29" t="str">
        <f t="shared" si="149"/>
        <v/>
      </c>
      <c r="AD175" s="29" t="str">
        <f t="shared" si="150"/>
        <v/>
      </c>
      <c r="AE175" s="29" t="str">
        <f t="shared" si="151"/>
        <v/>
      </c>
      <c r="AF175" s="29" t="str">
        <f t="shared" si="137"/>
        <v/>
      </c>
      <c r="AG175" s="23"/>
      <c r="AH175" s="17" t="str">
        <f t="shared" si="152"/>
        <v/>
      </c>
      <c r="AI175" s="73"/>
      <c r="AJ175" s="61"/>
      <c r="AK175" s="61"/>
      <c r="AL175" s="62"/>
      <c r="AM175" s="18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25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</row>
    <row r="176" spans="1:139" ht="15" customHeight="1">
      <c r="A176" s="83"/>
      <c r="B176" s="66"/>
      <c r="C176" s="79"/>
      <c r="D176" s="67"/>
      <c r="E176" s="123"/>
      <c r="F176" s="123"/>
      <c r="G176" s="85"/>
      <c r="H176" s="86"/>
      <c r="I176" s="124"/>
      <c r="J176" s="13"/>
      <c r="K176" s="14"/>
      <c r="L176" s="14"/>
      <c r="M176" s="15"/>
      <c r="N176" s="72"/>
      <c r="O176" s="92">
        <f t="shared" si="138"/>
        <v>0</v>
      </c>
      <c r="P176" s="93">
        <f t="shared" si="139"/>
        <v>0</v>
      </c>
      <c r="Q176" s="94"/>
      <c r="R176" s="3" t="str">
        <f t="shared" si="140"/>
        <v/>
      </c>
      <c r="S176" s="3" t="str">
        <f t="shared" si="141"/>
        <v/>
      </c>
      <c r="T176" s="3" t="str">
        <f t="shared" si="142"/>
        <v/>
      </c>
      <c r="U176" s="4" t="str">
        <f t="shared" si="143"/>
        <v/>
      </c>
      <c r="V176" s="5" t="str">
        <f t="shared" si="144"/>
        <v/>
      </c>
      <c r="W176" s="76" t="str">
        <f t="shared" si="135"/>
        <v/>
      </c>
      <c r="X176" s="76" t="str">
        <f t="shared" si="136"/>
        <v/>
      </c>
      <c r="Y176" s="5" t="str">
        <f t="shared" si="145"/>
        <v/>
      </c>
      <c r="Z176" s="5" t="str">
        <f t="shared" si="146"/>
        <v/>
      </c>
      <c r="AA176" s="5" t="str">
        <f t="shared" si="147"/>
        <v/>
      </c>
      <c r="AB176" s="6" t="str">
        <f t="shared" si="148"/>
        <v/>
      </c>
      <c r="AC176" s="29" t="str">
        <f t="shared" si="149"/>
        <v/>
      </c>
      <c r="AD176" s="29" t="str">
        <f t="shared" si="150"/>
        <v/>
      </c>
      <c r="AE176" s="29" t="str">
        <f t="shared" si="151"/>
        <v/>
      </c>
      <c r="AF176" s="29" t="str">
        <f t="shared" si="137"/>
        <v/>
      </c>
      <c r="AG176" s="23"/>
      <c r="AH176" s="17" t="str">
        <f t="shared" si="152"/>
        <v/>
      </c>
      <c r="AI176" s="73"/>
      <c r="AJ176" s="61"/>
      <c r="AK176" s="61"/>
      <c r="AL176" s="62"/>
      <c r="AM176" s="18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25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</row>
    <row r="177" spans="1:139" ht="15" customHeight="1">
      <c r="A177" s="83"/>
      <c r="B177" s="66"/>
      <c r="C177" s="79"/>
      <c r="D177" s="67"/>
      <c r="E177" s="123"/>
      <c r="F177" s="123"/>
      <c r="G177" s="85"/>
      <c r="H177" s="86"/>
      <c r="I177" s="124"/>
      <c r="J177" s="13"/>
      <c r="K177" s="14"/>
      <c r="L177" s="14"/>
      <c r="M177" s="15"/>
      <c r="N177" s="72"/>
      <c r="O177" s="92">
        <f t="shared" si="138"/>
        <v>0</v>
      </c>
      <c r="P177" s="93">
        <f t="shared" si="139"/>
        <v>0</v>
      </c>
      <c r="Q177" s="94"/>
      <c r="R177" s="3" t="str">
        <f t="shared" si="140"/>
        <v/>
      </c>
      <c r="S177" s="3" t="str">
        <f t="shared" si="141"/>
        <v/>
      </c>
      <c r="T177" s="3" t="str">
        <f t="shared" si="142"/>
        <v/>
      </c>
      <c r="U177" s="4" t="str">
        <f t="shared" si="143"/>
        <v/>
      </c>
      <c r="V177" s="5" t="str">
        <f t="shared" si="144"/>
        <v/>
      </c>
      <c r="W177" s="76" t="str">
        <f t="shared" si="135"/>
        <v/>
      </c>
      <c r="X177" s="76" t="str">
        <f t="shared" si="136"/>
        <v/>
      </c>
      <c r="Y177" s="5" t="str">
        <f t="shared" si="145"/>
        <v/>
      </c>
      <c r="Z177" s="5" t="str">
        <f t="shared" si="146"/>
        <v/>
      </c>
      <c r="AA177" s="5" t="str">
        <f t="shared" si="147"/>
        <v/>
      </c>
      <c r="AB177" s="6" t="str">
        <f t="shared" si="148"/>
        <v/>
      </c>
      <c r="AC177" s="29" t="str">
        <f t="shared" si="149"/>
        <v/>
      </c>
      <c r="AD177" s="29" t="str">
        <f t="shared" si="150"/>
        <v/>
      </c>
      <c r="AE177" s="29" t="str">
        <f t="shared" si="151"/>
        <v/>
      </c>
      <c r="AF177" s="29" t="str">
        <f t="shared" si="137"/>
        <v/>
      </c>
      <c r="AG177" s="23"/>
      <c r="AH177" s="17" t="str">
        <f t="shared" si="152"/>
        <v/>
      </c>
      <c r="AI177" s="73"/>
      <c r="AJ177" s="61"/>
      <c r="AK177" s="61"/>
      <c r="AL177" s="62"/>
      <c r="AM177" s="18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25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</row>
    <row r="178" spans="1:139" ht="15" customHeight="1">
      <c r="A178" s="83"/>
      <c r="B178" s="66"/>
      <c r="C178" s="79"/>
      <c r="D178" s="67"/>
      <c r="E178" s="123"/>
      <c r="F178" s="123"/>
      <c r="G178" s="85"/>
      <c r="H178" s="86"/>
      <c r="I178" s="124"/>
      <c r="J178" s="13"/>
      <c r="K178" s="14"/>
      <c r="L178" s="14"/>
      <c r="M178" s="15"/>
      <c r="N178" s="72"/>
      <c r="O178" s="92">
        <f t="shared" si="138"/>
        <v>0</v>
      </c>
      <c r="P178" s="93">
        <f t="shared" si="139"/>
        <v>0</v>
      </c>
      <c r="Q178" s="94"/>
      <c r="R178" s="3" t="str">
        <f t="shared" si="140"/>
        <v/>
      </c>
      <c r="S178" s="3" t="str">
        <f t="shared" si="141"/>
        <v/>
      </c>
      <c r="T178" s="3" t="str">
        <f t="shared" si="142"/>
        <v/>
      </c>
      <c r="U178" s="4" t="str">
        <f t="shared" si="143"/>
        <v/>
      </c>
      <c r="V178" s="5" t="str">
        <f t="shared" si="144"/>
        <v/>
      </c>
      <c r="W178" s="76" t="str">
        <f t="shared" si="135"/>
        <v/>
      </c>
      <c r="X178" s="76" t="str">
        <f t="shared" si="136"/>
        <v/>
      </c>
      <c r="Y178" s="5" t="str">
        <f t="shared" si="145"/>
        <v/>
      </c>
      <c r="Z178" s="5" t="str">
        <f t="shared" si="146"/>
        <v/>
      </c>
      <c r="AA178" s="5" t="str">
        <f t="shared" si="147"/>
        <v/>
      </c>
      <c r="AB178" s="6" t="str">
        <f t="shared" si="148"/>
        <v/>
      </c>
      <c r="AC178" s="29" t="str">
        <f t="shared" si="149"/>
        <v/>
      </c>
      <c r="AD178" s="29" t="str">
        <f t="shared" si="150"/>
        <v/>
      </c>
      <c r="AE178" s="29" t="str">
        <f t="shared" si="151"/>
        <v/>
      </c>
      <c r="AF178" s="29" t="str">
        <f t="shared" si="137"/>
        <v/>
      </c>
      <c r="AG178" s="23"/>
      <c r="AH178" s="17" t="str">
        <f t="shared" si="152"/>
        <v/>
      </c>
      <c r="AI178" s="73"/>
      <c r="AJ178" s="61"/>
      <c r="AK178" s="61"/>
      <c r="AL178" s="62"/>
      <c r="AM178" s="18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  <c r="BJ178" s="102"/>
      <c r="BK178" s="102"/>
      <c r="BL178" s="102"/>
      <c r="BM178" s="102"/>
      <c r="BN178" s="102"/>
      <c r="BO178" s="102"/>
      <c r="BP178" s="102"/>
      <c r="BQ178" s="102"/>
      <c r="BR178" s="102"/>
      <c r="BS178" s="102"/>
      <c r="BT178" s="25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</row>
    <row r="179" spans="1:139" ht="15" customHeight="1">
      <c r="A179" s="83"/>
      <c r="B179" s="66"/>
      <c r="C179" s="79"/>
      <c r="D179" s="67"/>
      <c r="E179" s="123"/>
      <c r="F179" s="123"/>
      <c r="G179" s="85"/>
      <c r="H179" s="86"/>
      <c r="I179" s="124"/>
      <c r="J179" s="13"/>
      <c r="K179" s="14"/>
      <c r="L179" s="14"/>
      <c r="M179" s="15"/>
      <c r="N179" s="72"/>
      <c r="O179" s="92">
        <f t="shared" si="138"/>
        <v>0</v>
      </c>
      <c r="P179" s="93">
        <f t="shared" si="139"/>
        <v>0</v>
      </c>
      <c r="Q179" s="94"/>
      <c r="R179" s="3" t="str">
        <f t="shared" si="140"/>
        <v/>
      </c>
      <c r="S179" s="3" t="str">
        <f t="shared" si="141"/>
        <v/>
      </c>
      <c r="T179" s="3" t="str">
        <f t="shared" si="142"/>
        <v/>
      </c>
      <c r="U179" s="4" t="str">
        <f t="shared" si="143"/>
        <v/>
      </c>
      <c r="V179" s="5" t="str">
        <f t="shared" si="144"/>
        <v/>
      </c>
      <c r="W179" s="76" t="str">
        <f t="shared" ref="W179:W242" si="153">IF(OR($AN179="",ISNUMBER($AN179)=FALSE),"",IF(AND($I179="Tolerance",$J179&lt;&gt;""),($T179-$J179)/(($O179-$P179)/2),IF(AND($I179="GD&amp;T",$K179&lt;&gt;""),$T179/$K179,"")))</f>
        <v/>
      </c>
      <c r="X179" s="76" t="str">
        <f t="shared" ref="X179:X242" si="154">IF($W179="","",IF(ABS($W179)&lt;=0.125, "Level A",IF(AND(ABS($W179)&gt;0.125,ABS($W179)&lt;=0.25), "Level B",IF(AND(ABS($W179)&gt;0.25,ABS($W179)&lt;=0.5), "Level C", IF(ABS($W179)&gt;0.5, "Level D")))))</f>
        <v/>
      </c>
      <c r="Y179" s="5" t="str">
        <f t="shared" si="145"/>
        <v/>
      </c>
      <c r="Z179" s="5" t="str">
        <f t="shared" si="146"/>
        <v/>
      </c>
      <c r="AA179" s="5" t="str">
        <f t="shared" si="147"/>
        <v/>
      </c>
      <c r="AB179" s="6" t="str">
        <f t="shared" si="148"/>
        <v/>
      </c>
      <c r="AC179" s="29" t="str">
        <f t="shared" si="149"/>
        <v/>
      </c>
      <c r="AD179" s="29" t="str">
        <f t="shared" si="150"/>
        <v/>
      </c>
      <c r="AE179" s="29" t="str">
        <f t="shared" si="151"/>
        <v/>
      </c>
      <c r="AF179" s="29" t="str">
        <f t="shared" ref="AF179:AF242" si="155">IF(OR($V179&gt;$AF$9,$U179=""),"",$AF$9*6*$U179)</f>
        <v/>
      </c>
      <c r="AG179" s="23"/>
      <c r="AH179" s="17" t="str">
        <f t="shared" si="152"/>
        <v/>
      </c>
      <c r="AI179" s="73"/>
      <c r="AJ179" s="61"/>
      <c r="AK179" s="61"/>
      <c r="AL179" s="62"/>
      <c r="AM179" s="18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25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</row>
    <row r="180" spans="1:139" ht="15" customHeight="1">
      <c r="A180" s="83"/>
      <c r="B180" s="66"/>
      <c r="C180" s="79"/>
      <c r="D180" s="67"/>
      <c r="E180" s="123"/>
      <c r="F180" s="123"/>
      <c r="G180" s="85"/>
      <c r="H180" s="86"/>
      <c r="I180" s="124"/>
      <c r="J180" s="13"/>
      <c r="K180" s="14"/>
      <c r="L180" s="14"/>
      <c r="M180" s="15"/>
      <c r="N180" s="72"/>
      <c r="O180" s="92">
        <f t="shared" ref="O180:O243" si="156">J180+K180</f>
        <v>0</v>
      </c>
      <c r="P180" s="93">
        <f t="shared" ref="P180:P243" si="157">J180+L180</f>
        <v>0</v>
      </c>
      <c r="Q180" s="94"/>
      <c r="R180" s="3" t="str">
        <f t="shared" ref="R180:R243" si="158">IF(OR($AN180="",ISNUMBER($AN180)=FALSE),"",MAX(AN180:EI180))</f>
        <v/>
      </c>
      <c r="S180" s="3" t="str">
        <f t="shared" ref="S180:S243" si="159">IF(OR($AN180="",ISNUMBER($AN180)=FALSE),"",MIN(AN180:EI180))</f>
        <v/>
      </c>
      <c r="T180" s="3" t="str">
        <f t="shared" ref="T180:T243" si="160">IF(OR($AN180="",ISNUMBER($AN180)=FALSE),"",AVERAGE(AN180:EI180))</f>
        <v/>
      </c>
      <c r="U180" s="4" t="str">
        <f t="shared" ref="U180:U243" si="161">IF(OR($AN180="",ISNUMBER($AN180)=FALSE),"",STDEV(AN180:EI180))</f>
        <v/>
      </c>
      <c r="V180" s="5" t="str">
        <f t="shared" ref="V180:V243" si="162">IF(OR($AN180="",ISNUMBER($AN180)=FALSE),"",IF(AND(J180=0,L180=0),Y180,IF(AND(J180="",K180=""),Z180,(K180+ABS(L180))/(6*U180))))</f>
        <v/>
      </c>
      <c r="W180" s="76" t="str">
        <f t="shared" si="153"/>
        <v/>
      </c>
      <c r="X180" s="76" t="str">
        <f t="shared" si="154"/>
        <v/>
      </c>
      <c r="Y180" s="5" t="str">
        <f t="shared" ref="Y180:Y243" si="163">IF(OR($AN180="",ISNUMBER($AN180)=FALSE),"",IF(K180="","",(O180-T180)/(3*U180)))</f>
        <v/>
      </c>
      <c r="Z180" s="5" t="str">
        <f t="shared" ref="Z180:Z243" si="164">IF(OR($AN180="",ISNUMBER($AN180)=FALSE),"",IF(L180="","",(T180-P180)/(3*U180)))</f>
        <v/>
      </c>
      <c r="AA180" s="5" t="str">
        <f t="shared" ref="AA180:AA243" si="165">IF(OR($AN180="",ISNUMBER($AN180)=FALSE),"",IF(AND(J180=0,L180=0),((K180)-(T180))/(3*U180),MIN(Y180:Z180)))</f>
        <v/>
      </c>
      <c r="AB180" s="6" t="str">
        <f t="shared" ref="AB180:AB243" si="166">IF(OR($AN180="",ISNUMBER($AN180)=FALSE),"",IF(AND(J180=0,L180=0),NORMSDIST(3*AA180),NORMSDIST(3*AA180)+NORMSDIST(6*V180-3*AA180)-1))</f>
        <v/>
      </c>
      <c r="AC180" s="29" t="str">
        <f t="shared" ref="AC180:AC243" si="167">IF($T180="","",IF(I180="Tolerance",IF(($H180*3*U180+T180)-J180&lt;K180,"",($H180*3*U180+T180)-J180),IF(OR(I180="GD&amp;T",I180="MAX"),IF(($H180*3*U180+T180)&lt;K180,"",($H180*3*U180+T180)),"")))</f>
        <v/>
      </c>
      <c r="AD180" s="29" t="str">
        <f t="shared" ref="AD180:AD243" si="168">IF(T180="","",IF(I180="Tolerance",IF(-(($H180*3*U180)-T180)-J180&gt;L180,"",-(($H180*3*U180)-T180)-J180),IF(I180="MIN",IF(-(($H180*3*U180)-T180)&gt;L180,"",-(($H180*3*U180)-T180)),"")))</f>
        <v/>
      </c>
      <c r="AE180" s="29" t="str">
        <f t="shared" ref="AE180:AE243" si="169">IF(OR(J180="",T180=""),"",(O180+P180)/2-T180)</f>
        <v/>
      </c>
      <c r="AF180" s="29" t="str">
        <f t="shared" si="155"/>
        <v/>
      </c>
      <c r="AG180" s="23"/>
      <c r="AH180" s="17" t="str">
        <f t="shared" ref="AH180:AH243" si="170">IF(AG180="","",IF(AG180&gt;=0.966,"Normal","Not Normal"))</f>
        <v/>
      </c>
      <c r="AI180" s="73"/>
      <c r="AJ180" s="61"/>
      <c r="AK180" s="61"/>
      <c r="AL180" s="62"/>
      <c r="AM180" s="18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02"/>
      <c r="BM180" s="102"/>
      <c r="BN180" s="102"/>
      <c r="BO180" s="102"/>
      <c r="BP180" s="102"/>
      <c r="BQ180" s="102"/>
      <c r="BR180" s="102"/>
      <c r="BS180" s="102"/>
      <c r="BT180" s="25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</row>
    <row r="181" spans="1:139" ht="15" customHeight="1">
      <c r="A181" s="83"/>
      <c r="B181" s="66"/>
      <c r="C181" s="79"/>
      <c r="D181" s="67"/>
      <c r="E181" s="123"/>
      <c r="F181" s="123"/>
      <c r="G181" s="85"/>
      <c r="H181" s="86"/>
      <c r="I181" s="124"/>
      <c r="J181" s="13"/>
      <c r="K181" s="14"/>
      <c r="L181" s="14"/>
      <c r="M181" s="15"/>
      <c r="N181" s="72"/>
      <c r="O181" s="92">
        <f t="shared" si="156"/>
        <v>0</v>
      </c>
      <c r="P181" s="93">
        <f t="shared" si="157"/>
        <v>0</v>
      </c>
      <c r="Q181" s="94"/>
      <c r="R181" s="3" t="str">
        <f t="shared" si="158"/>
        <v/>
      </c>
      <c r="S181" s="3" t="str">
        <f t="shared" si="159"/>
        <v/>
      </c>
      <c r="T181" s="3" t="str">
        <f t="shared" si="160"/>
        <v/>
      </c>
      <c r="U181" s="4" t="str">
        <f t="shared" si="161"/>
        <v/>
      </c>
      <c r="V181" s="5" t="str">
        <f t="shared" si="162"/>
        <v/>
      </c>
      <c r="W181" s="76" t="str">
        <f t="shared" si="153"/>
        <v/>
      </c>
      <c r="X181" s="76" t="str">
        <f t="shared" si="154"/>
        <v/>
      </c>
      <c r="Y181" s="5" t="str">
        <f t="shared" si="163"/>
        <v/>
      </c>
      <c r="Z181" s="5" t="str">
        <f t="shared" si="164"/>
        <v/>
      </c>
      <c r="AA181" s="5" t="str">
        <f t="shared" si="165"/>
        <v/>
      </c>
      <c r="AB181" s="6" t="str">
        <f t="shared" si="166"/>
        <v/>
      </c>
      <c r="AC181" s="29" t="str">
        <f t="shared" si="167"/>
        <v/>
      </c>
      <c r="AD181" s="29" t="str">
        <f t="shared" si="168"/>
        <v/>
      </c>
      <c r="AE181" s="29" t="str">
        <f t="shared" si="169"/>
        <v/>
      </c>
      <c r="AF181" s="29" t="str">
        <f t="shared" si="155"/>
        <v/>
      </c>
      <c r="AG181" s="23"/>
      <c r="AH181" s="17" t="str">
        <f t="shared" si="170"/>
        <v/>
      </c>
      <c r="AI181" s="73"/>
      <c r="AJ181" s="61"/>
      <c r="AK181" s="61"/>
      <c r="AL181" s="62"/>
      <c r="AM181" s="18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25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</row>
    <row r="182" spans="1:139" ht="15" customHeight="1">
      <c r="A182" s="83"/>
      <c r="B182" s="66"/>
      <c r="C182" s="79"/>
      <c r="D182" s="67"/>
      <c r="E182" s="123"/>
      <c r="F182" s="123"/>
      <c r="G182" s="85"/>
      <c r="H182" s="86"/>
      <c r="I182" s="124"/>
      <c r="J182" s="13"/>
      <c r="K182" s="14"/>
      <c r="L182" s="14"/>
      <c r="M182" s="15"/>
      <c r="N182" s="72"/>
      <c r="O182" s="92">
        <f t="shared" si="156"/>
        <v>0</v>
      </c>
      <c r="P182" s="93">
        <f t="shared" si="157"/>
        <v>0</v>
      </c>
      <c r="Q182" s="94"/>
      <c r="R182" s="3" t="str">
        <f t="shared" si="158"/>
        <v/>
      </c>
      <c r="S182" s="3" t="str">
        <f t="shared" si="159"/>
        <v/>
      </c>
      <c r="T182" s="3" t="str">
        <f t="shared" si="160"/>
        <v/>
      </c>
      <c r="U182" s="4" t="str">
        <f t="shared" si="161"/>
        <v/>
      </c>
      <c r="V182" s="5" t="str">
        <f t="shared" si="162"/>
        <v/>
      </c>
      <c r="W182" s="76" t="str">
        <f t="shared" si="153"/>
        <v/>
      </c>
      <c r="X182" s="76" t="str">
        <f t="shared" si="154"/>
        <v/>
      </c>
      <c r="Y182" s="5" t="str">
        <f t="shared" si="163"/>
        <v/>
      </c>
      <c r="Z182" s="5" t="str">
        <f t="shared" si="164"/>
        <v/>
      </c>
      <c r="AA182" s="5" t="str">
        <f t="shared" si="165"/>
        <v/>
      </c>
      <c r="AB182" s="6" t="str">
        <f t="shared" si="166"/>
        <v/>
      </c>
      <c r="AC182" s="29" t="str">
        <f t="shared" si="167"/>
        <v/>
      </c>
      <c r="AD182" s="29" t="str">
        <f t="shared" si="168"/>
        <v/>
      </c>
      <c r="AE182" s="29" t="str">
        <f t="shared" si="169"/>
        <v/>
      </c>
      <c r="AF182" s="29" t="str">
        <f t="shared" si="155"/>
        <v/>
      </c>
      <c r="AG182" s="23"/>
      <c r="AH182" s="17" t="str">
        <f t="shared" si="170"/>
        <v/>
      </c>
      <c r="AI182" s="73"/>
      <c r="AJ182" s="61"/>
      <c r="AK182" s="61"/>
      <c r="AL182" s="62"/>
      <c r="AM182" s="18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02"/>
      <c r="BM182" s="102"/>
      <c r="BN182" s="102"/>
      <c r="BO182" s="102"/>
      <c r="BP182" s="102"/>
      <c r="BQ182" s="102"/>
      <c r="BR182" s="102"/>
      <c r="BS182" s="102"/>
      <c r="BT182" s="25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</row>
    <row r="183" spans="1:139" ht="15" customHeight="1">
      <c r="A183" s="83"/>
      <c r="B183" s="66"/>
      <c r="C183" s="79"/>
      <c r="D183" s="67"/>
      <c r="E183" s="123"/>
      <c r="F183" s="123"/>
      <c r="G183" s="85"/>
      <c r="H183" s="86"/>
      <c r="I183" s="124"/>
      <c r="J183" s="13"/>
      <c r="K183" s="14"/>
      <c r="L183" s="14"/>
      <c r="M183" s="15"/>
      <c r="N183" s="72"/>
      <c r="O183" s="92">
        <f t="shared" si="156"/>
        <v>0</v>
      </c>
      <c r="P183" s="93">
        <f t="shared" si="157"/>
        <v>0</v>
      </c>
      <c r="Q183" s="94"/>
      <c r="R183" s="3" t="str">
        <f t="shared" si="158"/>
        <v/>
      </c>
      <c r="S183" s="3" t="str">
        <f t="shared" si="159"/>
        <v/>
      </c>
      <c r="T183" s="3" t="str">
        <f t="shared" si="160"/>
        <v/>
      </c>
      <c r="U183" s="4" t="str">
        <f t="shared" si="161"/>
        <v/>
      </c>
      <c r="V183" s="5" t="str">
        <f t="shared" si="162"/>
        <v/>
      </c>
      <c r="W183" s="76" t="str">
        <f t="shared" si="153"/>
        <v/>
      </c>
      <c r="X183" s="76" t="str">
        <f t="shared" si="154"/>
        <v/>
      </c>
      <c r="Y183" s="5" t="str">
        <f t="shared" si="163"/>
        <v/>
      </c>
      <c r="Z183" s="5" t="str">
        <f t="shared" si="164"/>
        <v/>
      </c>
      <c r="AA183" s="5" t="str">
        <f t="shared" si="165"/>
        <v/>
      </c>
      <c r="AB183" s="6" t="str">
        <f t="shared" si="166"/>
        <v/>
      </c>
      <c r="AC183" s="29" t="str">
        <f t="shared" si="167"/>
        <v/>
      </c>
      <c r="AD183" s="29" t="str">
        <f t="shared" si="168"/>
        <v/>
      </c>
      <c r="AE183" s="29" t="str">
        <f t="shared" si="169"/>
        <v/>
      </c>
      <c r="AF183" s="29" t="str">
        <f t="shared" si="155"/>
        <v/>
      </c>
      <c r="AG183" s="23"/>
      <c r="AH183" s="17" t="str">
        <f t="shared" si="170"/>
        <v/>
      </c>
      <c r="AI183" s="73"/>
      <c r="AJ183" s="61"/>
      <c r="AK183" s="61"/>
      <c r="AL183" s="62"/>
      <c r="AM183" s="18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25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</row>
    <row r="184" spans="1:139" ht="15" customHeight="1">
      <c r="A184" s="83"/>
      <c r="B184" s="66"/>
      <c r="C184" s="79"/>
      <c r="D184" s="67"/>
      <c r="E184" s="123"/>
      <c r="F184" s="123"/>
      <c r="G184" s="85"/>
      <c r="H184" s="86"/>
      <c r="I184" s="124"/>
      <c r="J184" s="13"/>
      <c r="K184" s="14"/>
      <c r="L184" s="14"/>
      <c r="M184" s="15"/>
      <c r="N184" s="72"/>
      <c r="O184" s="92">
        <f t="shared" si="156"/>
        <v>0</v>
      </c>
      <c r="P184" s="93">
        <f t="shared" si="157"/>
        <v>0</v>
      </c>
      <c r="Q184" s="94"/>
      <c r="R184" s="3" t="str">
        <f t="shared" si="158"/>
        <v/>
      </c>
      <c r="S184" s="3" t="str">
        <f t="shared" si="159"/>
        <v/>
      </c>
      <c r="T184" s="3" t="str">
        <f t="shared" si="160"/>
        <v/>
      </c>
      <c r="U184" s="4" t="str">
        <f t="shared" si="161"/>
        <v/>
      </c>
      <c r="V184" s="5" t="str">
        <f t="shared" si="162"/>
        <v/>
      </c>
      <c r="W184" s="76" t="str">
        <f t="shared" si="153"/>
        <v/>
      </c>
      <c r="X184" s="76" t="str">
        <f t="shared" si="154"/>
        <v/>
      </c>
      <c r="Y184" s="5" t="str">
        <f t="shared" si="163"/>
        <v/>
      </c>
      <c r="Z184" s="5" t="str">
        <f t="shared" si="164"/>
        <v/>
      </c>
      <c r="AA184" s="5" t="str">
        <f t="shared" si="165"/>
        <v/>
      </c>
      <c r="AB184" s="6" t="str">
        <f t="shared" si="166"/>
        <v/>
      </c>
      <c r="AC184" s="29" t="str">
        <f t="shared" si="167"/>
        <v/>
      </c>
      <c r="AD184" s="29" t="str">
        <f t="shared" si="168"/>
        <v/>
      </c>
      <c r="AE184" s="29" t="str">
        <f t="shared" si="169"/>
        <v/>
      </c>
      <c r="AF184" s="29" t="str">
        <f t="shared" si="155"/>
        <v/>
      </c>
      <c r="AG184" s="23"/>
      <c r="AH184" s="17" t="str">
        <f t="shared" si="170"/>
        <v/>
      </c>
      <c r="AI184" s="73"/>
      <c r="AJ184" s="61"/>
      <c r="AK184" s="61"/>
      <c r="AL184" s="62"/>
      <c r="AM184" s="18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25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</row>
    <row r="185" spans="1:139" ht="15" customHeight="1">
      <c r="A185" s="83"/>
      <c r="B185" s="66"/>
      <c r="C185" s="79"/>
      <c r="D185" s="67"/>
      <c r="E185" s="123"/>
      <c r="F185" s="123"/>
      <c r="G185" s="85"/>
      <c r="H185" s="86"/>
      <c r="I185" s="124"/>
      <c r="J185" s="13"/>
      <c r="K185" s="14"/>
      <c r="L185" s="14"/>
      <c r="M185" s="15"/>
      <c r="N185" s="72"/>
      <c r="O185" s="92">
        <f t="shared" si="156"/>
        <v>0</v>
      </c>
      <c r="P185" s="93">
        <f t="shared" si="157"/>
        <v>0</v>
      </c>
      <c r="Q185" s="94"/>
      <c r="R185" s="3" t="str">
        <f t="shared" si="158"/>
        <v/>
      </c>
      <c r="S185" s="3" t="str">
        <f t="shared" si="159"/>
        <v/>
      </c>
      <c r="T185" s="3" t="str">
        <f t="shared" si="160"/>
        <v/>
      </c>
      <c r="U185" s="4" t="str">
        <f t="shared" si="161"/>
        <v/>
      </c>
      <c r="V185" s="5" t="str">
        <f t="shared" si="162"/>
        <v/>
      </c>
      <c r="W185" s="76" t="str">
        <f t="shared" si="153"/>
        <v/>
      </c>
      <c r="X185" s="76" t="str">
        <f t="shared" si="154"/>
        <v/>
      </c>
      <c r="Y185" s="5" t="str">
        <f t="shared" si="163"/>
        <v/>
      </c>
      <c r="Z185" s="5" t="str">
        <f t="shared" si="164"/>
        <v/>
      </c>
      <c r="AA185" s="5" t="str">
        <f t="shared" si="165"/>
        <v/>
      </c>
      <c r="AB185" s="6" t="str">
        <f t="shared" si="166"/>
        <v/>
      </c>
      <c r="AC185" s="29" t="str">
        <f t="shared" si="167"/>
        <v/>
      </c>
      <c r="AD185" s="29" t="str">
        <f t="shared" si="168"/>
        <v/>
      </c>
      <c r="AE185" s="29" t="str">
        <f t="shared" si="169"/>
        <v/>
      </c>
      <c r="AF185" s="29" t="str">
        <f t="shared" si="155"/>
        <v/>
      </c>
      <c r="AG185" s="23"/>
      <c r="AH185" s="17" t="str">
        <f t="shared" si="170"/>
        <v/>
      </c>
      <c r="AI185" s="73"/>
      <c r="AJ185" s="61"/>
      <c r="AK185" s="61"/>
      <c r="AL185" s="62"/>
      <c r="AM185" s="18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25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</row>
    <row r="186" spans="1:139" ht="15" customHeight="1">
      <c r="A186" s="83"/>
      <c r="B186" s="66"/>
      <c r="C186" s="79"/>
      <c r="D186" s="67"/>
      <c r="E186" s="123"/>
      <c r="F186" s="123"/>
      <c r="G186" s="85"/>
      <c r="H186" s="86"/>
      <c r="I186" s="124"/>
      <c r="J186" s="13"/>
      <c r="K186" s="14"/>
      <c r="L186" s="14"/>
      <c r="M186" s="15"/>
      <c r="N186" s="72"/>
      <c r="O186" s="92">
        <f t="shared" si="156"/>
        <v>0</v>
      </c>
      <c r="P186" s="93">
        <f t="shared" si="157"/>
        <v>0</v>
      </c>
      <c r="Q186" s="94"/>
      <c r="R186" s="3" t="str">
        <f t="shared" si="158"/>
        <v/>
      </c>
      <c r="S186" s="3" t="str">
        <f t="shared" si="159"/>
        <v/>
      </c>
      <c r="T186" s="3" t="str">
        <f t="shared" si="160"/>
        <v/>
      </c>
      <c r="U186" s="4" t="str">
        <f t="shared" si="161"/>
        <v/>
      </c>
      <c r="V186" s="5" t="str">
        <f t="shared" si="162"/>
        <v/>
      </c>
      <c r="W186" s="76" t="str">
        <f t="shared" si="153"/>
        <v/>
      </c>
      <c r="X186" s="76" t="str">
        <f t="shared" si="154"/>
        <v/>
      </c>
      <c r="Y186" s="5" t="str">
        <f t="shared" si="163"/>
        <v/>
      </c>
      <c r="Z186" s="5" t="str">
        <f t="shared" si="164"/>
        <v/>
      </c>
      <c r="AA186" s="5" t="str">
        <f t="shared" si="165"/>
        <v/>
      </c>
      <c r="AB186" s="6" t="str">
        <f t="shared" si="166"/>
        <v/>
      </c>
      <c r="AC186" s="29" t="str">
        <f t="shared" si="167"/>
        <v/>
      </c>
      <c r="AD186" s="29" t="str">
        <f t="shared" si="168"/>
        <v/>
      </c>
      <c r="AE186" s="29" t="str">
        <f t="shared" si="169"/>
        <v/>
      </c>
      <c r="AF186" s="29" t="str">
        <f t="shared" si="155"/>
        <v/>
      </c>
      <c r="AG186" s="23"/>
      <c r="AH186" s="17" t="str">
        <f t="shared" si="170"/>
        <v/>
      </c>
      <c r="AI186" s="73"/>
      <c r="AJ186" s="61"/>
      <c r="AK186" s="61"/>
      <c r="AL186" s="62"/>
      <c r="AM186" s="18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25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</row>
    <row r="187" spans="1:139" ht="15" customHeight="1">
      <c r="A187" s="83"/>
      <c r="B187" s="66"/>
      <c r="C187" s="79"/>
      <c r="D187" s="67"/>
      <c r="E187" s="123"/>
      <c r="F187" s="123"/>
      <c r="G187" s="85"/>
      <c r="H187" s="86"/>
      <c r="I187" s="124"/>
      <c r="J187" s="13"/>
      <c r="K187" s="14"/>
      <c r="L187" s="14"/>
      <c r="M187" s="15"/>
      <c r="N187" s="72"/>
      <c r="O187" s="92">
        <f t="shared" si="156"/>
        <v>0</v>
      </c>
      <c r="P187" s="93">
        <f t="shared" si="157"/>
        <v>0</v>
      </c>
      <c r="Q187" s="94"/>
      <c r="R187" s="3" t="str">
        <f t="shared" si="158"/>
        <v/>
      </c>
      <c r="S187" s="3" t="str">
        <f t="shared" si="159"/>
        <v/>
      </c>
      <c r="T187" s="3" t="str">
        <f t="shared" si="160"/>
        <v/>
      </c>
      <c r="U187" s="4" t="str">
        <f t="shared" si="161"/>
        <v/>
      </c>
      <c r="V187" s="5" t="str">
        <f t="shared" si="162"/>
        <v/>
      </c>
      <c r="W187" s="76" t="str">
        <f t="shared" si="153"/>
        <v/>
      </c>
      <c r="X187" s="76" t="str">
        <f t="shared" si="154"/>
        <v/>
      </c>
      <c r="Y187" s="5" t="str">
        <f t="shared" si="163"/>
        <v/>
      </c>
      <c r="Z187" s="5" t="str">
        <f t="shared" si="164"/>
        <v/>
      </c>
      <c r="AA187" s="5" t="str">
        <f t="shared" si="165"/>
        <v/>
      </c>
      <c r="AB187" s="6" t="str">
        <f t="shared" si="166"/>
        <v/>
      </c>
      <c r="AC187" s="29" t="str">
        <f t="shared" si="167"/>
        <v/>
      </c>
      <c r="AD187" s="29" t="str">
        <f t="shared" si="168"/>
        <v/>
      </c>
      <c r="AE187" s="29" t="str">
        <f t="shared" si="169"/>
        <v/>
      </c>
      <c r="AF187" s="29" t="str">
        <f t="shared" si="155"/>
        <v/>
      </c>
      <c r="AG187" s="23"/>
      <c r="AH187" s="17" t="str">
        <f t="shared" si="170"/>
        <v/>
      </c>
      <c r="AI187" s="73"/>
      <c r="AJ187" s="61"/>
      <c r="AK187" s="61"/>
      <c r="AL187" s="62"/>
      <c r="AM187" s="18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25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</row>
    <row r="188" spans="1:139" ht="15" customHeight="1">
      <c r="A188" s="83"/>
      <c r="B188" s="66"/>
      <c r="C188" s="79"/>
      <c r="D188" s="67"/>
      <c r="E188" s="123"/>
      <c r="F188" s="123"/>
      <c r="G188" s="85"/>
      <c r="H188" s="86"/>
      <c r="I188" s="124"/>
      <c r="J188" s="13"/>
      <c r="K188" s="14"/>
      <c r="L188" s="14"/>
      <c r="M188" s="15"/>
      <c r="N188" s="72"/>
      <c r="O188" s="92">
        <f t="shared" si="156"/>
        <v>0</v>
      </c>
      <c r="P188" s="93">
        <f t="shared" si="157"/>
        <v>0</v>
      </c>
      <c r="Q188" s="94"/>
      <c r="R188" s="3" t="str">
        <f t="shared" si="158"/>
        <v/>
      </c>
      <c r="S188" s="3" t="str">
        <f t="shared" si="159"/>
        <v/>
      </c>
      <c r="T188" s="3" t="str">
        <f t="shared" si="160"/>
        <v/>
      </c>
      <c r="U188" s="4" t="str">
        <f t="shared" si="161"/>
        <v/>
      </c>
      <c r="V188" s="5" t="str">
        <f t="shared" si="162"/>
        <v/>
      </c>
      <c r="W188" s="76" t="str">
        <f t="shared" si="153"/>
        <v/>
      </c>
      <c r="X188" s="76" t="str">
        <f t="shared" si="154"/>
        <v/>
      </c>
      <c r="Y188" s="5" t="str">
        <f t="shared" si="163"/>
        <v/>
      </c>
      <c r="Z188" s="5" t="str">
        <f t="shared" si="164"/>
        <v/>
      </c>
      <c r="AA188" s="5" t="str">
        <f t="shared" si="165"/>
        <v/>
      </c>
      <c r="AB188" s="6" t="str">
        <f t="shared" si="166"/>
        <v/>
      </c>
      <c r="AC188" s="29" t="str">
        <f t="shared" si="167"/>
        <v/>
      </c>
      <c r="AD188" s="29" t="str">
        <f t="shared" si="168"/>
        <v/>
      </c>
      <c r="AE188" s="29" t="str">
        <f t="shared" si="169"/>
        <v/>
      </c>
      <c r="AF188" s="29" t="str">
        <f t="shared" si="155"/>
        <v/>
      </c>
      <c r="AG188" s="23"/>
      <c r="AH188" s="17" t="str">
        <f t="shared" si="170"/>
        <v/>
      </c>
      <c r="AI188" s="73"/>
      <c r="AJ188" s="61"/>
      <c r="AK188" s="61"/>
      <c r="AL188" s="62"/>
      <c r="AM188" s="18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25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</row>
    <row r="189" spans="1:139" ht="15" customHeight="1">
      <c r="A189" s="83"/>
      <c r="B189" s="66"/>
      <c r="C189" s="79"/>
      <c r="D189" s="67"/>
      <c r="E189" s="123"/>
      <c r="F189" s="123"/>
      <c r="G189" s="85"/>
      <c r="H189" s="86"/>
      <c r="I189" s="124"/>
      <c r="J189" s="13"/>
      <c r="K189" s="14"/>
      <c r="L189" s="14"/>
      <c r="M189" s="15"/>
      <c r="N189" s="72"/>
      <c r="O189" s="92">
        <f t="shared" si="156"/>
        <v>0</v>
      </c>
      <c r="P189" s="93">
        <f t="shared" si="157"/>
        <v>0</v>
      </c>
      <c r="Q189" s="94"/>
      <c r="R189" s="3" t="str">
        <f t="shared" si="158"/>
        <v/>
      </c>
      <c r="S189" s="3" t="str">
        <f t="shared" si="159"/>
        <v/>
      </c>
      <c r="T189" s="3" t="str">
        <f t="shared" si="160"/>
        <v/>
      </c>
      <c r="U189" s="4" t="str">
        <f t="shared" si="161"/>
        <v/>
      </c>
      <c r="V189" s="5" t="str">
        <f t="shared" si="162"/>
        <v/>
      </c>
      <c r="W189" s="76" t="str">
        <f t="shared" si="153"/>
        <v/>
      </c>
      <c r="X189" s="76" t="str">
        <f t="shared" si="154"/>
        <v/>
      </c>
      <c r="Y189" s="5" t="str">
        <f t="shared" si="163"/>
        <v/>
      </c>
      <c r="Z189" s="5" t="str">
        <f t="shared" si="164"/>
        <v/>
      </c>
      <c r="AA189" s="5" t="str">
        <f t="shared" si="165"/>
        <v/>
      </c>
      <c r="AB189" s="6" t="str">
        <f t="shared" si="166"/>
        <v/>
      </c>
      <c r="AC189" s="29" t="str">
        <f t="shared" si="167"/>
        <v/>
      </c>
      <c r="AD189" s="29" t="str">
        <f t="shared" si="168"/>
        <v/>
      </c>
      <c r="AE189" s="29" t="str">
        <f t="shared" si="169"/>
        <v/>
      </c>
      <c r="AF189" s="29" t="str">
        <f t="shared" si="155"/>
        <v/>
      </c>
      <c r="AG189" s="23"/>
      <c r="AH189" s="17" t="str">
        <f t="shared" si="170"/>
        <v/>
      </c>
      <c r="AI189" s="73"/>
      <c r="AJ189" s="61"/>
      <c r="AK189" s="61"/>
      <c r="AL189" s="62"/>
      <c r="AM189" s="18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  <c r="BJ189" s="102"/>
      <c r="BK189" s="102"/>
      <c r="BL189" s="102"/>
      <c r="BM189" s="102"/>
      <c r="BN189" s="102"/>
      <c r="BO189" s="102"/>
      <c r="BP189" s="102"/>
      <c r="BQ189" s="102"/>
      <c r="BR189" s="102"/>
      <c r="BS189" s="102"/>
      <c r="BT189" s="25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</row>
    <row r="190" spans="1:139" ht="15" customHeight="1">
      <c r="A190" s="83"/>
      <c r="B190" s="66"/>
      <c r="C190" s="79"/>
      <c r="D190" s="67"/>
      <c r="E190" s="123"/>
      <c r="F190" s="123"/>
      <c r="G190" s="85"/>
      <c r="H190" s="86"/>
      <c r="I190" s="124"/>
      <c r="J190" s="13"/>
      <c r="K190" s="14"/>
      <c r="L190" s="14"/>
      <c r="M190" s="15"/>
      <c r="N190" s="72"/>
      <c r="O190" s="92">
        <f t="shared" si="156"/>
        <v>0</v>
      </c>
      <c r="P190" s="93">
        <f t="shared" si="157"/>
        <v>0</v>
      </c>
      <c r="Q190" s="94"/>
      <c r="R190" s="3" t="str">
        <f t="shared" si="158"/>
        <v/>
      </c>
      <c r="S190" s="3" t="str">
        <f t="shared" si="159"/>
        <v/>
      </c>
      <c r="T190" s="3" t="str">
        <f t="shared" si="160"/>
        <v/>
      </c>
      <c r="U190" s="4" t="str">
        <f t="shared" si="161"/>
        <v/>
      </c>
      <c r="V190" s="5" t="str">
        <f t="shared" si="162"/>
        <v/>
      </c>
      <c r="W190" s="76" t="str">
        <f t="shared" si="153"/>
        <v/>
      </c>
      <c r="X190" s="76" t="str">
        <f t="shared" si="154"/>
        <v/>
      </c>
      <c r="Y190" s="5" t="str">
        <f t="shared" si="163"/>
        <v/>
      </c>
      <c r="Z190" s="5" t="str">
        <f t="shared" si="164"/>
        <v/>
      </c>
      <c r="AA190" s="5" t="str">
        <f t="shared" si="165"/>
        <v/>
      </c>
      <c r="AB190" s="6" t="str">
        <f t="shared" si="166"/>
        <v/>
      </c>
      <c r="AC190" s="29" t="str">
        <f t="shared" si="167"/>
        <v/>
      </c>
      <c r="AD190" s="29" t="str">
        <f t="shared" si="168"/>
        <v/>
      </c>
      <c r="AE190" s="29" t="str">
        <f t="shared" si="169"/>
        <v/>
      </c>
      <c r="AF190" s="29" t="str">
        <f t="shared" si="155"/>
        <v/>
      </c>
      <c r="AG190" s="23"/>
      <c r="AH190" s="17" t="str">
        <f t="shared" si="170"/>
        <v/>
      </c>
      <c r="AI190" s="73"/>
      <c r="AJ190" s="61"/>
      <c r="AK190" s="61"/>
      <c r="AL190" s="62"/>
      <c r="AM190" s="18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  <c r="BS190" s="102"/>
      <c r="BT190" s="25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</row>
    <row r="191" spans="1:139" ht="15" customHeight="1">
      <c r="A191" s="83"/>
      <c r="B191" s="66"/>
      <c r="C191" s="79"/>
      <c r="D191" s="67"/>
      <c r="E191" s="123"/>
      <c r="F191" s="123"/>
      <c r="G191" s="85"/>
      <c r="H191" s="86"/>
      <c r="I191" s="124"/>
      <c r="J191" s="13"/>
      <c r="K191" s="14"/>
      <c r="L191" s="14"/>
      <c r="M191" s="15"/>
      <c r="N191" s="72"/>
      <c r="O191" s="92">
        <f t="shared" si="156"/>
        <v>0</v>
      </c>
      <c r="P191" s="93">
        <f t="shared" si="157"/>
        <v>0</v>
      </c>
      <c r="Q191" s="94"/>
      <c r="R191" s="3" t="str">
        <f t="shared" si="158"/>
        <v/>
      </c>
      <c r="S191" s="3" t="str">
        <f t="shared" si="159"/>
        <v/>
      </c>
      <c r="T191" s="3" t="str">
        <f t="shared" si="160"/>
        <v/>
      </c>
      <c r="U191" s="4" t="str">
        <f t="shared" si="161"/>
        <v/>
      </c>
      <c r="V191" s="5" t="str">
        <f t="shared" si="162"/>
        <v/>
      </c>
      <c r="W191" s="76" t="str">
        <f t="shared" si="153"/>
        <v/>
      </c>
      <c r="X191" s="76" t="str">
        <f t="shared" si="154"/>
        <v/>
      </c>
      <c r="Y191" s="5" t="str">
        <f t="shared" si="163"/>
        <v/>
      </c>
      <c r="Z191" s="5" t="str">
        <f t="shared" si="164"/>
        <v/>
      </c>
      <c r="AA191" s="5" t="str">
        <f t="shared" si="165"/>
        <v/>
      </c>
      <c r="AB191" s="6" t="str">
        <f t="shared" si="166"/>
        <v/>
      </c>
      <c r="AC191" s="29" t="str">
        <f t="shared" si="167"/>
        <v/>
      </c>
      <c r="AD191" s="29" t="str">
        <f t="shared" si="168"/>
        <v/>
      </c>
      <c r="AE191" s="29" t="str">
        <f t="shared" si="169"/>
        <v/>
      </c>
      <c r="AF191" s="29" t="str">
        <f t="shared" si="155"/>
        <v/>
      </c>
      <c r="AG191" s="23"/>
      <c r="AH191" s="17" t="str">
        <f t="shared" si="170"/>
        <v/>
      </c>
      <c r="AI191" s="73"/>
      <c r="AJ191" s="61"/>
      <c r="AK191" s="61"/>
      <c r="AL191" s="62"/>
      <c r="AM191" s="18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  <c r="BJ191" s="102"/>
      <c r="BK191" s="102"/>
      <c r="BL191" s="102"/>
      <c r="BM191" s="102"/>
      <c r="BN191" s="102"/>
      <c r="BO191" s="102"/>
      <c r="BP191" s="102"/>
      <c r="BQ191" s="102"/>
      <c r="BR191" s="102"/>
      <c r="BS191" s="102"/>
      <c r="BT191" s="25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</row>
    <row r="192" spans="1:139" ht="15" customHeight="1">
      <c r="A192" s="83"/>
      <c r="B192" s="66"/>
      <c r="C192" s="79"/>
      <c r="D192" s="67"/>
      <c r="E192" s="123"/>
      <c r="F192" s="123"/>
      <c r="G192" s="85"/>
      <c r="H192" s="86"/>
      <c r="I192" s="124"/>
      <c r="J192" s="13"/>
      <c r="K192" s="14"/>
      <c r="L192" s="14"/>
      <c r="M192" s="15"/>
      <c r="N192" s="72"/>
      <c r="O192" s="92">
        <f t="shared" si="156"/>
        <v>0</v>
      </c>
      <c r="P192" s="93">
        <f t="shared" si="157"/>
        <v>0</v>
      </c>
      <c r="Q192" s="94"/>
      <c r="R192" s="3" t="str">
        <f t="shared" si="158"/>
        <v/>
      </c>
      <c r="S192" s="3" t="str">
        <f t="shared" si="159"/>
        <v/>
      </c>
      <c r="T192" s="3" t="str">
        <f t="shared" si="160"/>
        <v/>
      </c>
      <c r="U192" s="4" t="str">
        <f t="shared" si="161"/>
        <v/>
      </c>
      <c r="V192" s="5" t="str">
        <f t="shared" si="162"/>
        <v/>
      </c>
      <c r="W192" s="76" t="str">
        <f t="shared" si="153"/>
        <v/>
      </c>
      <c r="X192" s="76" t="str">
        <f t="shared" si="154"/>
        <v/>
      </c>
      <c r="Y192" s="5" t="str">
        <f t="shared" si="163"/>
        <v/>
      </c>
      <c r="Z192" s="5" t="str">
        <f t="shared" si="164"/>
        <v/>
      </c>
      <c r="AA192" s="5" t="str">
        <f t="shared" si="165"/>
        <v/>
      </c>
      <c r="AB192" s="6" t="str">
        <f t="shared" si="166"/>
        <v/>
      </c>
      <c r="AC192" s="29" t="str">
        <f t="shared" si="167"/>
        <v/>
      </c>
      <c r="AD192" s="29" t="str">
        <f t="shared" si="168"/>
        <v/>
      </c>
      <c r="AE192" s="29" t="str">
        <f t="shared" si="169"/>
        <v/>
      </c>
      <c r="AF192" s="29" t="str">
        <f t="shared" si="155"/>
        <v/>
      </c>
      <c r="AG192" s="23"/>
      <c r="AH192" s="17" t="str">
        <f t="shared" si="170"/>
        <v/>
      </c>
      <c r="AI192" s="73"/>
      <c r="AJ192" s="61"/>
      <c r="AK192" s="61"/>
      <c r="AL192" s="62"/>
      <c r="AM192" s="18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  <c r="BJ192" s="102"/>
      <c r="BK192" s="102"/>
      <c r="BL192" s="102"/>
      <c r="BM192" s="102"/>
      <c r="BN192" s="102"/>
      <c r="BO192" s="102"/>
      <c r="BP192" s="102"/>
      <c r="BQ192" s="102"/>
      <c r="BR192" s="102"/>
      <c r="BS192" s="102"/>
      <c r="BT192" s="25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</row>
    <row r="193" spans="1:139" ht="15" customHeight="1">
      <c r="A193" s="83"/>
      <c r="B193" s="66"/>
      <c r="C193" s="79"/>
      <c r="D193" s="67"/>
      <c r="E193" s="123"/>
      <c r="F193" s="123"/>
      <c r="G193" s="85"/>
      <c r="H193" s="86"/>
      <c r="I193" s="124"/>
      <c r="J193" s="13"/>
      <c r="K193" s="14"/>
      <c r="L193" s="14"/>
      <c r="M193" s="15"/>
      <c r="N193" s="72"/>
      <c r="O193" s="92">
        <f t="shared" si="156"/>
        <v>0</v>
      </c>
      <c r="P193" s="93">
        <f t="shared" si="157"/>
        <v>0</v>
      </c>
      <c r="Q193" s="94"/>
      <c r="R193" s="3" t="str">
        <f t="shared" si="158"/>
        <v/>
      </c>
      <c r="S193" s="3" t="str">
        <f t="shared" si="159"/>
        <v/>
      </c>
      <c r="T193" s="3" t="str">
        <f t="shared" si="160"/>
        <v/>
      </c>
      <c r="U193" s="4" t="str">
        <f t="shared" si="161"/>
        <v/>
      </c>
      <c r="V193" s="5" t="str">
        <f t="shared" si="162"/>
        <v/>
      </c>
      <c r="W193" s="76" t="str">
        <f t="shared" si="153"/>
        <v/>
      </c>
      <c r="X193" s="76" t="str">
        <f t="shared" si="154"/>
        <v/>
      </c>
      <c r="Y193" s="5" t="str">
        <f t="shared" si="163"/>
        <v/>
      </c>
      <c r="Z193" s="5" t="str">
        <f t="shared" si="164"/>
        <v/>
      </c>
      <c r="AA193" s="5" t="str">
        <f t="shared" si="165"/>
        <v/>
      </c>
      <c r="AB193" s="6" t="str">
        <f t="shared" si="166"/>
        <v/>
      </c>
      <c r="AC193" s="29" t="str">
        <f t="shared" si="167"/>
        <v/>
      </c>
      <c r="AD193" s="29" t="str">
        <f t="shared" si="168"/>
        <v/>
      </c>
      <c r="AE193" s="29" t="str">
        <f t="shared" si="169"/>
        <v/>
      </c>
      <c r="AF193" s="29" t="str">
        <f t="shared" si="155"/>
        <v/>
      </c>
      <c r="AG193" s="23"/>
      <c r="AH193" s="17" t="str">
        <f t="shared" si="170"/>
        <v/>
      </c>
      <c r="AI193" s="73"/>
      <c r="AJ193" s="61"/>
      <c r="AK193" s="61"/>
      <c r="AL193" s="62"/>
      <c r="AM193" s="18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  <c r="BJ193" s="102"/>
      <c r="BK193" s="102"/>
      <c r="BL193" s="102"/>
      <c r="BM193" s="102"/>
      <c r="BN193" s="102"/>
      <c r="BO193" s="102"/>
      <c r="BP193" s="102"/>
      <c r="BQ193" s="102"/>
      <c r="BR193" s="102"/>
      <c r="BS193" s="102"/>
      <c r="BT193" s="25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</row>
    <row r="194" spans="1:139" ht="15" customHeight="1">
      <c r="A194" s="83"/>
      <c r="B194" s="66"/>
      <c r="C194" s="79"/>
      <c r="D194" s="67"/>
      <c r="E194" s="123"/>
      <c r="F194" s="123"/>
      <c r="G194" s="85"/>
      <c r="H194" s="86"/>
      <c r="I194" s="124"/>
      <c r="J194" s="13"/>
      <c r="K194" s="14"/>
      <c r="L194" s="14"/>
      <c r="M194" s="15"/>
      <c r="N194" s="72"/>
      <c r="O194" s="92">
        <f t="shared" si="156"/>
        <v>0</v>
      </c>
      <c r="P194" s="93">
        <f t="shared" si="157"/>
        <v>0</v>
      </c>
      <c r="Q194" s="94"/>
      <c r="R194" s="3" t="str">
        <f t="shared" si="158"/>
        <v/>
      </c>
      <c r="S194" s="3" t="str">
        <f t="shared" si="159"/>
        <v/>
      </c>
      <c r="T194" s="3" t="str">
        <f t="shared" si="160"/>
        <v/>
      </c>
      <c r="U194" s="4" t="str">
        <f t="shared" si="161"/>
        <v/>
      </c>
      <c r="V194" s="5" t="str">
        <f t="shared" si="162"/>
        <v/>
      </c>
      <c r="W194" s="76" t="str">
        <f t="shared" si="153"/>
        <v/>
      </c>
      <c r="X194" s="76" t="str">
        <f t="shared" si="154"/>
        <v/>
      </c>
      <c r="Y194" s="5" t="str">
        <f t="shared" si="163"/>
        <v/>
      </c>
      <c r="Z194" s="5" t="str">
        <f t="shared" si="164"/>
        <v/>
      </c>
      <c r="AA194" s="5" t="str">
        <f t="shared" si="165"/>
        <v/>
      </c>
      <c r="AB194" s="6" t="str">
        <f t="shared" si="166"/>
        <v/>
      </c>
      <c r="AC194" s="29" t="str">
        <f t="shared" si="167"/>
        <v/>
      </c>
      <c r="AD194" s="29" t="str">
        <f t="shared" si="168"/>
        <v/>
      </c>
      <c r="AE194" s="29" t="str">
        <f t="shared" si="169"/>
        <v/>
      </c>
      <c r="AF194" s="29" t="str">
        <f t="shared" si="155"/>
        <v/>
      </c>
      <c r="AG194" s="23"/>
      <c r="AH194" s="17" t="str">
        <f t="shared" si="170"/>
        <v/>
      </c>
      <c r="AI194" s="73"/>
      <c r="AJ194" s="61"/>
      <c r="AK194" s="61"/>
      <c r="AL194" s="62"/>
      <c r="AM194" s="18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  <c r="BJ194" s="102"/>
      <c r="BK194" s="102"/>
      <c r="BL194" s="102"/>
      <c r="BM194" s="102"/>
      <c r="BN194" s="102"/>
      <c r="BO194" s="102"/>
      <c r="BP194" s="102"/>
      <c r="BQ194" s="102"/>
      <c r="BR194" s="102"/>
      <c r="BS194" s="102"/>
      <c r="BT194" s="25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</row>
    <row r="195" spans="1:139" ht="15" customHeight="1">
      <c r="A195" s="83"/>
      <c r="B195" s="66"/>
      <c r="C195" s="79"/>
      <c r="D195" s="67"/>
      <c r="E195" s="123"/>
      <c r="F195" s="123"/>
      <c r="G195" s="85"/>
      <c r="H195" s="86"/>
      <c r="I195" s="124"/>
      <c r="J195" s="13"/>
      <c r="K195" s="14"/>
      <c r="L195" s="14"/>
      <c r="M195" s="15"/>
      <c r="N195" s="72"/>
      <c r="O195" s="92">
        <f t="shared" si="156"/>
        <v>0</v>
      </c>
      <c r="P195" s="93">
        <f t="shared" si="157"/>
        <v>0</v>
      </c>
      <c r="Q195" s="94"/>
      <c r="R195" s="3" t="str">
        <f t="shared" si="158"/>
        <v/>
      </c>
      <c r="S195" s="3" t="str">
        <f t="shared" si="159"/>
        <v/>
      </c>
      <c r="T195" s="3" t="str">
        <f t="shared" si="160"/>
        <v/>
      </c>
      <c r="U195" s="4" t="str">
        <f t="shared" si="161"/>
        <v/>
      </c>
      <c r="V195" s="5" t="str">
        <f t="shared" si="162"/>
        <v/>
      </c>
      <c r="W195" s="76" t="str">
        <f t="shared" si="153"/>
        <v/>
      </c>
      <c r="X195" s="76" t="str">
        <f t="shared" si="154"/>
        <v/>
      </c>
      <c r="Y195" s="5" t="str">
        <f t="shared" si="163"/>
        <v/>
      </c>
      <c r="Z195" s="5" t="str">
        <f t="shared" si="164"/>
        <v/>
      </c>
      <c r="AA195" s="5" t="str">
        <f t="shared" si="165"/>
        <v/>
      </c>
      <c r="AB195" s="6" t="str">
        <f t="shared" si="166"/>
        <v/>
      </c>
      <c r="AC195" s="29" t="str">
        <f t="shared" si="167"/>
        <v/>
      </c>
      <c r="AD195" s="29" t="str">
        <f t="shared" si="168"/>
        <v/>
      </c>
      <c r="AE195" s="29" t="str">
        <f t="shared" si="169"/>
        <v/>
      </c>
      <c r="AF195" s="29" t="str">
        <f t="shared" si="155"/>
        <v/>
      </c>
      <c r="AG195" s="23"/>
      <c r="AH195" s="17" t="str">
        <f t="shared" si="170"/>
        <v/>
      </c>
      <c r="AI195" s="73"/>
      <c r="AJ195" s="61"/>
      <c r="AK195" s="61"/>
      <c r="AL195" s="62"/>
      <c r="AM195" s="18"/>
      <c r="AN195" s="102"/>
      <c r="AO195" s="102"/>
      <c r="AP195" s="102"/>
      <c r="AQ195" s="102"/>
      <c r="AR195" s="102"/>
      <c r="AS195" s="102"/>
      <c r="AT195" s="102"/>
      <c r="AU195" s="102"/>
      <c r="AV195" s="102"/>
      <c r="AW195" s="102"/>
      <c r="AX195" s="102"/>
      <c r="AY195" s="102"/>
      <c r="AZ195" s="102"/>
      <c r="BA195" s="102"/>
      <c r="BB195" s="102"/>
      <c r="BC195" s="102"/>
      <c r="BD195" s="102"/>
      <c r="BE195" s="102"/>
      <c r="BF195" s="102"/>
      <c r="BG195" s="102"/>
      <c r="BH195" s="102"/>
      <c r="BI195" s="102"/>
      <c r="BJ195" s="102"/>
      <c r="BK195" s="102"/>
      <c r="BL195" s="102"/>
      <c r="BM195" s="102"/>
      <c r="BN195" s="102"/>
      <c r="BO195" s="102"/>
      <c r="BP195" s="102"/>
      <c r="BQ195" s="102"/>
      <c r="BR195" s="102"/>
      <c r="BS195" s="102"/>
      <c r="BT195" s="25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</row>
    <row r="196" spans="1:139" ht="15" customHeight="1">
      <c r="A196" s="83"/>
      <c r="B196" s="66"/>
      <c r="C196" s="79"/>
      <c r="D196" s="67"/>
      <c r="E196" s="123"/>
      <c r="F196" s="123"/>
      <c r="G196" s="85"/>
      <c r="H196" s="86"/>
      <c r="I196" s="124"/>
      <c r="J196" s="13"/>
      <c r="K196" s="14"/>
      <c r="L196" s="14"/>
      <c r="M196" s="15"/>
      <c r="N196" s="72"/>
      <c r="O196" s="92">
        <f t="shared" si="156"/>
        <v>0</v>
      </c>
      <c r="P196" s="93">
        <f t="shared" si="157"/>
        <v>0</v>
      </c>
      <c r="Q196" s="94"/>
      <c r="R196" s="3" t="str">
        <f t="shared" si="158"/>
        <v/>
      </c>
      <c r="S196" s="3" t="str">
        <f t="shared" si="159"/>
        <v/>
      </c>
      <c r="T196" s="3" t="str">
        <f t="shared" si="160"/>
        <v/>
      </c>
      <c r="U196" s="4" t="str">
        <f t="shared" si="161"/>
        <v/>
      </c>
      <c r="V196" s="5" t="str">
        <f t="shared" si="162"/>
        <v/>
      </c>
      <c r="W196" s="76" t="str">
        <f t="shared" si="153"/>
        <v/>
      </c>
      <c r="X196" s="76" t="str">
        <f t="shared" si="154"/>
        <v/>
      </c>
      <c r="Y196" s="5" t="str">
        <f t="shared" si="163"/>
        <v/>
      </c>
      <c r="Z196" s="5" t="str">
        <f t="shared" si="164"/>
        <v/>
      </c>
      <c r="AA196" s="5" t="str">
        <f t="shared" si="165"/>
        <v/>
      </c>
      <c r="AB196" s="6" t="str">
        <f t="shared" si="166"/>
        <v/>
      </c>
      <c r="AC196" s="29" t="str">
        <f t="shared" si="167"/>
        <v/>
      </c>
      <c r="AD196" s="29" t="str">
        <f t="shared" si="168"/>
        <v/>
      </c>
      <c r="AE196" s="29" t="str">
        <f t="shared" si="169"/>
        <v/>
      </c>
      <c r="AF196" s="29" t="str">
        <f t="shared" si="155"/>
        <v/>
      </c>
      <c r="AG196" s="23"/>
      <c r="AH196" s="17" t="str">
        <f t="shared" si="170"/>
        <v/>
      </c>
      <c r="AI196" s="73"/>
      <c r="AJ196" s="61"/>
      <c r="AK196" s="61"/>
      <c r="AL196" s="62"/>
      <c r="AM196" s="18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  <c r="BI196" s="102"/>
      <c r="BJ196" s="102"/>
      <c r="BK196" s="102"/>
      <c r="BL196" s="102"/>
      <c r="BM196" s="102"/>
      <c r="BN196" s="102"/>
      <c r="BO196" s="102"/>
      <c r="BP196" s="102"/>
      <c r="BQ196" s="102"/>
      <c r="BR196" s="102"/>
      <c r="BS196" s="102"/>
      <c r="BT196" s="25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</row>
    <row r="197" spans="1:139" ht="15" customHeight="1">
      <c r="A197" s="83"/>
      <c r="B197" s="66"/>
      <c r="C197" s="79"/>
      <c r="D197" s="67"/>
      <c r="E197" s="123"/>
      <c r="F197" s="123"/>
      <c r="G197" s="85"/>
      <c r="H197" s="86"/>
      <c r="I197" s="124"/>
      <c r="J197" s="13"/>
      <c r="K197" s="14"/>
      <c r="L197" s="14"/>
      <c r="M197" s="15"/>
      <c r="N197" s="72"/>
      <c r="O197" s="92">
        <f t="shared" si="156"/>
        <v>0</v>
      </c>
      <c r="P197" s="93">
        <f t="shared" si="157"/>
        <v>0</v>
      </c>
      <c r="Q197" s="94"/>
      <c r="R197" s="3" t="str">
        <f t="shared" si="158"/>
        <v/>
      </c>
      <c r="S197" s="3" t="str">
        <f t="shared" si="159"/>
        <v/>
      </c>
      <c r="T197" s="3" t="str">
        <f t="shared" si="160"/>
        <v/>
      </c>
      <c r="U197" s="4" t="str">
        <f t="shared" si="161"/>
        <v/>
      </c>
      <c r="V197" s="5" t="str">
        <f t="shared" si="162"/>
        <v/>
      </c>
      <c r="W197" s="76" t="str">
        <f t="shared" si="153"/>
        <v/>
      </c>
      <c r="X197" s="76" t="str">
        <f t="shared" si="154"/>
        <v/>
      </c>
      <c r="Y197" s="5" t="str">
        <f t="shared" si="163"/>
        <v/>
      </c>
      <c r="Z197" s="5" t="str">
        <f t="shared" si="164"/>
        <v/>
      </c>
      <c r="AA197" s="5" t="str">
        <f t="shared" si="165"/>
        <v/>
      </c>
      <c r="AB197" s="6" t="str">
        <f t="shared" si="166"/>
        <v/>
      </c>
      <c r="AC197" s="29" t="str">
        <f t="shared" si="167"/>
        <v/>
      </c>
      <c r="AD197" s="29" t="str">
        <f t="shared" si="168"/>
        <v/>
      </c>
      <c r="AE197" s="29" t="str">
        <f t="shared" si="169"/>
        <v/>
      </c>
      <c r="AF197" s="29" t="str">
        <f t="shared" si="155"/>
        <v/>
      </c>
      <c r="AG197" s="23"/>
      <c r="AH197" s="17" t="str">
        <f t="shared" si="170"/>
        <v/>
      </c>
      <c r="AI197" s="73"/>
      <c r="AJ197" s="61"/>
      <c r="AK197" s="61"/>
      <c r="AL197" s="62"/>
      <c r="AM197" s="18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  <c r="BJ197" s="102"/>
      <c r="BK197" s="102"/>
      <c r="BL197" s="102"/>
      <c r="BM197" s="102"/>
      <c r="BN197" s="102"/>
      <c r="BO197" s="102"/>
      <c r="BP197" s="102"/>
      <c r="BQ197" s="102"/>
      <c r="BR197" s="102"/>
      <c r="BS197" s="102"/>
      <c r="BT197" s="25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</row>
    <row r="198" spans="1:139" ht="15" customHeight="1">
      <c r="A198" s="83"/>
      <c r="B198" s="66"/>
      <c r="C198" s="79"/>
      <c r="D198" s="67"/>
      <c r="E198" s="123"/>
      <c r="F198" s="123"/>
      <c r="G198" s="85"/>
      <c r="H198" s="86"/>
      <c r="I198" s="124"/>
      <c r="J198" s="13"/>
      <c r="K198" s="14"/>
      <c r="L198" s="14"/>
      <c r="M198" s="15"/>
      <c r="N198" s="72"/>
      <c r="O198" s="92">
        <f t="shared" si="156"/>
        <v>0</v>
      </c>
      <c r="P198" s="93">
        <f t="shared" si="157"/>
        <v>0</v>
      </c>
      <c r="Q198" s="94"/>
      <c r="R198" s="3" t="str">
        <f t="shared" si="158"/>
        <v/>
      </c>
      <c r="S198" s="3" t="str">
        <f t="shared" si="159"/>
        <v/>
      </c>
      <c r="T198" s="3" t="str">
        <f t="shared" si="160"/>
        <v/>
      </c>
      <c r="U198" s="4" t="str">
        <f t="shared" si="161"/>
        <v/>
      </c>
      <c r="V198" s="5" t="str">
        <f t="shared" si="162"/>
        <v/>
      </c>
      <c r="W198" s="76" t="str">
        <f t="shared" si="153"/>
        <v/>
      </c>
      <c r="X198" s="76" t="str">
        <f t="shared" si="154"/>
        <v/>
      </c>
      <c r="Y198" s="5" t="str">
        <f t="shared" si="163"/>
        <v/>
      </c>
      <c r="Z198" s="5" t="str">
        <f t="shared" si="164"/>
        <v/>
      </c>
      <c r="AA198" s="5" t="str">
        <f t="shared" si="165"/>
        <v/>
      </c>
      <c r="AB198" s="6" t="str">
        <f t="shared" si="166"/>
        <v/>
      </c>
      <c r="AC198" s="29" t="str">
        <f t="shared" si="167"/>
        <v/>
      </c>
      <c r="AD198" s="29" t="str">
        <f t="shared" si="168"/>
        <v/>
      </c>
      <c r="AE198" s="29" t="str">
        <f t="shared" si="169"/>
        <v/>
      </c>
      <c r="AF198" s="29" t="str">
        <f t="shared" si="155"/>
        <v/>
      </c>
      <c r="AG198" s="23"/>
      <c r="AH198" s="17" t="str">
        <f t="shared" si="170"/>
        <v/>
      </c>
      <c r="AI198" s="73"/>
      <c r="AJ198" s="61"/>
      <c r="AK198" s="61"/>
      <c r="AL198" s="62"/>
      <c r="AM198" s="18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  <c r="BJ198" s="102"/>
      <c r="BK198" s="102"/>
      <c r="BL198" s="102"/>
      <c r="BM198" s="102"/>
      <c r="BN198" s="102"/>
      <c r="BO198" s="102"/>
      <c r="BP198" s="102"/>
      <c r="BQ198" s="102"/>
      <c r="BR198" s="102"/>
      <c r="BS198" s="102"/>
      <c r="BT198" s="25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</row>
    <row r="199" spans="1:139" ht="15" customHeight="1">
      <c r="A199" s="83"/>
      <c r="B199" s="66"/>
      <c r="C199" s="79"/>
      <c r="D199" s="67"/>
      <c r="E199" s="123"/>
      <c r="F199" s="123"/>
      <c r="G199" s="85"/>
      <c r="H199" s="86"/>
      <c r="I199" s="124"/>
      <c r="J199" s="13"/>
      <c r="K199" s="14"/>
      <c r="L199" s="14"/>
      <c r="M199" s="15"/>
      <c r="N199" s="72"/>
      <c r="O199" s="92">
        <f t="shared" si="156"/>
        <v>0</v>
      </c>
      <c r="P199" s="93">
        <f t="shared" si="157"/>
        <v>0</v>
      </c>
      <c r="Q199" s="94"/>
      <c r="R199" s="3" t="str">
        <f t="shared" si="158"/>
        <v/>
      </c>
      <c r="S199" s="3" t="str">
        <f t="shared" si="159"/>
        <v/>
      </c>
      <c r="T199" s="3" t="str">
        <f t="shared" si="160"/>
        <v/>
      </c>
      <c r="U199" s="4" t="str">
        <f t="shared" si="161"/>
        <v/>
      </c>
      <c r="V199" s="5" t="str">
        <f t="shared" si="162"/>
        <v/>
      </c>
      <c r="W199" s="76" t="str">
        <f t="shared" si="153"/>
        <v/>
      </c>
      <c r="X199" s="76" t="str">
        <f t="shared" si="154"/>
        <v/>
      </c>
      <c r="Y199" s="5" t="str">
        <f t="shared" si="163"/>
        <v/>
      </c>
      <c r="Z199" s="5" t="str">
        <f t="shared" si="164"/>
        <v/>
      </c>
      <c r="AA199" s="5" t="str">
        <f t="shared" si="165"/>
        <v/>
      </c>
      <c r="AB199" s="6" t="str">
        <f t="shared" si="166"/>
        <v/>
      </c>
      <c r="AC199" s="29" t="str">
        <f t="shared" si="167"/>
        <v/>
      </c>
      <c r="AD199" s="29" t="str">
        <f t="shared" si="168"/>
        <v/>
      </c>
      <c r="AE199" s="29" t="str">
        <f t="shared" si="169"/>
        <v/>
      </c>
      <c r="AF199" s="29" t="str">
        <f t="shared" si="155"/>
        <v/>
      </c>
      <c r="AG199" s="23"/>
      <c r="AH199" s="17" t="str">
        <f t="shared" si="170"/>
        <v/>
      </c>
      <c r="AI199" s="73"/>
      <c r="AJ199" s="61"/>
      <c r="AK199" s="61"/>
      <c r="AL199" s="62"/>
      <c r="AM199" s="18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  <c r="BJ199" s="102"/>
      <c r="BK199" s="102"/>
      <c r="BL199" s="102"/>
      <c r="BM199" s="102"/>
      <c r="BN199" s="102"/>
      <c r="BO199" s="102"/>
      <c r="BP199" s="102"/>
      <c r="BQ199" s="102"/>
      <c r="BR199" s="102"/>
      <c r="BS199" s="102"/>
      <c r="BT199" s="25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</row>
    <row r="200" spans="1:139" ht="15" customHeight="1">
      <c r="A200" s="83"/>
      <c r="B200" s="66"/>
      <c r="C200" s="79"/>
      <c r="D200" s="67"/>
      <c r="E200" s="123"/>
      <c r="F200" s="123"/>
      <c r="G200" s="85"/>
      <c r="H200" s="86"/>
      <c r="I200" s="124"/>
      <c r="J200" s="13"/>
      <c r="K200" s="14"/>
      <c r="L200" s="14"/>
      <c r="M200" s="15"/>
      <c r="N200" s="72"/>
      <c r="O200" s="92">
        <f t="shared" si="156"/>
        <v>0</v>
      </c>
      <c r="P200" s="93">
        <f t="shared" si="157"/>
        <v>0</v>
      </c>
      <c r="Q200" s="94"/>
      <c r="R200" s="3" t="str">
        <f t="shared" si="158"/>
        <v/>
      </c>
      <c r="S200" s="3" t="str">
        <f t="shared" si="159"/>
        <v/>
      </c>
      <c r="T200" s="3" t="str">
        <f t="shared" si="160"/>
        <v/>
      </c>
      <c r="U200" s="4" t="str">
        <f t="shared" si="161"/>
        <v/>
      </c>
      <c r="V200" s="5" t="str">
        <f t="shared" si="162"/>
        <v/>
      </c>
      <c r="W200" s="76" t="str">
        <f t="shared" si="153"/>
        <v/>
      </c>
      <c r="X200" s="76" t="str">
        <f t="shared" si="154"/>
        <v/>
      </c>
      <c r="Y200" s="5" t="str">
        <f t="shared" si="163"/>
        <v/>
      </c>
      <c r="Z200" s="5" t="str">
        <f t="shared" si="164"/>
        <v/>
      </c>
      <c r="AA200" s="5" t="str">
        <f t="shared" si="165"/>
        <v/>
      </c>
      <c r="AB200" s="6" t="str">
        <f t="shared" si="166"/>
        <v/>
      </c>
      <c r="AC200" s="29" t="str">
        <f t="shared" si="167"/>
        <v/>
      </c>
      <c r="AD200" s="29" t="str">
        <f t="shared" si="168"/>
        <v/>
      </c>
      <c r="AE200" s="29" t="str">
        <f t="shared" si="169"/>
        <v/>
      </c>
      <c r="AF200" s="29" t="str">
        <f t="shared" si="155"/>
        <v/>
      </c>
      <c r="AG200" s="23"/>
      <c r="AH200" s="17" t="str">
        <f t="shared" si="170"/>
        <v/>
      </c>
      <c r="AI200" s="73"/>
      <c r="AJ200" s="61"/>
      <c r="AK200" s="61"/>
      <c r="AL200" s="62"/>
      <c r="AM200" s="18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  <c r="BJ200" s="102"/>
      <c r="BK200" s="102"/>
      <c r="BL200" s="102"/>
      <c r="BM200" s="102"/>
      <c r="BN200" s="102"/>
      <c r="BO200" s="102"/>
      <c r="BP200" s="102"/>
      <c r="BQ200" s="102"/>
      <c r="BR200" s="102"/>
      <c r="BS200" s="102"/>
      <c r="BT200" s="25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</row>
    <row r="201" spans="1:139" ht="15" customHeight="1">
      <c r="A201" s="83"/>
      <c r="B201" s="66"/>
      <c r="C201" s="79"/>
      <c r="D201" s="67"/>
      <c r="E201" s="123"/>
      <c r="F201" s="123"/>
      <c r="G201" s="85"/>
      <c r="H201" s="86"/>
      <c r="I201" s="124"/>
      <c r="J201" s="13"/>
      <c r="K201" s="14"/>
      <c r="L201" s="14"/>
      <c r="M201" s="15"/>
      <c r="N201" s="72"/>
      <c r="O201" s="92">
        <f t="shared" si="156"/>
        <v>0</v>
      </c>
      <c r="P201" s="93">
        <f t="shared" si="157"/>
        <v>0</v>
      </c>
      <c r="Q201" s="94"/>
      <c r="R201" s="3" t="str">
        <f t="shared" si="158"/>
        <v/>
      </c>
      <c r="S201" s="3" t="str">
        <f t="shared" si="159"/>
        <v/>
      </c>
      <c r="T201" s="3" t="str">
        <f t="shared" si="160"/>
        <v/>
      </c>
      <c r="U201" s="4" t="str">
        <f t="shared" si="161"/>
        <v/>
      </c>
      <c r="V201" s="5" t="str">
        <f t="shared" si="162"/>
        <v/>
      </c>
      <c r="W201" s="76" t="str">
        <f t="shared" si="153"/>
        <v/>
      </c>
      <c r="X201" s="76" t="str">
        <f t="shared" si="154"/>
        <v/>
      </c>
      <c r="Y201" s="5" t="str">
        <f t="shared" si="163"/>
        <v/>
      </c>
      <c r="Z201" s="5" t="str">
        <f t="shared" si="164"/>
        <v/>
      </c>
      <c r="AA201" s="5" t="str">
        <f t="shared" si="165"/>
        <v/>
      </c>
      <c r="AB201" s="6" t="str">
        <f t="shared" si="166"/>
        <v/>
      </c>
      <c r="AC201" s="29" t="str">
        <f t="shared" si="167"/>
        <v/>
      </c>
      <c r="AD201" s="29" t="str">
        <f t="shared" si="168"/>
        <v/>
      </c>
      <c r="AE201" s="29" t="str">
        <f t="shared" si="169"/>
        <v/>
      </c>
      <c r="AF201" s="29" t="str">
        <f t="shared" si="155"/>
        <v/>
      </c>
      <c r="AG201" s="23"/>
      <c r="AH201" s="17" t="str">
        <f t="shared" si="170"/>
        <v/>
      </c>
      <c r="AI201" s="73"/>
      <c r="AJ201" s="61"/>
      <c r="AK201" s="61"/>
      <c r="AL201" s="62"/>
      <c r="AM201" s="18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25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</row>
    <row r="202" spans="1:139" ht="15" customHeight="1">
      <c r="A202" s="83"/>
      <c r="B202" s="66"/>
      <c r="C202" s="79"/>
      <c r="D202" s="67"/>
      <c r="E202" s="123"/>
      <c r="F202" s="123"/>
      <c r="G202" s="85"/>
      <c r="H202" s="86"/>
      <c r="I202" s="124"/>
      <c r="J202" s="13"/>
      <c r="K202" s="14"/>
      <c r="L202" s="14"/>
      <c r="M202" s="15"/>
      <c r="N202" s="72"/>
      <c r="O202" s="92">
        <f t="shared" si="156"/>
        <v>0</v>
      </c>
      <c r="P202" s="93">
        <f t="shared" si="157"/>
        <v>0</v>
      </c>
      <c r="Q202" s="94"/>
      <c r="R202" s="3" t="str">
        <f t="shared" si="158"/>
        <v/>
      </c>
      <c r="S202" s="3" t="str">
        <f t="shared" si="159"/>
        <v/>
      </c>
      <c r="T202" s="3" t="str">
        <f t="shared" si="160"/>
        <v/>
      </c>
      <c r="U202" s="4" t="str">
        <f t="shared" si="161"/>
        <v/>
      </c>
      <c r="V202" s="5" t="str">
        <f t="shared" si="162"/>
        <v/>
      </c>
      <c r="W202" s="76" t="str">
        <f t="shared" si="153"/>
        <v/>
      </c>
      <c r="X202" s="76" t="str">
        <f t="shared" si="154"/>
        <v/>
      </c>
      <c r="Y202" s="5" t="str">
        <f t="shared" si="163"/>
        <v/>
      </c>
      <c r="Z202" s="5" t="str">
        <f t="shared" si="164"/>
        <v/>
      </c>
      <c r="AA202" s="5" t="str">
        <f t="shared" si="165"/>
        <v/>
      </c>
      <c r="AB202" s="6" t="str">
        <f t="shared" si="166"/>
        <v/>
      </c>
      <c r="AC202" s="29" t="str">
        <f t="shared" si="167"/>
        <v/>
      </c>
      <c r="AD202" s="29" t="str">
        <f t="shared" si="168"/>
        <v/>
      </c>
      <c r="AE202" s="29" t="str">
        <f t="shared" si="169"/>
        <v/>
      </c>
      <c r="AF202" s="29" t="str">
        <f t="shared" si="155"/>
        <v/>
      </c>
      <c r="AG202" s="23"/>
      <c r="AH202" s="17" t="str">
        <f t="shared" si="170"/>
        <v/>
      </c>
      <c r="AI202" s="73"/>
      <c r="AJ202" s="61"/>
      <c r="AK202" s="61"/>
      <c r="AL202" s="62"/>
      <c r="AM202" s="18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25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</row>
    <row r="203" spans="1:139" ht="15" customHeight="1">
      <c r="A203" s="83"/>
      <c r="B203" s="66"/>
      <c r="C203" s="79"/>
      <c r="D203" s="67"/>
      <c r="E203" s="123"/>
      <c r="F203" s="123"/>
      <c r="G203" s="85"/>
      <c r="H203" s="86"/>
      <c r="I203" s="124"/>
      <c r="J203" s="13"/>
      <c r="K203" s="14"/>
      <c r="L203" s="14"/>
      <c r="M203" s="15"/>
      <c r="N203" s="72"/>
      <c r="O203" s="92">
        <f t="shared" si="156"/>
        <v>0</v>
      </c>
      <c r="P203" s="93">
        <f t="shared" si="157"/>
        <v>0</v>
      </c>
      <c r="Q203" s="94"/>
      <c r="R203" s="3" t="str">
        <f t="shared" si="158"/>
        <v/>
      </c>
      <c r="S203" s="3" t="str">
        <f t="shared" si="159"/>
        <v/>
      </c>
      <c r="T203" s="3" t="str">
        <f t="shared" si="160"/>
        <v/>
      </c>
      <c r="U203" s="4" t="str">
        <f t="shared" si="161"/>
        <v/>
      </c>
      <c r="V203" s="5" t="str">
        <f t="shared" si="162"/>
        <v/>
      </c>
      <c r="W203" s="76" t="str">
        <f t="shared" si="153"/>
        <v/>
      </c>
      <c r="X203" s="76" t="str">
        <f t="shared" si="154"/>
        <v/>
      </c>
      <c r="Y203" s="5" t="str">
        <f t="shared" si="163"/>
        <v/>
      </c>
      <c r="Z203" s="5" t="str">
        <f t="shared" si="164"/>
        <v/>
      </c>
      <c r="AA203" s="5" t="str">
        <f t="shared" si="165"/>
        <v/>
      </c>
      <c r="AB203" s="6" t="str">
        <f t="shared" si="166"/>
        <v/>
      </c>
      <c r="AC203" s="29" t="str">
        <f t="shared" si="167"/>
        <v/>
      </c>
      <c r="AD203" s="29" t="str">
        <f t="shared" si="168"/>
        <v/>
      </c>
      <c r="AE203" s="29" t="str">
        <f t="shared" si="169"/>
        <v/>
      </c>
      <c r="AF203" s="29" t="str">
        <f t="shared" si="155"/>
        <v/>
      </c>
      <c r="AG203" s="23"/>
      <c r="AH203" s="17" t="str">
        <f t="shared" si="170"/>
        <v/>
      </c>
      <c r="AI203" s="73"/>
      <c r="AJ203" s="61"/>
      <c r="AK203" s="61"/>
      <c r="AL203" s="62"/>
      <c r="AM203" s="18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  <c r="BJ203" s="102"/>
      <c r="BK203" s="102"/>
      <c r="BL203" s="102"/>
      <c r="BM203" s="102"/>
      <c r="BN203" s="102"/>
      <c r="BO203" s="102"/>
      <c r="BP203" s="102"/>
      <c r="BQ203" s="102"/>
      <c r="BR203" s="102"/>
      <c r="BS203" s="102"/>
      <c r="BT203" s="25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</row>
    <row r="204" spans="1:139" ht="15" customHeight="1">
      <c r="A204" s="83"/>
      <c r="B204" s="66"/>
      <c r="C204" s="79"/>
      <c r="D204" s="67"/>
      <c r="E204" s="123"/>
      <c r="F204" s="123"/>
      <c r="G204" s="85"/>
      <c r="H204" s="86"/>
      <c r="I204" s="124"/>
      <c r="J204" s="13"/>
      <c r="K204" s="14"/>
      <c r="L204" s="14"/>
      <c r="M204" s="15"/>
      <c r="N204" s="72"/>
      <c r="O204" s="92">
        <f t="shared" si="156"/>
        <v>0</v>
      </c>
      <c r="P204" s="93">
        <f t="shared" si="157"/>
        <v>0</v>
      </c>
      <c r="Q204" s="94"/>
      <c r="R204" s="3" t="str">
        <f t="shared" si="158"/>
        <v/>
      </c>
      <c r="S204" s="3" t="str">
        <f t="shared" si="159"/>
        <v/>
      </c>
      <c r="T204" s="3" t="str">
        <f t="shared" si="160"/>
        <v/>
      </c>
      <c r="U204" s="4" t="str">
        <f t="shared" si="161"/>
        <v/>
      </c>
      <c r="V204" s="5" t="str">
        <f t="shared" si="162"/>
        <v/>
      </c>
      <c r="W204" s="76" t="str">
        <f t="shared" si="153"/>
        <v/>
      </c>
      <c r="X204" s="76" t="str">
        <f t="shared" si="154"/>
        <v/>
      </c>
      <c r="Y204" s="5" t="str">
        <f t="shared" si="163"/>
        <v/>
      </c>
      <c r="Z204" s="5" t="str">
        <f t="shared" si="164"/>
        <v/>
      </c>
      <c r="AA204" s="5" t="str">
        <f t="shared" si="165"/>
        <v/>
      </c>
      <c r="AB204" s="6" t="str">
        <f t="shared" si="166"/>
        <v/>
      </c>
      <c r="AC204" s="29" t="str">
        <f t="shared" si="167"/>
        <v/>
      </c>
      <c r="AD204" s="29" t="str">
        <f t="shared" si="168"/>
        <v/>
      </c>
      <c r="AE204" s="29" t="str">
        <f t="shared" si="169"/>
        <v/>
      </c>
      <c r="AF204" s="29" t="str">
        <f t="shared" si="155"/>
        <v/>
      </c>
      <c r="AG204" s="23"/>
      <c r="AH204" s="17" t="str">
        <f t="shared" si="170"/>
        <v/>
      </c>
      <c r="AI204" s="73"/>
      <c r="AJ204" s="61"/>
      <c r="AK204" s="61"/>
      <c r="AL204" s="62"/>
      <c r="AM204" s="18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  <c r="BJ204" s="102"/>
      <c r="BK204" s="102"/>
      <c r="BL204" s="102"/>
      <c r="BM204" s="102"/>
      <c r="BN204" s="102"/>
      <c r="BO204" s="102"/>
      <c r="BP204" s="102"/>
      <c r="BQ204" s="102"/>
      <c r="BR204" s="102"/>
      <c r="BS204" s="102"/>
      <c r="BT204" s="25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</row>
    <row r="205" spans="1:139" ht="15" customHeight="1">
      <c r="A205" s="83"/>
      <c r="B205" s="66"/>
      <c r="C205" s="79"/>
      <c r="D205" s="67"/>
      <c r="E205" s="123"/>
      <c r="F205" s="123"/>
      <c r="G205" s="85"/>
      <c r="H205" s="86"/>
      <c r="I205" s="124"/>
      <c r="J205" s="13"/>
      <c r="K205" s="14"/>
      <c r="L205" s="14"/>
      <c r="M205" s="15"/>
      <c r="N205" s="72"/>
      <c r="O205" s="92">
        <f t="shared" si="156"/>
        <v>0</v>
      </c>
      <c r="P205" s="93">
        <f t="shared" si="157"/>
        <v>0</v>
      </c>
      <c r="Q205" s="94"/>
      <c r="R205" s="3" t="str">
        <f t="shared" si="158"/>
        <v/>
      </c>
      <c r="S205" s="3" t="str">
        <f t="shared" si="159"/>
        <v/>
      </c>
      <c r="T205" s="3" t="str">
        <f t="shared" si="160"/>
        <v/>
      </c>
      <c r="U205" s="4" t="str">
        <f t="shared" si="161"/>
        <v/>
      </c>
      <c r="V205" s="5" t="str">
        <f t="shared" si="162"/>
        <v/>
      </c>
      <c r="W205" s="76" t="str">
        <f t="shared" si="153"/>
        <v/>
      </c>
      <c r="X205" s="76" t="str">
        <f t="shared" si="154"/>
        <v/>
      </c>
      <c r="Y205" s="5" t="str">
        <f t="shared" si="163"/>
        <v/>
      </c>
      <c r="Z205" s="5" t="str">
        <f t="shared" si="164"/>
        <v/>
      </c>
      <c r="AA205" s="5" t="str">
        <f t="shared" si="165"/>
        <v/>
      </c>
      <c r="AB205" s="6" t="str">
        <f t="shared" si="166"/>
        <v/>
      </c>
      <c r="AC205" s="29" t="str">
        <f t="shared" si="167"/>
        <v/>
      </c>
      <c r="AD205" s="29" t="str">
        <f t="shared" si="168"/>
        <v/>
      </c>
      <c r="AE205" s="29" t="str">
        <f t="shared" si="169"/>
        <v/>
      </c>
      <c r="AF205" s="29" t="str">
        <f t="shared" si="155"/>
        <v/>
      </c>
      <c r="AG205" s="23"/>
      <c r="AH205" s="17" t="str">
        <f t="shared" si="170"/>
        <v/>
      </c>
      <c r="AI205" s="73"/>
      <c r="AJ205" s="61"/>
      <c r="AK205" s="61"/>
      <c r="AL205" s="62"/>
      <c r="AM205" s="18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  <c r="BJ205" s="102"/>
      <c r="BK205" s="102"/>
      <c r="BL205" s="102"/>
      <c r="BM205" s="102"/>
      <c r="BN205" s="102"/>
      <c r="BO205" s="102"/>
      <c r="BP205" s="102"/>
      <c r="BQ205" s="102"/>
      <c r="BR205" s="102"/>
      <c r="BS205" s="102"/>
      <c r="BT205" s="25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</row>
    <row r="206" spans="1:139" ht="15" customHeight="1">
      <c r="A206" s="83"/>
      <c r="B206" s="66"/>
      <c r="C206" s="79"/>
      <c r="D206" s="67"/>
      <c r="E206" s="123"/>
      <c r="F206" s="123"/>
      <c r="G206" s="85"/>
      <c r="H206" s="86"/>
      <c r="I206" s="124"/>
      <c r="J206" s="13"/>
      <c r="K206" s="14"/>
      <c r="L206" s="14"/>
      <c r="M206" s="15"/>
      <c r="N206" s="72"/>
      <c r="O206" s="92">
        <f t="shared" si="156"/>
        <v>0</v>
      </c>
      <c r="P206" s="93">
        <f t="shared" si="157"/>
        <v>0</v>
      </c>
      <c r="Q206" s="94"/>
      <c r="R206" s="3" t="str">
        <f t="shared" si="158"/>
        <v/>
      </c>
      <c r="S206" s="3" t="str">
        <f t="shared" si="159"/>
        <v/>
      </c>
      <c r="T206" s="3" t="str">
        <f t="shared" si="160"/>
        <v/>
      </c>
      <c r="U206" s="4" t="str">
        <f t="shared" si="161"/>
        <v/>
      </c>
      <c r="V206" s="5" t="str">
        <f t="shared" si="162"/>
        <v/>
      </c>
      <c r="W206" s="76" t="str">
        <f t="shared" si="153"/>
        <v/>
      </c>
      <c r="X206" s="76" t="str">
        <f t="shared" si="154"/>
        <v/>
      </c>
      <c r="Y206" s="5" t="str">
        <f t="shared" si="163"/>
        <v/>
      </c>
      <c r="Z206" s="5" t="str">
        <f t="shared" si="164"/>
        <v/>
      </c>
      <c r="AA206" s="5" t="str">
        <f t="shared" si="165"/>
        <v/>
      </c>
      <c r="AB206" s="6" t="str">
        <f t="shared" si="166"/>
        <v/>
      </c>
      <c r="AC206" s="29" t="str">
        <f t="shared" si="167"/>
        <v/>
      </c>
      <c r="AD206" s="29" t="str">
        <f t="shared" si="168"/>
        <v/>
      </c>
      <c r="AE206" s="29" t="str">
        <f t="shared" si="169"/>
        <v/>
      </c>
      <c r="AF206" s="29" t="str">
        <f t="shared" si="155"/>
        <v/>
      </c>
      <c r="AG206" s="23"/>
      <c r="AH206" s="17" t="str">
        <f t="shared" si="170"/>
        <v/>
      </c>
      <c r="AI206" s="73"/>
      <c r="AJ206" s="61"/>
      <c r="AK206" s="61"/>
      <c r="AL206" s="62"/>
      <c r="AM206" s="18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  <c r="BJ206" s="102"/>
      <c r="BK206" s="102"/>
      <c r="BL206" s="102"/>
      <c r="BM206" s="102"/>
      <c r="BN206" s="102"/>
      <c r="BO206" s="102"/>
      <c r="BP206" s="102"/>
      <c r="BQ206" s="102"/>
      <c r="BR206" s="102"/>
      <c r="BS206" s="102"/>
      <c r="BT206" s="25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</row>
    <row r="207" spans="1:139" ht="15" customHeight="1">
      <c r="A207" s="83"/>
      <c r="B207" s="66"/>
      <c r="C207" s="79"/>
      <c r="D207" s="67"/>
      <c r="E207" s="123"/>
      <c r="F207" s="123"/>
      <c r="G207" s="85"/>
      <c r="H207" s="86"/>
      <c r="I207" s="124"/>
      <c r="J207" s="13"/>
      <c r="K207" s="14"/>
      <c r="L207" s="14"/>
      <c r="M207" s="15"/>
      <c r="N207" s="72"/>
      <c r="O207" s="92">
        <f t="shared" si="156"/>
        <v>0</v>
      </c>
      <c r="P207" s="93">
        <f t="shared" si="157"/>
        <v>0</v>
      </c>
      <c r="Q207" s="94"/>
      <c r="R207" s="3" t="str">
        <f t="shared" si="158"/>
        <v/>
      </c>
      <c r="S207" s="3" t="str">
        <f t="shared" si="159"/>
        <v/>
      </c>
      <c r="T207" s="3" t="str">
        <f t="shared" si="160"/>
        <v/>
      </c>
      <c r="U207" s="4" t="str">
        <f t="shared" si="161"/>
        <v/>
      </c>
      <c r="V207" s="5" t="str">
        <f t="shared" si="162"/>
        <v/>
      </c>
      <c r="W207" s="76" t="str">
        <f t="shared" si="153"/>
        <v/>
      </c>
      <c r="X207" s="76" t="str">
        <f t="shared" si="154"/>
        <v/>
      </c>
      <c r="Y207" s="5" t="str">
        <f t="shared" si="163"/>
        <v/>
      </c>
      <c r="Z207" s="5" t="str">
        <f t="shared" si="164"/>
        <v/>
      </c>
      <c r="AA207" s="5" t="str">
        <f t="shared" si="165"/>
        <v/>
      </c>
      <c r="AB207" s="6" t="str">
        <f t="shared" si="166"/>
        <v/>
      </c>
      <c r="AC207" s="29" t="str">
        <f t="shared" si="167"/>
        <v/>
      </c>
      <c r="AD207" s="29" t="str">
        <f t="shared" si="168"/>
        <v/>
      </c>
      <c r="AE207" s="29" t="str">
        <f t="shared" si="169"/>
        <v/>
      </c>
      <c r="AF207" s="29" t="str">
        <f t="shared" si="155"/>
        <v/>
      </c>
      <c r="AG207" s="23"/>
      <c r="AH207" s="17" t="str">
        <f t="shared" si="170"/>
        <v/>
      </c>
      <c r="AI207" s="73"/>
      <c r="AJ207" s="61"/>
      <c r="AK207" s="61"/>
      <c r="AL207" s="62"/>
      <c r="AM207" s="18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25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</row>
    <row r="208" spans="1:139" ht="15" customHeight="1">
      <c r="A208" s="83"/>
      <c r="B208" s="66"/>
      <c r="C208" s="79"/>
      <c r="D208" s="67"/>
      <c r="E208" s="123"/>
      <c r="F208" s="123"/>
      <c r="G208" s="85"/>
      <c r="H208" s="86"/>
      <c r="I208" s="124"/>
      <c r="J208" s="13"/>
      <c r="K208" s="14"/>
      <c r="L208" s="14"/>
      <c r="M208" s="15"/>
      <c r="N208" s="72"/>
      <c r="O208" s="92">
        <f t="shared" si="156"/>
        <v>0</v>
      </c>
      <c r="P208" s="93">
        <f t="shared" si="157"/>
        <v>0</v>
      </c>
      <c r="Q208" s="94"/>
      <c r="R208" s="3" t="str">
        <f t="shared" si="158"/>
        <v/>
      </c>
      <c r="S208" s="3" t="str">
        <f t="shared" si="159"/>
        <v/>
      </c>
      <c r="T208" s="3" t="str">
        <f t="shared" si="160"/>
        <v/>
      </c>
      <c r="U208" s="4" t="str">
        <f t="shared" si="161"/>
        <v/>
      </c>
      <c r="V208" s="5" t="str">
        <f t="shared" si="162"/>
        <v/>
      </c>
      <c r="W208" s="76" t="str">
        <f t="shared" si="153"/>
        <v/>
      </c>
      <c r="X208" s="76" t="str">
        <f t="shared" si="154"/>
        <v/>
      </c>
      <c r="Y208" s="5" t="str">
        <f t="shared" si="163"/>
        <v/>
      </c>
      <c r="Z208" s="5" t="str">
        <f t="shared" si="164"/>
        <v/>
      </c>
      <c r="AA208" s="5" t="str">
        <f t="shared" si="165"/>
        <v/>
      </c>
      <c r="AB208" s="6" t="str">
        <f t="shared" si="166"/>
        <v/>
      </c>
      <c r="AC208" s="29" t="str">
        <f t="shared" si="167"/>
        <v/>
      </c>
      <c r="AD208" s="29" t="str">
        <f t="shared" si="168"/>
        <v/>
      </c>
      <c r="AE208" s="29" t="str">
        <f t="shared" si="169"/>
        <v/>
      </c>
      <c r="AF208" s="29" t="str">
        <f t="shared" si="155"/>
        <v/>
      </c>
      <c r="AG208" s="23"/>
      <c r="AH208" s="17" t="str">
        <f t="shared" si="170"/>
        <v/>
      </c>
      <c r="AI208" s="73"/>
      <c r="AJ208" s="61"/>
      <c r="AK208" s="61"/>
      <c r="AL208" s="62"/>
      <c r="AM208" s="18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  <c r="BJ208" s="102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25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</row>
    <row r="209" spans="1:139" ht="15" customHeight="1">
      <c r="A209" s="83"/>
      <c r="B209" s="66"/>
      <c r="C209" s="79"/>
      <c r="D209" s="67"/>
      <c r="E209" s="123"/>
      <c r="F209" s="123"/>
      <c r="G209" s="85"/>
      <c r="H209" s="86"/>
      <c r="I209" s="124"/>
      <c r="J209" s="13"/>
      <c r="K209" s="14"/>
      <c r="L209" s="14"/>
      <c r="M209" s="15"/>
      <c r="N209" s="72"/>
      <c r="O209" s="92">
        <f t="shared" si="156"/>
        <v>0</v>
      </c>
      <c r="P209" s="93">
        <f t="shared" si="157"/>
        <v>0</v>
      </c>
      <c r="Q209" s="94"/>
      <c r="R209" s="3" t="str">
        <f t="shared" si="158"/>
        <v/>
      </c>
      <c r="S209" s="3" t="str">
        <f t="shared" si="159"/>
        <v/>
      </c>
      <c r="T209" s="3" t="str">
        <f t="shared" si="160"/>
        <v/>
      </c>
      <c r="U209" s="4" t="str">
        <f t="shared" si="161"/>
        <v/>
      </c>
      <c r="V209" s="5" t="str">
        <f t="shared" si="162"/>
        <v/>
      </c>
      <c r="W209" s="76" t="str">
        <f t="shared" si="153"/>
        <v/>
      </c>
      <c r="X209" s="76" t="str">
        <f t="shared" si="154"/>
        <v/>
      </c>
      <c r="Y209" s="5" t="str">
        <f t="shared" si="163"/>
        <v/>
      </c>
      <c r="Z209" s="5" t="str">
        <f t="shared" si="164"/>
        <v/>
      </c>
      <c r="AA209" s="5" t="str">
        <f t="shared" si="165"/>
        <v/>
      </c>
      <c r="AB209" s="6" t="str">
        <f t="shared" si="166"/>
        <v/>
      </c>
      <c r="AC209" s="29" t="str">
        <f t="shared" si="167"/>
        <v/>
      </c>
      <c r="AD209" s="29" t="str">
        <f t="shared" si="168"/>
        <v/>
      </c>
      <c r="AE209" s="29" t="str">
        <f t="shared" si="169"/>
        <v/>
      </c>
      <c r="AF209" s="29" t="str">
        <f t="shared" si="155"/>
        <v/>
      </c>
      <c r="AG209" s="23"/>
      <c r="AH209" s="17" t="str">
        <f t="shared" si="170"/>
        <v/>
      </c>
      <c r="AI209" s="73"/>
      <c r="AJ209" s="61"/>
      <c r="AK209" s="61"/>
      <c r="AL209" s="62"/>
      <c r="AM209" s="18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25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</row>
    <row r="210" spans="1:139" ht="15" customHeight="1">
      <c r="A210" s="83"/>
      <c r="B210" s="66"/>
      <c r="C210" s="79"/>
      <c r="D210" s="67"/>
      <c r="E210" s="123"/>
      <c r="F210" s="123"/>
      <c r="G210" s="85"/>
      <c r="H210" s="86"/>
      <c r="I210" s="124"/>
      <c r="J210" s="13"/>
      <c r="K210" s="14"/>
      <c r="L210" s="14"/>
      <c r="M210" s="15"/>
      <c r="N210" s="72"/>
      <c r="O210" s="92">
        <f t="shared" si="156"/>
        <v>0</v>
      </c>
      <c r="P210" s="93">
        <f t="shared" si="157"/>
        <v>0</v>
      </c>
      <c r="Q210" s="94"/>
      <c r="R210" s="3" t="str">
        <f t="shared" si="158"/>
        <v/>
      </c>
      <c r="S210" s="3" t="str">
        <f t="shared" si="159"/>
        <v/>
      </c>
      <c r="T210" s="3" t="str">
        <f t="shared" si="160"/>
        <v/>
      </c>
      <c r="U210" s="4" t="str">
        <f t="shared" si="161"/>
        <v/>
      </c>
      <c r="V210" s="5" t="str">
        <f t="shared" si="162"/>
        <v/>
      </c>
      <c r="W210" s="76" t="str">
        <f t="shared" si="153"/>
        <v/>
      </c>
      <c r="X210" s="76" t="str">
        <f t="shared" si="154"/>
        <v/>
      </c>
      <c r="Y210" s="5" t="str">
        <f t="shared" si="163"/>
        <v/>
      </c>
      <c r="Z210" s="5" t="str">
        <f t="shared" si="164"/>
        <v/>
      </c>
      <c r="AA210" s="5" t="str">
        <f t="shared" si="165"/>
        <v/>
      </c>
      <c r="AB210" s="6" t="str">
        <f t="shared" si="166"/>
        <v/>
      </c>
      <c r="AC210" s="29" t="str">
        <f t="shared" si="167"/>
        <v/>
      </c>
      <c r="AD210" s="29" t="str">
        <f t="shared" si="168"/>
        <v/>
      </c>
      <c r="AE210" s="29" t="str">
        <f t="shared" si="169"/>
        <v/>
      </c>
      <c r="AF210" s="29" t="str">
        <f t="shared" si="155"/>
        <v/>
      </c>
      <c r="AG210" s="23"/>
      <c r="AH210" s="17" t="str">
        <f t="shared" si="170"/>
        <v/>
      </c>
      <c r="AI210" s="73"/>
      <c r="AJ210" s="61"/>
      <c r="AK210" s="61"/>
      <c r="AL210" s="62"/>
      <c r="AM210" s="18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25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</row>
    <row r="211" spans="1:139" ht="15" customHeight="1">
      <c r="A211" s="83"/>
      <c r="B211" s="66"/>
      <c r="C211" s="79"/>
      <c r="D211" s="67"/>
      <c r="E211" s="123"/>
      <c r="F211" s="123"/>
      <c r="G211" s="85"/>
      <c r="H211" s="86"/>
      <c r="I211" s="124"/>
      <c r="J211" s="13"/>
      <c r="K211" s="14"/>
      <c r="L211" s="14"/>
      <c r="M211" s="15"/>
      <c r="N211" s="72"/>
      <c r="O211" s="92">
        <f t="shared" si="156"/>
        <v>0</v>
      </c>
      <c r="P211" s="93">
        <f t="shared" si="157"/>
        <v>0</v>
      </c>
      <c r="Q211" s="94"/>
      <c r="R211" s="3" t="str">
        <f t="shared" si="158"/>
        <v/>
      </c>
      <c r="S211" s="3" t="str">
        <f t="shared" si="159"/>
        <v/>
      </c>
      <c r="T211" s="3" t="str">
        <f t="shared" si="160"/>
        <v/>
      </c>
      <c r="U211" s="4" t="str">
        <f t="shared" si="161"/>
        <v/>
      </c>
      <c r="V211" s="5" t="str">
        <f t="shared" si="162"/>
        <v/>
      </c>
      <c r="W211" s="76" t="str">
        <f t="shared" si="153"/>
        <v/>
      </c>
      <c r="X211" s="76" t="str">
        <f t="shared" si="154"/>
        <v/>
      </c>
      <c r="Y211" s="5" t="str">
        <f t="shared" si="163"/>
        <v/>
      </c>
      <c r="Z211" s="5" t="str">
        <f t="shared" si="164"/>
        <v/>
      </c>
      <c r="AA211" s="5" t="str">
        <f t="shared" si="165"/>
        <v/>
      </c>
      <c r="AB211" s="6" t="str">
        <f t="shared" si="166"/>
        <v/>
      </c>
      <c r="AC211" s="29" t="str">
        <f t="shared" si="167"/>
        <v/>
      </c>
      <c r="AD211" s="29" t="str">
        <f t="shared" si="168"/>
        <v/>
      </c>
      <c r="AE211" s="29" t="str">
        <f t="shared" si="169"/>
        <v/>
      </c>
      <c r="AF211" s="29" t="str">
        <f t="shared" si="155"/>
        <v/>
      </c>
      <c r="AG211" s="23"/>
      <c r="AH211" s="17" t="str">
        <f t="shared" si="170"/>
        <v/>
      </c>
      <c r="AI211" s="73"/>
      <c r="AJ211" s="61"/>
      <c r="AK211" s="61"/>
      <c r="AL211" s="62"/>
      <c r="AM211" s="18"/>
      <c r="AN211" s="102"/>
      <c r="AO211" s="102"/>
      <c r="AP211" s="102"/>
      <c r="AQ211" s="102"/>
      <c r="AR211" s="102"/>
      <c r="AS211" s="102"/>
      <c r="AT211" s="102"/>
      <c r="AU211" s="102"/>
      <c r="AV211" s="102"/>
      <c r="AW211" s="102"/>
      <c r="AX211" s="102"/>
      <c r="AY211" s="102"/>
      <c r="AZ211" s="102"/>
      <c r="BA211" s="102"/>
      <c r="BB211" s="102"/>
      <c r="BC211" s="102"/>
      <c r="BD211" s="102"/>
      <c r="BE211" s="102"/>
      <c r="BF211" s="102"/>
      <c r="BG211" s="102"/>
      <c r="BH211" s="102"/>
      <c r="BI211" s="102"/>
      <c r="BJ211" s="102"/>
      <c r="BK211" s="102"/>
      <c r="BL211" s="102"/>
      <c r="BM211" s="102"/>
      <c r="BN211" s="102"/>
      <c r="BO211" s="102"/>
      <c r="BP211" s="102"/>
      <c r="BQ211" s="102"/>
      <c r="BR211" s="102"/>
      <c r="BS211" s="102"/>
      <c r="BT211" s="25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</row>
    <row r="212" spans="1:139" ht="15" customHeight="1">
      <c r="A212" s="83"/>
      <c r="B212" s="66"/>
      <c r="C212" s="79"/>
      <c r="D212" s="67"/>
      <c r="E212" s="123"/>
      <c r="F212" s="123"/>
      <c r="G212" s="85"/>
      <c r="H212" s="86"/>
      <c r="I212" s="124"/>
      <c r="J212" s="13"/>
      <c r="K212" s="14"/>
      <c r="L212" s="14"/>
      <c r="M212" s="15"/>
      <c r="N212" s="72"/>
      <c r="O212" s="92">
        <f t="shared" si="156"/>
        <v>0</v>
      </c>
      <c r="P212" s="93">
        <f t="shared" si="157"/>
        <v>0</v>
      </c>
      <c r="Q212" s="94"/>
      <c r="R212" s="3" t="str">
        <f t="shared" si="158"/>
        <v/>
      </c>
      <c r="S212" s="3" t="str">
        <f t="shared" si="159"/>
        <v/>
      </c>
      <c r="T212" s="3" t="str">
        <f t="shared" si="160"/>
        <v/>
      </c>
      <c r="U212" s="4" t="str">
        <f t="shared" si="161"/>
        <v/>
      </c>
      <c r="V212" s="5" t="str">
        <f t="shared" si="162"/>
        <v/>
      </c>
      <c r="W212" s="76" t="str">
        <f t="shared" si="153"/>
        <v/>
      </c>
      <c r="X212" s="76" t="str">
        <f t="shared" si="154"/>
        <v/>
      </c>
      <c r="Y212" s="5" t="str">
        <f t="shared" si="163"/>
        <v/>
      </c>
      <c r="Z212" s="5" t="str">
        <f t="shared" si="164"/>
        <v/>
      </c>
      <c r="AA212" s="5" t="str">
        <f t="shared" si="165"/>
        <v/>
      </c>
      <c r="AB212" s="6" t="str">
        <f t="shared" si="166"/>
        <v/>
      </c>
      <c r="AC212" s="29" t="str">
        <f t="shared" si="167"/>
        <v/>
      </c>
      <c r="AD212" s="29" t="str">
        <f t="shared" si="168"/>
        <v/>
      </c>
      <c r="AE212" s="29" t="str">
        <f t="shared" si="169"/>
        <v/>
      </c>
      <c r="AF212" s="29" t="str">
        <f t="shared" si="155"/>
        <v/>
      </c>
      <c r="AG212" s="23"/>
      <c r="AH212" s="17" t="str">
        <f t="shared" si="170"/>
        <v/>
      </c>
      <c r="AI212" s="73"/>
      <c r="AJ212" s="61"/>
      <c r="AK212" s="61"/>
      <c r="AL212" s="62"/>
      <c r="AM212" s="18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  <c r="BI212" s="102"/>
      <c r="BJ212" s="102"/>
      <c r="BK212" s="102"/>
      <c r="BL212" s="102"/>
      <c r="BM212" s="102"/>
      <c r="BN212" s="102"/>
      <c r="BO212" s="102"/>
      <c r="BP212" s="102"/>
      <c r="BQ212" s="102"/>
      <c r="BR212" s="102"/>
      <c r="BS212" s="102"/>
      <c r="BT212" s="25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</row>
    <row r="213" spans="1:139" ht="15" customHeight="1">
      <c r="A213" s="83"/>
      <c r="B213" s="66"/>
      <c r="C213" s="79"/>
      <c r="D213" s="67"/>
      <c r="E213" s="123"/>
      <c r="F213" s="123"/>
      <c r="G213" s="85"/>
      <c r="H213" s="86"/>
      <c r="I213" s="124"/>
      <c r="J213" s="13"/>
      <c r="K213" s="14"/>
      <c r="L213" s="14"/>
      <c r="M213" s="15"/>
      <c r="N213" s="72"/>
      <c r="O213" s="92">
        <f t="shared" si="156"/>
        <v>0</v>
      </c>
      <c r="P213" s="93">
        <f t="shared" si="157"/>
        <v>0</v>
      </c>
      <c r="Q213" s="94"/>
      <c r="R213" s="3" t="str">
        <f t="shared" si="158"/>
        <v/>
      </c>
      <c r="S213" s="3" t="str">
        <f t="shared" si="159"/>
        <v/>
      </c>
      <c r="T213" s="3" t="str">
        <f t="shared" si="160"/>
        <v/>
      </c>
      <c r="U213" s="4" t="str">
        <f t="shared" si="161"/>
        <v/>
      </c>
      <c r="V213" s="5" t="str">
        <f t="shared" si="162"/>
        <v/>
      </c>
      <c r="W213" s="76" t="str">
        <f t="shared" si="153"/>
        <v/>
      </c>
      <c r="X213" s="76" t="str">
        <f t="shared" si="154"/>
        <v/>
      </c>
      <c r="Y213" s="5" t="str">
        <f t="shared" si="163"/>
        <v/>
      </c>
      <c r="Z213" s="5" t="str">
        <f t="shared" si="164"/>
        <v/>
      </c>
      <c r="AA213" s="5" t="str">
        <f t="shared" si="165"/>
        <v/>
      </c>
      <c r="AB213" s="6" t="str">
        <f t="shared" si="166"/>
        <v/>
      </c>
      <c r="AC213" s="29" t="str">
        <f t="shared" si="167"/>
        <v/>
      </c>
      <c r="AD213" s="29" t="str">
        <f t="shared" si="168"/>
        <v/>
      </c>
      <c r="AE213" s="29" t="str">
        <f t="shared" si="169"/>
        <v/>
      </c>
      <c r="AF213" s="29" t="str">
        <f t="shared" si="155"/>
        <v/>
      </c>
      <c r="AG213" s="23"/>
      <c r="AH213" s="17" t="str">
        <f t="shared" si="170"/>
        <v/>
      </c>
      <c r="AI213" s="73"/>
      <c r="AJ213" s="61"/>
      <c r="AK213" s="61"/>
      <c r="AL213" s="62"/>
      <c r="AM213" s="18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  <c r="BJ213" s="102"/>
      <c r="BK213" s="102"/>
      <c r="BL213" s="102"/>
      <c r="BM213" s="102"/>
      <c r="BN213" s="102"/>
      <c r="BO213" s="102"/>
      <c r="BP213" s="102"/>
      <c r="BQ213" s="102"/>
      <c r="BR213" s="102"/>
      <c r="BS213" s="102"/>
      <c r="BT213" s="25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</row>
    <row r="214" spans="1:139" ht="15" customHeight="1">
      <c r="A214" s="83"/>
      <c r="B214" s="66"/>
      <c r="C214" s="79"/>
      <c r="D214" s="67"/>
      <c r="E214" s="123"/>
      <c r="F214" s="123"/>
      <c r="G214" s="85"/>
      <c r="H214" s="86"/>
      <c r="I214" s="124"/>
      <c r="J214" s="13"/>
      <c r="K214" s="14"/>
      <c r="L214" s="14"/>
      <c r="M214" s="15"/>
      <c r="N214" s="72"/>
      <c r="O214" s="92">
        <f t="shared" si="156"/>
        <v>0</v>
      </c>
      <c r="P214" s="93">
        <f t="shared" si="157"/>
        <v>0</v>
      </c>
      <c r="Q214" s="94"/>
      <c r="R214" s="3" t="str">
        <f t="shared" si="158"/>
        <v/>
      </c>
      <c r="S214" s="3" t="str">
        <f t="shared" si="159"/>
        <v/>
      </c>
      <c r="T214" s="3" t="str">
        <f t="shared" si="160"/>
        <v/>
      </c>
      <c r="U214" s="4" t="str">
        <f t="shared" si="161"/>
        <v/>
      </c>
      <c r="V214" s="5" t="str">
        <f t="shared" si="162"/>
        <v/>
      </c>
      <c r="W214" s="76" t="str">
        <f t="shared" si="153"/>
        <v/>
      </c>
      <c r="X214" s="76" t="str">
        <f t="shared" si="154"/>
        <v/>
      </c>
      <c r="Y214" s="5" t="str">
        <f t="shared" si="163"/>
        <v/>
      </c>
      <c r="Z214" s="5" t="str">
        <f t="shared" si="164"/>
        <v/>
      </c>
      <c r="AA214" s="5" t="str">
        <f t="shared" si="165"/>
        <v/>
      </c>
      <c r="AB214" s="6" t="str">
        <f t="shared" si="166"/>
        <v/>
      </c>
      <c r="AC214" s="29" t="str">
        <f t="shared" si="167"/>
        <v/>
      </c>
      <c r="AD214" s="29" t="str">
        <f t="shared" si="168"/>
        <v/>
      </c>
      <c r="AE214" s="29" t="str">
        <f t="shared" si="169"/>
        <v/>
      </c>
      <c r="AF214" s="29" t="str">
        <f t="shared" si="155"/>
        <v/>
      </c>
      <c r="AG214" s="23"/>
      <c r="AH214" s="17" t="str">
        <f t="shared" si="170"/>
        <v/>
      </c>
      <c r="AI214" s="73"/>
      <c r="AJ214" s="61"/>
      <c r="AK214" s="61"/>
      <c r="AL214" s="62"/>
      <c r="AM214" s="18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  <c r="BI214" s="102"/>
      <c r="BJ214" s="102"/>
      <c r="BK214" s="102"/>
      <c r="BL214" s="102"/>
      <c r="BM214" s="102"/>
      <c r="BN214" s="102"/>
      <c r="BO214" s="102"/>
      <c r="BP214" s="102"/>
      <c r="BQ214" s="102"/>
      <c r="BR214" s="102"/>
      <c r="BS214" s="102"/>
      <c r="BT214" s="25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</row>
    <row r="215" spans="1:139" ht="15" customHeight="1">
      <c r="A215" s="83"/>
      <c r="B215" s="66"/>
      <c r="C215" s="79"/>
      <c r="D215" s="67"/>
      <c r="E215" s="123"/>
      <c r="F215" s="123"/>
      <c r="G215" s="85"/>
      <c r="H215" s="86"/>
      <c r="I215" s="124"/>
      <c r="J215" s="13"/>
      <c r="K215" s="14"/>
      <c r="L215" s="14"/>
      <c r="M215" s="15"/>
      <c r="N215" s="72"/>
      <c r="O215" s="92">
        <f t="shared" si="156"/>
        <v>0</v>
      </c>
      <c r="P215" s="93">
        <f t="shared" si="157"/>
        <v>0</v>
      </c>
      <c r="Q215" s="94"/>
      <c r="R215" s="3" t="str">
        <f t="shared" si="158"/>
        <v/>
      </c>
      <c r="S215" s="3" t="str">
        <f t="shared" si="159"/>
        <v/>
      </c>
      <c r="T215" s="3" t="str">
        <f t="shared" si="160"/>
        <v/>
      </c>
      <c r="U215" s="4" t="str">
        <f t="shared" si="161"/>
        <v/>
      </c>
      <c r="V215" s="5" t="str">
        <f t="shared" si="162"/>
        <v/>
      </c>
      <c r="W215" s="76" t="str">
        <f t="shared" si="153"/>
        <v/>
      </c>
      <c r="X215" s="76" t="str">
        <f t="shared" si="154"/>
        <v/>
      </c>
      <c r="Y215" s="5" t="str">
        <f t="shared" si="163"/>
        <v/>
      </c>
      <c r="Z215" s="5" t="str">
        <f t="shared" si="164"/>
        <v/>
      </c>
      <c r="AA215" s="5" t="str">
        <f t="shared" si="165"/>
        <v/>
      </c>
      <c r="AB215" s="6" t="str">
        <f t="shared" si="166"/>
        <v/>
      </c>
      <c r="AC215" s="29" t="str">
        <f t="shared" si="167"/>
        <v/>
      </c>
      <c r="AD215" s="29" t="str">
        <f t="shared" si="168"/>
        <v/>
      </c>
      <c r="AE215" s="29" t="str">
        <f t="shared" si="169"/>
        <v/>
      </c>
      <c r="AF215" s="29" t="str">
        <f t="shared" si="155"/>
        <v/>
      </c>
      <c r="AG215" s="23"/>
      <c r="AH215" s="17" t="str">
        <f t="shared" si="170"/>
        <v/>
      </c>
      <c r="AI215" s="73"/>
      <c r="AJ215" s="61"/>
      <c r="AK215" s="61"/>
      <c r="AL215" s="62"/>
      <c r="AM215" s="18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  <c r="BJ215" s="102"/>
      <c r="BK215" s="102"/>
      <c r="BL215" s="102"/>
      <c r="BM215" s="102"/>
      <c r="BN215" s="102"/>
      <c r="BO215" s="102"/>
      <c r="BP215" s="102"/>
      <c r="BQ215" s="102"/>
      <c r="BR215" s="102"/>
      <c r="BS215" s="102"/>
      <c r="BT215" s="25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</row>
    <row r="216" spans="1:139" ht="15" customHeight="1">
      <c r="A216" s="83"/>
      <c r="B216" s="66"/>
      <c r="C216" s="79"/>
      <c r="D216" s="67"/>
      <c r="E216" s="123"/>
      <c r="F216" s="123"/>
      <c r="G216" s="85"/>
      <c r="H216" s="86"/>
      <c r="I216" s="124"/>
      <c r="J216" s="13"/>
      <c r="K216" s="14"/>
      <c r="L216" s="14"/>
      <c r="M216" s="15"/>
      <c r="N216" s="72"/>
      <c r="O216" s="92">
        <f t="shared" si="156"/>
        <v>0</v>
      </c>
      <c r="P216" s="93">
        <f t="shared" si="157"/>
        <v>0</v>
      </c>
      <c r="Q216" s="94"/>
      <c r="R216" s="3" t="str">
        <f t="shared" si="158"/>
        <v/>
      </c>
      <c r="S216" s="3" t="str">
        <f t="shared" si="159"/>
        <v/>
      </c>
      <c r="T216" s="3" t="str">
        <f t="shared" si="160"/>
        <v/>
      </c>
      <c r="U216" s="4" t="str">
        <f t="shared" si="161"/>
        <v/>
      </c>
      <c r="V216" s="5" t="str">
        <f t="shared" si="162"/>
        <v/>
      </c>
      <c r="W216" s="76" t="str">
        <f t="shared" si="153"/>
        <v/>
      </c>
      <c r="X216" s="76" t="str">
        <f t="shared" si="154"/>
        <v/>
      </c>
      <c r="Y216" s="5" t="str">
        <f t="shared" si="163"/>
        <v/>
      </c>
      <c r="Z216" s="5" t="str">
        <f t="shared" si="164"/>
        <v/>
      </c>
      <c r="AA216" s="5" t="str">
        <f t="shared" si="165"/>
        <v/>
      </c>
      <c r="AB216" s="6" t="str">
        <f t="shared" si="166"/>
        <v/>
      </c>
      <c r="AC216" s="29" t="str">
        <f t="shared" si="167"/>
        <v/>
      </c>
      <c r="AD216" s="29" t="str">
        <f t="shared" si="168"/>
        <v/>
      </c>
      <c r="AE216" s="29" t="str">
        <f t="shared" si="169"/>
        <v/>
      </c>
      <c r="AF216" s="29" t="str">
        <f t="shared" si="155"/>
        <v/>
      </c>
      <c r="AG216" s="23"/>
      <c r="AH216" s="17" t="str">
        <f t="shared" si="170"/>
        <v/>
      </c>
      <c r="AI216" s="73"/>
      <c r="AJ216" s="61"/>
      <c r="AK216" s="61"/>
      <c r="AL216" s="62"/>
      <c r="AM216" s="18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  <c r="BJ216" s="102"/>
      <c r="BK216" s="102"/>
      <c r="BL216" s="102"/>
      <c r="BM216" s="102"/>
      <c r="BN216" s="102"/>
      <c r="BO216" s="102"/>
      <c r="BP216" s="102"/>
      <c r="BQ216" s="102"/>
      <c r="BR216" s="102"/>
      <c r="BS216" s="102"/>
      <c r="BT216" s="25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</row>
    <row r="217" spans="1:139" ht="15" customHeight="1">
      <c r="A217" s="83"/>
      <c r="B217" s="66"/>
      <c r="C217" s="79"/>
      <c r="D217" s="67"/>
      <c r="E217" s="123"/>
      <c r="F217" s="123"/>
      <c r="G217" s="85"/>
      <c r="H217" s="86"/>
      <c r="I217" s="124"/>
      <c r="J217" s="13"/>
      <c r="K217" s="14"/>
      <c r="L217" s="14"/>
      <c r="M217" s="15"/>
      <c r="N217" s="72"/>
      <c r="O217" s="92">
        <f t="shared" si="156"/>
        <v>0</v>
      </c>
      <c r="P217" s="93">
        <f t="shared" si="157"/>
        <v>0</v>
      </c>
      <c r="Q217" s="94"/>
      <c r="R217" s="3" t="str">
        <f t="shared" si="158"/>
        <v/>
      </c>
      <c r="S217" s="3" t="str">
        <f t="shared" si="159"/>
        <v/>
      </c>
      <c r="T217" s="3" t="str">
        <f t="shared" si="160"/>
        <v/>
      </c>
      <c r="U217" s="4" t="str">
        <f t="shared" si="161"/>
        <v/>
      </c>
      <c r="V217" s="5" t="str">
        <f t="shared" si="162"/>
        <v/>
      </c>
      <c r="W217" s="76" t="str">
        <f t="shared" si="153"/>
        <v/>
      </c>
      <c r="X217" s="76" t="str">
        <f t="shared" si="154"/>
        <v/>
      </c>
      <c r="Y217" s="5" t="str">
        <f t="shared" si="163"/>
        <v/>
      </c>
      <c r="Z217" s="5" t="str">
        <f t="shared" si="164"/>
        <v/>
      </c>
      <c r="AA217" s="5" t="str">
        <f t="shared" si="165"/>
        <v/>
      </c>
      <c r="AB217" s="6" t="str">
        <f t="shared" si="166"/>
        <v/>
      </c>
      <c r="AC217" s="29" t="str">
        <f t="shared" si="167"/>
        <v/>
      </c>
      <c r="AD217" s="29" t="str">
        <f t="shared" si="168"/>
        <v/>
      </c>
      <c r="AE217" s="29" t="str">
        <f t="shared" si="169"/>
        <v/>
      </c>
      <c r="AF217" s="29" t="str">
        <f t="shared" si="155"/>
        <v/>
      </c>
      <c r="AG217" s="23"/>
      <c r="AH217" s="17" t="str">
        <f t="shared" si="170"/>
        <v/>
      </c>
      <c r="AI217" s="73"/>
      <c r="AJ217" s="61"/>
      <c r="AK217" s="61"/>
      <c r="AL217" s="62"/>
      <c r="AM217" s="18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  <c r="BJ217" s="102"/>
      <c r="BK217" s="102"/>
      <c r="BL217" s="102"/>
      <c r="BM217" s="102"/>
      <c r="BN217" s="102"/>
      <c r="BO217" s="102"/>
      <c r="BP217" s="102"/>
      <c r="BQ217" s="102"/>
      <c r="BR217" s="102"/>
      <c r="BS217" s="102"/>
      <c r="BT217" s="25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</row>
    <row r="218" spans="1:139" ht="15" customHeight="1">
      <c r="A218" s="83"/>
      <c r="B218" s="66"/>
      <c r="C218" s="79"/>
      <c r="D218" s="67"/>
      <c r="E218" s="123"/>
      <c r="F218" s="123"/>
      <c r="G218" s="85"/>
      <c r="H218" s="86"/>
      <c r="I218" s="124"/>
      <c r="J218" s="13"/>
      <c r="K218" s="14"/>
      <c r="L218" s="14"/>
      <c r="M218" s="15"/>
      <c r="N218" s="72"/>
      <c r="O218" s="92">
        <f t="shared" si="156"/>
        <v>0</v>
      </c>
      <c r="P218" s="93">
        <f t="shared" si="157"/>
        <v>0</v>
      </c>
      <c r="Q218" s="94"/>
      <c r="R218" s="3" t="str">
        <f t="shared" si="158"/>
        <v/>
      </c>
      <c r="S218" s="3" t="str">
        <f t="shared" si="159"/>
        <v/>
      </c>
      <c r="T218" s="3" t="str">
        <f t="shared" si="160"/>
        <v/>
      </c>
      <c r="U218" s="4" t="str">
        <f t="shared" si="161"/>
        <v/>
      </c>
      <c r="V218" s="5" t="str">
        <f t="shared" si="162"/>
        <v/>
      </c>
      <c r="W218" s="76" t="str">
        <f t="shared" si="153"/>
        <v/>
      </c>
      <c r="X218" s="76" t="str">
        <f t="shared" si="154"/>
        <v/>
      </c>
      <c r="Y218" s="5" t="str">
        <f t="shared" si="163"/>
        <v/>
      </c>
      <c r="Z218" s="5" t="str">
        <f t="shared" si="164"/>
        <v/>
      </c>
      <c r="AA218" s="5" t="str">
        <f t="shared" si="165"/>
        <v/>
      </c>
      <c r="AB218" s="6" t="str">
        <f t="shared" si="166"/>
        <v/>
      </c>
      <c r="AC218" s="29" t="str">
        <f t="shared" si="167"/>
        <v/>
      </c>
      <c r="AD218" s="29" t="str">
        <f t="shared" si="168"/>
        <v/>
      </c>
      <c r="AE218" s="29" t="str">
        <f t="shared" si="169"/>
        <v/>
      </c>
      <c r="AF218" s="29" t="str">
        <f t="shared" si="155"/>
        <v/>
      </c>
      <c r="AG218" s="23"/>
      <c r="AH218" s="17" t="str">
        <f t="shared" si="170"/>
        <v/>
      </c>
      <c r="AI218" s="73"/>
      <c r="AJ218" s="61"/>
      <c r="AK218" s="61"/>
      <c r="AL218" s="62"/>
      <c r="AM218" s="18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  <c r="BJ218" s="102"/>
      <c r="BK218" s="102"/>
      <c r="BL218" s="102"/>
      <c r="BM218" s="102"/>
      <c r="BN218" s="102"/>
      <c r="BO218" s="102"/>
      <c r="BP218" s="102"/>
      <c r="BQ218" s="102"/>
      <c r="BR218" s="102"/>
      <c r="BS218" s="102"/>
      <c r="BT218" s="25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</row>
    <row r="219" spans="1:139" ht="15" customHeight="1">
      <c r="A219" s="83"/>
      <c r="B219" s="66"/>
      <c r="C219" s="79"/>
      <c r="D219" s="67"/>
      <c r="E219" s="123"/>
      <c r="F219" s="123"/>
      <c r="G219" s="85"/>
      <c r="H219" s="86"/>
      <c r="I219" s="124"/>
      <c r="J219" s="13"/>
      <c r="K219" s="14"/>
      <c r="L219" s="14"/>
      <c r="M219" s="15"/>
      <c r="N219" s="72"/>
      <c r="O219" s="92">
        <f t="shared" si="156"/>
        <v>0</v>
      </c>
      <c r="P219" s="93">
        <f t="shared" si="157"/>
        <v>0</v>
      </c>
      <c r="Q219" s="94"/>
      <c r="R219" s="3" t="str">
        <f t="shared" si="158"/>
        <v/>
      </c>
      <c r="S219" s="3" t="str">
        <f t="shared" si="159"/>
        <v/>
      </c>
      <c r="T219" s="3" t="str">
        <f t="shared" si="160"/>
        <v/>
      </c>
      <c r="U219" s="4" t="str">
        <f t="shared" si="161"/>
        <v/>
      </c>
      <c r="V219" s="5" t="str">
        <f t="shared" si="162"/>
        <v/>
      </c>
      <c r="W219" s="76" t="str">
        <f t="shared" si="153"/>
        <v/>
      </c>
      <c r="X219" s="76" t="str">
        <f t="shared" si="154"/>
        <v/>
      </c>
      <c r="Y219" s="5" t="str">
        <f t="shared" si="163"/>
        <v/>
      </c>
      <c r="Z219" s="5" t="str">
        <f t="shared" si="164"/>
        <v/>
      </c>
      <c r="AA219" s="5" t="str">
        <f t="shared" si="165"/>
        <v/>
      </c>
      <c r="AB219" s="6" t="str">
        <f t="shared" si="166"/>
        <v/>
      </c>
      <c r="AC219" s="29" t="str">
        <f t="shared" si="167"/>
        <v/>
      </c>
      <c r="AD219" s="29" t="str">
        <f t="shared" si="168"/>
        <v/>
      </c>
      <c r="AE219" s="29" t="str">
        <f t="shared" si="169"/>
        <v/>
      </c>
      <c r="AF219" s="29" t="str">
        <f t="shared" si="155"/>
        <v/>
      </c>
      <c r="AG219" s="23"/>
      <c r="AH219" s="17" t="str">
        <f t="shared" si="170"/>
        <v/>
      </c>
      <c r="AI219" s="73"/>
      <c r="AJ219" s="61"/>
      <c r="AK219" s="61"/>
      <c r="AL219" s="62"/>
      <c r="AM219" s="18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  <c r="BJ219" s="102"/>
      <c r="BK219" s="102"/>
      <c r="BL219" s="102"/>
      <c r="BM219" s="102"/>
      <c r="BN219" s="102"/>
      <c r="BO219" s="102"/>
      <c r="BP219" s="102"/>
      <c r="BQ219" s="102"/>
      <c r="BR219" s="102"/>
      <c r="BS219" s="102"/>
      <c r="BT219" s="25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</row>
    <row r="220" spans="1:139" ht="15" customHeight="1">
      <c r="A220" s="83"/>
      <c r="B220" s="66"/>
      <c r="C220" s="79"/>
      <c r="D220" s="67"/>
      <c r="E220" s="123"/>
      <c r="F220" s="123"/>
      <c r="G220" s="85"/>
      <c r="H220" s="86"/>
      <c r="I220" s="124"/>
      <c r="J220" s="13"/>
      <c r="K220" s="14"/>
      <c r="L220" s="14"/>
      <c r="M220" s="15"/>
      <c r="N220" s="72"/>
      <c r="O220" s="92">
        <f t="shared" si="156"/>
        <v>0</v>
      </c>
      <c r="P220" s="93">
        <f t="shared" si="157"/>
        <v>0</v>
      </c>
      <c r="Q220" s="94"/>
      <c r="R220" s="3" t="str">
        <f t="shared" si="158"/>
        <v/>
      </c>
      <c r="S220" s="3" t="str">
        <f t="shared" si="159"/>
        <v/>
      </c>
      <c r="T220" s="3" t="str">
        <f t="shared" si="160"/>
        <v/>
      </c>
      <c r="U220" s="4" t="str">
        <f t="shared" si="161"/>
        <v/>
      </c>
      <c r="V220" s="5" t="str">
        <f t="shared" si="162"/>
        <v/>
      </c>
      <c r="W220" s="76" t="str">
        <f t="shared" si="153"/>
        <v/>
      </c>
      <c r="X220" s="76" t="str">
        <f t="shared" si="154"/>
        <v/>
      </c>
      <c r="Y220" s="5" t="str">
        <f t="shared" si="163"/>
        <v/>
      </c>
      <c r="Z220" s="5" t="str">
        <f t="shared" si="164"/>
        <v/>
      </c>
      <c r="AA220" s="5" t="str">
        <f t="shared" si="165"/>
        <v/>
      </c>
      <c r="AB220" s="6" t="str">
        <f t="shared" si="166"/>
        <v/>
      </c>
      <c r="AC220" s="29" t="str">
        <f t="shared" si="167"/>
        <v/>
      </c>
      <c r="AD220" s="29" t="str">
        <f t="shared" si="168"/>
        <v/>
      </c>
      <c r="AE220" s="29" t="str">
        <f t="shared" si="169"/>
        <v/>
      </c>
      <c r="AF220" s="29" t="str">
        <f t="shared" si="155"/>
        <v/>
      </c>
      <c r="AG220" s="23"/>
      <c r="AH220" s="17" t="str">
        <f t="shared" si="170"/>
        <v/>
      </c>
      <c r="AI220" s="73"/>
      <c r="AJ220" s="61"/>
      <c r="AK220" s="61"/>
      <c r="AL220" s="62"/>
      <c r="AM220" s="18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  <c r="BJ220" s="102"/>
      <c r="BK220" s="102"/>
      <c r="BL220" s="102"/>
      <c r="BM220" s="102"/>
      <c r="BN220" s="102"/>
      <c r="BO220" s="102"/>
      <c r="BP220" s="102"/>
      <c r="BQ220" s="102"/>
      <c r="BR220" s="102"/>
      <c r="BS220" s="102"/>
      <c r="BT220" s="25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</row>
    <row r="221" spans="1:139" ht="15" customHeight="1">
      <c r="A221" s="83"/>
      <c r="B221" s="66"/>
      <c r="C221" s="79"/>
      <c r="D221" s="67"/>
      <c r="E221" s="123"/>
      <c r="F221" s="123"/>
      <c r="G221" s="85"/>
      <c r="H221" s="86"/>
      <c r="I221" s="124"/>
      <c r="J221" s="13"/>
      <c r="K221" s="14"/>
      <c r="L221" s="14"/>
      <c r="M221" s="15"/>
      <c r="N221" s="72"/>
      <c r="O221" s="92">
        <f t="shared" si="156"/>
        <v>0</v>
      </c>
      <c r="P221" s="93">
        <f t="shared" si="157"/>
        <v>0</v>
      </c>
      <c r="Q221" s="94"/>
      <c r="R221" s="3" t="str">
        <f t="shared" si="158"/>
        <v/>
      </c>
      <c r="S221" s="3" t="str">
        <f t="shared" si="159"/>
        <v/>
      </c>
      <c r="T221" s="3" t="str">
        <f t="shared" si="160"/>
        <v/>
      </c>
      <c r="U221" s="4" t="str">
        <f t="shared" si="161"/>
        <v/>
      </c>
      <c r="V221" s="5" t="str">
        <f t="shared" si="162"/>
        <v/>
      </c>
      <c r="W221" s="76" t="str">
        <f t="shared" si="153"/>
        <v/>
      </c>
      <c r="X221" s="76" t="str">
        <f t="shared" si="154"/>
        <v/>
      </c>
      <c r="Y221" s="5" t="str">
        <f t="shared" si="163"/>
        <v/>
      </c>
      <c r="Z221" s="5" t="str">
        <f t="shared" si="164"/>
        <v/>
      </c>
      <c r="AA221" s="5" t="str">
        <f t="shared" si="165"/>
        <v/>
      </c>
      <c r="AB221" s="6" t="str">
        <f t="shared" si="166"/>
        <v/>
      </c>
      <c r="AC221" s="29" t="str">
        <f t="shared" si="167"/>
        <v/>
      </c>
      <c r="AD221" s="29" t="str">
        <f t="shared" si="168"/>
        <v/>
      </c>
      <c r="AE221" s="29" t="str">
        <f t="shared" si="169"/>
        <v/>
      </c>
      <c r="AF221" s="29" t="str">
        <f t="shared" si="155"/>
        <v/>
      </c>
      <c r="AG221" s="23"/>
      <c r="AH221" s="17" t="str">
        <f t="shared" si="170"/>
        <v/>
      </c>
      <c r="AI221" s="73"/>
      <c r="AJ221" s="61"/>
      <c r="AK221" s="61"/>
      <c r="AL221" s="62"/>
      <c r="AM221" s="18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  <c r="BJ221" s="102"/>
      <c r="BK221" s="102"/>
      <c r="BL221" s="102"/>
      <c r="BM221" s="102"/>
      <c r="BN221" s="102"/>
      <c r="BO221" s="102"/>
      <c r="BP221" s="102"/>
      <c r="BQ221" s="102"/>
      <c r="BR221" s="102"/>
      <c r="BS221" s="102"/>
      <c r="BT221" s="25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</row>
    <row r="222" spans="1:139" ht="15" customHeight="1">
      <c r="A222" s="83"/>
      <c r="B222" s="66"/>
      <c r="C222" s="79"/>
      <c r="D222" s="67"/>
      <c r="E222" s="123"/>
      <c r="F222" s="123"/>
      <c r="G222" s="85"/>
      <c r="H222" s="86"/>
      <c r="I222" s="124"/>
      <c r="J222" s="13"/>
      <c r="K222" s="14"/>
      <c r="L222" s="14"/>
      <c r="M222" s="15"/>
      <c r="N222" s="72"/>
      <c r="O222" s="92">
        <f t="shared" si="156"/>
        <v>0</v>
      </c>
      <c r="P222" s="93">
        <f t="shared" si="157"/>
        <v>0</v>
      </c>
      <c r="Q222" s="94"/>
      <c r="R222" s="3" t="str">
        <f t="shared" si="158"/>
        <v/>
      </c>
      <c r="S222" s="3" t="str">
        <f t="shared" si="159"/>
        <v/>
      </c>
      <c r="T222" s="3" t="str">
        <f t="shared" si="160"/>
        <v/>
      </c>
      <c r="U222" s="4" t="str">
        <f t="shared" si="161"/>
        <v/>
      </c>
      <c r="V222" s="5" t="str">
        <f t="shared" si="162"/>
        <v/>
      </c>
      <c r="W222" s="76" t="str">
        <f t="shared" si="153"/>
        <v/>
      </c>
      <c r="X222" s="76" t="str">
        <f t="shared" si="154"/>
        <v/>
      </c>
      <c r="Y222" s="5" t="str">
        <f t="shared" si="163"/>
        <v/>
      </c>
      <c r="Z222" s="5" t="str">
        <f t="shared" si="164"/>
        <v/>
      </c>
      <c r="AA222" s="5" t="str">
        <f t="shared" si="165"/>
        <v/>
      </c>
      <c r="AB222" s="6" t="str">
        <f t="shared" si="166"/>
        <v/>
      </c>
      <c r="AC222" s="29" t="str">
        <f t="shared" si="167"/>
        <v/>
      </c>
      <c r="AD222" s="29" t="str">
        <f t="shared" si="168"/>
        <v/>
      </c>
      <c r="AE222" s="29" t="str">
        <f t="shared" si="169"/>
        <v/>
      </c>
      <c r="AF222" s="29" t="str">
        <f t="shared" si="155"/>
        <v/>
      </c>
      <c r="AG222" s="23"/>
      <c r="AH222" s="17" t="str">
        <f t="shared" si="170"/>
        <v/>
      </c>
      <c r="AI222" s="73"/>
      <c r="AJ222" s="61"/>
      <c r="AK222" s="61"/>
      <c r="AL222" s="62"/>
      <c r="AM222" s="18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  <c r="BI222" s="102"/>
      <c r="BJ222" s="102"/>
      <c r="BK222" s="102"/>
      <c r="BL222" s="102"/>
      <c r="BM222" s="102"/>
      <c r="BN222" s="102"/>
      <c r="BO222" s="102"/>
      <c r="BP222" s="102"/>
      <c r="BQ222" s="102"/>
      <c r="BR222" s="102"/>
      <c r="BS222" s="102"/>
      <c r="BT222" s="25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</row>
    <row r="223" spans="1:139" ht="15" customHeight="1">
      <c r="A223" s="83"/>
      <c r="B223" s="66"/>
      <c r="C223" s="79"/>
      <c r="D223" s="67"/>
      <c r="E223" s="123"/>
      <c r="F223" s="123"/>
      <c r="G223" s="85"/>
      <c r="H223" s="86"/>
      <c r="I223" s="124"/>
      <c r="J223" s="13"/>
      <c r="K223" s="14"/>
      <c r="L223" s="14"/>
      <c r="M223" s="15"/>
      <c r="N223" s="72"/>
      <c r="O223" s="92">
        <f t="shared" si="156"/>
        <v>0</v>
      </c>
      <c r="P223" s="93">
        <f t="shared" si="157"/>
        <v>0</v>
      </c>
      <c r="Q223" s="94"/>
      <c r="R223" s="3" t="str">
        <f t="shared" si="158"/>
        <v/>
      </c>
      <c r="S223" s="3" t="str">
        <f t="shared" si="159"/>
        <v/>
      </c>
      <c r="T223" s="3" t="str">
        <f t="shared" si="160"/>
        <v/>
      </c>
      <c r="U223" s="4" t="str">
        <f t="shared" si="161"/>
        <v/>
      </c>
      <c r="V223" s="5" t="str">
        <f t="shared" si="162"/>
        <v/>
      </c>
      <c r="W223" s="76" t="str">
        <f t="shared" si="153"/>
        <v/>
      </c>
      <c r="X223" s="76" t="str">
        <f t="shared" si="154"/>
        <v/>
      </c>
      <c r="Y223" s="5" t="str">
        <f t="shared" si="163"/>
        <v/>
      </c>
      <c r="Z223" s="5" t="str">
        <f t="shared" si="164"/>
        <v/>
      </c>
      <c r="AA223" s="5" t="str">
        <f t="shared" si="165"/>
        <v/>
      </c>
      <c r="AB223" s="6" t="str">
        <f t="shared" si="166"/>
        <v/>
      </c>
      <c r="AC223" s="29" t="str">
        <f t="shared" si="167"/>
        <v/>
      </c>
      <c r="AD223" s="29" t="str">
        <f t="shared" si="168"/>
        <v/>
      </c>
      <c r="AE223" s="29" t="str">
        <f t="shared" si="169"/>
        <v/>
      </c>
      <c r="AF223" s="29" t="str">
        <f t="shared" si="155"/>
        <v/>
      </c>
      <c r="AG223" s="23"/>
      <c r="AH223" s="17" t="str">
        <f t="shared" si="170"/>
        <v/>
      </c>
      <c r="AI223" s="73"/>
      <c r="AJ223" s="61"/>
      <c r="AK223" s="61"/>
      <c r="AL223" s="62"/>
      <c r="AM223" s="18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  <c r="BJ223" s="102"/>
      <c r="BK223" s="102"/>
      <c r="BL223" s="102"/>
      <c r="BM223" s="102"/>
      <c r="BN223" s="102"/>
      <c r="BO223" s="102"/>
      <c r="BP223" s="102"/>
      <c r="BQ223" s="102"/>
      <c r="BR223" s="102"/>
      <c r="BS223" s="102"/>
      <c r="BT223" s="25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</row>
    <row r="224" spans="1:139" ht="15" customHeight="1">
      <c r="A224" s="83"/>
      <c r="B224" s="66"/>
      <c r="C224" s="79"/>
      <c r="D224" s="67"/>
      <c r="E224" s="123"/>
      <c r="F224" s="123"/>
      <c r="G224" s="85"/>
      <c r="H224" s="86"/>
      <c r="I224" s="124"/>
      <c r="J224" s="13"/>
      <c r="K224" s="14"/>
      <c r="L224" s="14"/>
      <c r="M224" s="15"/>
      <c r="N224" s="72"/>
      <c r="O224" s="92">
        <f t="shared" si="156"/>
        <v>0</v>
      </c>
      <c r="P224" s="93">
        <f t="shared" si="157"/>
        <v>0</v>
      </c>
      <c r="Q224" s="94"/>
      <c r="R224" s="3" t="str">
        <f t="shared" si="158"/>
        <v/>
      </c>
      <c r="S224" s="3" t="str">
        <f t="shared" si="159"/>
        <v/>
      </c>
      <c r="T224" s="3" t="str">
        <f t="shared" si="160"/>
        <v/>
      </c>
      <c r="U224" s="4" t="str">
        <f t="shared" si="161"/>
        <v/>
      </c>
      <c r="V224" s="5" t="str">
        <f t="shared" si="162"/>
        <v/>
      </c>
      <c r="W224" s="76" t="str">
        <f t="shared" si="153"/>
        <v/>
      </c>
      <c r="X224" s="76" t="str">
        <f t="shared" si="154"/>
        <v/>
      </c>
      <c r="Y224" s="5" t="str">
        <f t="shared" si="163"/>
        <v/>
      </c>
      <c r="Z224" s="5" t="str">
        <f t="shared" si="164"/>
        <v/>
      </c>
      <c r="AA224" s="5" t="str">
        <f t="shared" si="165"/>
        <v/>
      </c>
      <c r="AB224" s="6" t="str">
        <f t="shared" si="166"/>
        <v/>
      </c>
      <c r="AC224" s="29" t="str">
        <f t="shared" si="167"/>
        <v/>
      </c>
      <c r="AD224" s="29" t="str">
        <f t="shared" si="168"/>
        <v/>
      </c>
      <c r="AE224" s="29" t="str">
        <f t="shared" si="169"/>
        <v/>
      </c>
      <c r="AF224" s="29" t="str">
        <f t="shared" si="155"/>
        <v/>
      </c>
      <c r="AG224" s="23"/>
      <c r="AH224" s="17" t="str">
        <f t="shared" si="170"/>
        <v/>
      </c>
      <c r="AI224" s="73"/>
      <c r="AJ224" s="61"/>
      <c r="AK224" s="61"/>
      <c r="AL224" s="62"/>
      <c r="AM224" s="18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  <c r="BS224" s="102"/>
      <c r="BT224" s="25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</row>
    <row r="225" spans="1:139" ht="15" customHeight="1">
      <c r="A225" s="83"/>
      <c r="B225" s="66"/>
      <c r="C225" s="79"/>
      <c r="D225" s="67"/>
      <c r="E225" s="123"/>
      <c r="F225" s="123"/>
      <c r="G225" s="85"/>
      <c r="H225" s="86"/>
      <c r="I225" s="124"/>
      <c r="J225" s="13"/>
      <c r="K225" s="14"/>
      <c r="L225" s="14"/>
      <c r="M225" s="15"/>
      <c r="N225" s="72"/>
      <c r="O225" s="92">
        <f t="shared" si="156"/>
        <v>0</v>
      </c>
      <c r="P225" s="93">
        <f t="shared" si="157"/>
        <v>0</v>
      </c>
      <c r="Q225" s="94"/>
      <c r="R225" s="3" t="str">
        <f t="shared" si="158"/>
        <v/>
      </c>
      <c r="S225" s="3" t="str">
        <f t="shared" si="159"/>
        <v/>
      </c>
      <c r="T225" s="3" t="str">
        <f t="shared" si="160"/>
        <v/>
      </c>
      <c r="U225" s="4" t="str">
        <f t="shared" si="161"/>
        <v/>
      </c>
      <c r="V225" s="5" t="str">
        <f t="shared" si="162"/>
        <v/>
      </c>
      <c r="W225" s="76" t="str">
        <f t="shared" si="153"/>
        <v/>
      </c>
      <c r="X225" s="76" t="str">
        <f t="shared" si="154"/>
        <v/>
      </c>
      <c r="Y225" s="5" t="str">
        <f t="shared" si="163"/>
        <v/>
      </c>
      <c r="Z225" s="5" t="str">
        <f t="shared" si="164"/>
        <v/>
      </c>
      <c r="AA225" s="5" t="str">
        <f t="shared" si="165"/>
        <v/>
      </c>
      <c r="AB225" s="6" t="str">
        <f t="shared" si="166"/>
        <v/>
      </c>
      <c r="AC225" s="29" t="str">
        <f t="shared" si="167"/>
        <v/>
      </c>
      <c r="AD225" s="29" t="str">
        <f t="shared" si="168"/>
        <v/>
      </c>
      <c r="AE225" s="29" t="str">
        <f t="shared" si="169"/>
        <v/>
      </c>
      <c r="AF225" s="29" t="str">
        <f t="shared" si="155"/>
        <v/>
      </c>
      <c r="AG225" s="23"/>
      <c r="AH225" s="17" t="str">
        <f t="shared" si="170"/>
        <v/>
      </c>
      <c r="AI225" s="73"/>
      <c r="AJ225" s="61"/>
      <c r="AK225" s="61"/>
      <c r="AL225" s="62"/>
      <c r="AM225" s="18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  <c r="BJ225" s="102"/>
      <c r="BK225" s="102"/>
      <c r="BL225" s="102"/>
      <c r="BM225" s="102"/>
      <c r="BN225" s="102"/>
      <c r="BO225" s="102"/>
      <c r="BP225" s="102"/>
      <c r="BQ225" s="102"/>
      <c r="BR225" s="102"/>
      <c r="BS225" s="102"/>
      <c r="BT225" s="25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</row>
    <row r="226" spans="1:139" ht="15" customHeight="1">
      <c r="A226" s="83"/>
      <c r="B226" s="66"/>
      <c r="C226" s="79"/>
      <c r="D226" s="67"/>
      <c r="E226" s="123"/>
      <c r="F226" s="123"/>
      <c r="G226" s="85"/>
      <c r="H226" s="86"/>
      <c r="I226" s="124"/>
      <c r="J226" s="13"/>
      <c r="K226" s="14"/>
      <c r="L226" s="14"/>
      <c r="M226" s="15"/>
      <c r="N226" s="72"/>
      <c r="O226" s="92">
        <f t="shared" si="156"/>
        <v>0</v>
      </c>
      <c r="P226" s="93">
        <f t="shared" si="157"/>
        <v>0</v>
      </c>
      <c r="Q226" s="94"/>
      <c r="R226" s="3" t="str">
        <f t="shared" si="158"/>
        <v/>
      </c>
      <c r="S226" s="3" t="str">
        <f t="shared" si="159"/>
        <v/>
      </c>
      <c r="T226" s="3" t="str">
        <f t="shared" si="160"/>
        <v/>
      </c>
      <c r="U226" s="4" t="str">
        <f t="shared" si="161"/>
        <v/>
      </c>
      <c r="V226" s="5" t="str">
        <f t="shared" si="162"/>
        <v/>
      </c>
      <c r="W226" s="76" t="str">
        <f t="shared" si="153"/>
        <v/>
      </c>
      <c r="X226" s="76" t="str">
        <f t="shared" si="154"/>
        <v/>
      </c>
      <c r="Y226" s="5" t="str">
        <f t="shared" si="163"/>
        <v/>
      </c>
      <c r="Z226" s="5" t="str">
        <f t="shared" si="164"/>
        <v/>
      </c>
      <c r="AA226" s="5" t="str">
        <f t="shared" si="165"/>
        <v/>
      </c>
      <c r="AB226" s="6" t="str">
        <f t="shared" si="166"/>
        <v/>
      </c>
      <c r="AC226" s="29" t="str">
        <f t="shared" si="167"/>
        <v/>
      </c>
      <c r="AD226" s="29" t="str">
        <f t="shared" si="168"/>
        <v/>
      </c>
      <c r="AE226" s="29" t="str">
        <f t="shared" si="169"/>
        <v/>
      </c>
      <c r="AF226" s="29" t="str">
        <f t="shared" si="155"/>
        <v/>
      </c>
      <c r="AG226" s="23"/>
      <c r="AH226" s="17" t="str">
        <f t="shared" si="170"/>
        <v/>
      </c>
      <c r="AI226" s="73"/>
      <c r="AJ226" s="61"/>
      <c r="AK226" s="61"/>
      <c r="AL226" s="62"/>
      <c r="AM226" s="18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  <c r="BJ226" s="102"/>
      <c r="BK226" s="102"/>
      <c r="BL226" s="102"/>
      <c r="BM226" s="102"/>
      <c r="BN226" s="102"/>
      <c r="BO226" s="102"/>
      <c r="BP226" s="102"/>
      <c r="BQ226" s="102"/>
      <c r="BR226" s="102"/>
      <c r="BS226" s="102"/>
      <c r="BT226" s="25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</row>
    <row r="227" spans="1:139" ht="15" customHeight="1">
      <c r="A227" s="83"/>
      <c r="B227" s="66"/>
      <c r="C227" s="79"/>
      <c r="D227" s="67"/>
      <c r="E227" s="123"/>
      <c r="F227" s="123"/>
      <c r="G227" s="85"/>
      <c r="H227" s="86"/>
      <c r="I227" s="124"/>
      <c r="J227" s="13"/>
      <c r="K227" s="14"/>
      <c r="L227" s="14"/>
      <c r="M227" s="15"/>
      <c r="N227" s="72"/>
      <c r="O227" s="92">
        <f t="shared" si="156"/>
        <v>0</v>
      </c>
      <c r="P227" s="93">
        <f t="shared" si="157"/>
        <v>0</v>
      </c>
      <c r="Q227" s="94"/>
      <c r="R227" s="3" t="str">
        <f t="shared" si="158"/>
        <v/>
      </c>
      <c r="S227" s="3" t="str">
        <f t="shared" si="159"/>
        <v/>
      </c>
      <c r="T227" s="3" t="str">
        <f t="shared" si="160"/>
        <v/>
      </c>
      <c r="U227" s="4" t="str">
        <f t="shared" si="161"/>
        <v/>
      </c>
      <c r="V227" s="5" t="str">
        <f t="shared" si="162"/>
        <v/>
      </c>
      <c r="W227" s="76" t="str">
        <f t="shared" si="153"/>
        <v/>
      </c>
      <c r="X227" s="76" t="str">
        <f t="shared" si="154"/>
        <v/>
      </c>
      <c r="Y227" s="5" t="str">
        <f t="shared" si="163"/>
        <v/>
      </c>
      <c r="Z227" s="5" t="str">
        <f t="shared" si="164"/>
        <v/>
      </c>
      <c r="AA227" s="5" t="str">
        <f t="shared" si="165"/>
        <v/>
      </c>
      <c r="AB227" s="6" t="str">
        <f t="shared" si="166"/>
        <v/>
      </c>
      <c r="AC227" s="29" t="str">
        <f t="shared" si="167"/>
        <v/>
      </c>
      <c r="AD227" s="29" t="str">
        <f t="shared" si="168"/>
        <v/>
      </c>
      <c r="AE227" s="29" t="str">
        <f t="shared" si="169"/>
        <v/>
      </c>
      <c r="AF227" s="29" t="str">
        <f t="shared" si="155"/>
        <v/>
      </c>
      <c r="AG227" s="23"/>
      <c r="AH227" s="17" t="str">
        <f t="shared" si="170"/>
        <v/>
      </c>
      <c r="AI227" s="73"/>
      <c r="AJ227" s="61"/>
      <c r="AK227" s="61"/>
      <c r="AL227" s="62"/>
      <c r="AM227" s="18"/>
      <c r="AN227" s="102"/>
      <c r="AO227" s="102"/>
      <c r="AP227" s="102"/>
      <c r="AQ227" s="102"/>
      <c r="AR227" s="102"/>
      <c r="AS227" s="102"/>
      <c r="AT227" s="102"/>
      <c r="AU227" s="102"/>
      <c r="AV227" s="102"/>
      <c r="AW227" s="102"/>
      <c r="AX227" s="102"/>
      <c r="AY227" s="102"/>
      <c r="AZ227" s="102"/>
      <c r="BA227" s="102"/>
      <c r="BB227" s="102"/>
      <c r="BC227" s="102"/>
      <c r="BD227" s="102"/>
      <c r="BE227" s="102"/>
      <c r="BF227" s="102"/>
      <c r="BG227" s="102"/>
      <c r="BH227" s="102"/>
      <c r="BI227" s="102"/>
      <c r="BJ227" s="102"/>
      <c r="BK227" s="102"/>
      <c r="BL227" s="102"/>
      <c r="BM227" s="102"/>
      <c r="BN227" s="102"/>
      <c r="BO227" s="102"/>
      <c r="BP227" s="102"/>
      <c r="BQ227" s="102"/>
      <c r="BR227" s="102"/>
      <c r="BS227" s="102"/>
      <c r="BT227" s="25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</row>
    <row r="228" spans="1:139" ht="15" customHeight="1">
      <c r="A228" s="83"/>
      <c r="B228" s="66"/>
      <c r="C228" s="79"/>
      <c r="D228" s="67"/>
      <c r="E228" s="123"/>
      <c r="F228" s="123"/>
      <c r="G228" s="85"/>
      <c r="H228" s="86"/>
      <c r="I228" s="124"/>
      <c r="J228" s="13"/>
      <c r="K228" s="14"/>
      <c r="L228" s="14"/>
      <c r="M228" s="15"/>
      <c r="N228" s="72"/>
      <c r="O228" s="92">
        <f t="shared" si="156"/>
        <v>0</v>
      </c>
      <c r="P228" s="93">
        <f t="shared" si="157"/>
        <v>0</v>
      </c>
      <c r="Q228" s="94"/>
      <c r="R228" s="3" t="str">
        <f t="shared" si="158"/>
        <v/>
      </c>
      <c r="S228" s="3" t="str">
        <f t="shared" si="159"/>
        <v/>
      </c>
      <c r="T228" s="3" t="str">
        <f t="shared" si="160"/>
        <v/>
      </c>
      <c r="U228" s="4" t="str">
        <f t="shared" si="161"/>
        <v/>
      </c>
      <c r="V228" s="5" t="str">
        <f t="shared" si="162"/>
        <v/>
      </c>
      <c r="W228" s="76" t="str">
        <f t="shared" si="153"/>
        <v/>
      </c>
      <c r="X228" s="76" t="str">
        <f t="shared" si="154"/>
        <v/>
      </c>
      <c r="Y228" s="5" t="str">
        <f t="shared" si="163"/>
        <v/>
      </c>
      <c r="Z228" s="5" t="str">
        <f t="shared" si="164"/>
        <v/>
      </c>
      <c r="AA228" s="5" t="str">
        <f t="shared" si="165"/>
        <v/>
      </c>
      <c r="AB228" s="6" t="str">
        <f t="shared" si="166"/>
        <v/>
      </c>
      <c r="AC228" s="29" t="str">
        <f t="shared" si="167"/>
        <v/>
      </c>
      <c r="AD228" s="29" t="str">
        <f t="shared" si="168"/>
        <v/>
      </c>
      <c r="AE228" s="29" t="str">
        <f t="shared" si="169"/>
        <v/>
      </c>
      <c r="AF228" s="29" t="str">
        <f t="shared" si="155"/>
        <v/>
      </c>
      <c r="AG228" s="23"/>
      <c r="AH228" s="17" t="str">
        <f t="shared" si="170"/>
        <v/>
      </c>
      <c r="AI228" s="73"/>
      <c r="AJ228" s="61"/>
      <c r="AK228" s="61"/>
      <c r="AL228" s="62"/>
      <c r="AM228" s="18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  <c r="BJ228" s="102"/>
      <c r="BK228" s="102"/>
      <c r="BL228" s="102"/>
      <c r="BM228" s="102"/>
      <c r="BN228" s="102"/>
      <c r="BO228" s="102"/>
      <c r="BP228" s="102"/>
      <c r="BQ228" s="102"/>
      <c r="BR228" s="102"/>
      <c r="BS228" s="102"/>
      <c r="BT228" s="25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</row>
    <row r="229" spans="1:139" ht="15" customHeight="1">
      <c r="A229" s="83"/>
      <c r="B229" s="66"/>
      <c r="C229" s="79"/>
      <c r="D229" s="67"/>
      <c r="E229" s="123"/>
      <c r="F229" s="123"/>
      <c r="G229" s="85"/>
      <c r="H229" s="86"/>
      <c r="I229" s="124"/>
      <c r="J229" s="13"/>
      <c r="K229" s="14"/>
      <c r="L229" s="14"/>
      <c r="M229" s="15"/>
      <c r="N229" s="72"/>
      <c r="O229" s="92">
        <f t="shared" si="156"/>
        <v>0</v>
      </c>
      <c r="P229" s="93">
        <f t="shared" si="157"/>
        <v>0</v>
      </c>
      <c r="Q229" s="94"/>
      <c r="R229" s="3" t="str">
        <f t="shared" si="158"/>
        <v/>
      </c>
      <c r="S229" s="3" t="str">
        <f t="shared" si="159"/>
        <v/>
      </c>
      <c r="T229" s="3" t="str">
        <f t="shared" si="160"/>
        <v/>
      </c>
      <c r="U229" s="4" t="str">
        <f t="shared" si="161"/>
        <v/>
      </c>
      <c r="V229" s="5" t="str">
        <f t="shared" si="162"/>
        <v/>
      </c>
      <c r="W229" s="76" t="str">
        <f t="shared" si="153"/>
        <v/>
      </c>
      <c r="X229" s="76" t="str">
        <f t="shared" si="154"/>
        <v/>
      </c>
      <c r="Y229" s="5" t="str">
        <f t="shared" si="163"/>
        <v/>
      </c>
      <c r="Z229" s="5" t="str">
        <f t="shared" si="164"/>
        <v/>
      </c>
      <c r="AA229" s="5" t="str">
        <f t="shared" si="165"/>
        <v/>
      </c>
      <c r="AB229" s="6" t="str">
        <f t="shared" si="166"/>
        <v/>
      </c>
      <c r="AC229" s="29" t="str">
        <f t="shared" si="167"/>
        <v/>
      </c>
      <c r="AD229" s="29" t="str">
        <f t="shared" si="168"/>
        <v/>
      </c>
      <c r="AE229" s="29" t="str">
        <f t="shared" si="169"/>
        <v/>
      </c>
      <c r="AF229" s="29" t="str">
        <f t="shared" si="155"/>
        <v/>
      </c>
      <c r="AG229" s="23"/>
      <c r="AH229" s="17" t="str">
        <f t="shared" si="170"/>
        <v/>
      </c>
      <c r="AI229" s="73"/>
      <c r="AJ229" s="61"/>
      <c r="AK229" s="61"/>
      <c r="AL229" s="62"/>
      <c r="AM229" s="18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  <c r="BJ229" s="102"/>
      <c r="BK229" s="102"/>
      <c r="BL229" s="102"/>
      <c r="BM229" s="102"/>
      <c r="BN229" s="102"/>
      <c r="BO229" s="102"/>
      <c r="BP229" s="102"/>
      <c r="BQ229" s="102"/>
      <c r="BR229" s="102"/>
      <c r="BS229" s="102"/>
      <c r="BT229" s="25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</row>
    <row r="230" spans="1:139" ht="15" customHeight="1">
      <c r="A230" s="83"/>
      <c r="B230" s="66"/>
      <c r="C230" s="79"/>
      <c r="D230" s="67"/>
      <c r="E230" s="123"/>
      <c r="F230" s="123"/>
      <c r="G230" s="85"/>
      <c r="H230" s="86"/>
      <c r="I230" s="124"/>
      <c r="J230" s="13"/>
      <c r="K230" s="14"/>
      <c r="L230" s="14"/>
      <c r="M230" s="15"/>
      <c r="N230" s="72"/>
      <c r="O230" s="92">
        <f t="shared" si="156"/>
        <v>0</v>
      </c>
      <c r="P230" s="93">
        <f t="shared" si="157"/>
        <v>0</v>
      </c>
      <c r="Q230" s="94"/>
      <c r="R230" s="3" t="str">
        <f t="shared" si="158"/>
        <v/>
      </c>
      <c r="S230" s="3" t="str">
        <f t="shared" si="159"/>
        <v/>
      </c>
      <c r="T230" s="3" t="str">
        <f t="shared" si="160"/>
        <v/>
      </c>
      <c r="U230" s="4" t="str">
        <f t="shared" si="161"/>
        <v/>
      </c>
      <c r="V230" s="5" t="str">
        <f t="shared" si="162"/>
        <v/>
      </c>
      <c r="W230" s="76" t="str">
        <f t="shared" si="153"/>
        <v/>
      </c>
      <c r="X230" s="76" t="str">
        <f t="shared" si="154"/>
        <v/>
      </c>
      <c r="Y230" s="5" t="str">
        <f t="shared" si="163"/>
        <v/>
      </c>
      <c r="Z230" s="5" t="str">
        <f t="shared" si="164"/>
        <v/>
      </c>
      <c r="AA230" s="5" t="str">
        <f t="shared" si="165"/>
        <v/>
      </c>
      <c r="AB230" s="6" t="str">
        <f t="shared" si="166"/>
        <v/>
      </c>
      <c r="AC230" s="29" t="str">
        <f t="shared" si="167"/>
        <v/>
      </c>
      <c r="AD230" s="29" t="str">
        <f t="shared" si="168"/>
        <v/>
      </c>
      <c r="AE230" s="29" t="str">
        <f t="shared" si="169"/>
        <v/>
      </c>
      <c r="AF230" s="29" t="str">
        <f t="shared" si="155"/>
        <v/>
      </c>
      <c r="AG230" s="23"/>
      <c r="AH230" s="17" t="str">
        <f t="shared" si="170"/>
        <v/>
      </c>
      <c r="AI230" s="73"/>
      <c r="AJ230" s="61"/>
      <c r="AK230" s="61"/>
      <c r="AL230" s="62"/>
      <c r="AM230" s="18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  <c r="BJ230" s="102"/>
      <c r="BK230" s="102"/>
      <c r="BL230" s="102"/>
      <c r="BM230" s="102"/>
      <c r="BN230" s="102"/>
      <c r="BO230" s="102"/>
      <c r="BP230" s="102"/>
      <c r="BQ230" s="102"/>
      <c r="BR230" s="102"/>
      <c r="BS230" s="102"/>
      <c r="BT230" s="25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</row>
    <row r="231" spans="1:139" ht="15" customHeight="1">
      <c r="A231" s="83"/>
      <c r="B231" s="66"/>
      <c r="C231" s="79"/>
      <c r="D231" s="67"/>
      <c r="E231" s="123"/>
      <c r="F231" s="123"/>
      <c r="G231" s="85"/>
      <c r="H231" s="86"/>
      <c r="I231" s="124"/>
      <c r="J231" s="13"/>
      <c r="K231" s="14"/>
      <c r="L231" s="14"/>
      <c r="M231" s="15"/>
      <c r="N231" s="72"/>
      <c r="O231" s="92">
        <f t="shared" si="156"/>
        <v>0</v>
      </c>
      <c r="P231" s="93">
        <f t="shared" si="157"/>
        <v>0</v>
      </c>
      <c r="Q231" s="94"/>
      <c r="R231" s="3" t="str">
        <f t="shared" si="158"/>
        <v/>
      </c>
      <c r="S231" s="3" t="str">
        <f t="shared" si="159"/>
        <v/>
      </c>
      <c r="T231" s="3" t="str">
        <f t="shared" si="160"/>
        <v/>
      </c>
      <c r="U231" s="4" t="str">
        <f t="shared" si="161"/>
        <v/>
      </c>
      <c r="V231" s="5" t="str">
        <f t="shared" si="162"/>
        <v/>
      </c>
      <c r="W231" s="76" t="str">
        <f t="shared" si="153"/>
        <v/>
      </c>
      <c r="X231" s="76" t="str">
        <f t="shared" si="154"/>
        <v/>
      </c>
      <c r="Y231" s="5" t="str">
        <f t="shared" si="163"/>
        <v/>
      </c>
      <c r="Z231" s="5" t="str">
        <f t="shared" si="164"/>
        <v/>
      </c>
      <c r="AA231" s="5" t="str">
        <f t="shared" si="165"/>
        <v/>
      </c>
      <c r="AB231" s="6" t="str">
        <f t="shared" si="166"/>
        <v/>
      </c>
      <c r="AC231" s="29" t="str">
        <f t="shared" si="167"/>
        <v/>
      </c>
      <c r="AD231" s="29" t="str">
        <f t="shared" si="168"/>
        <v/>
      </c>
      <c r="AE231" s="29" t="str">
        <f t="shared" si="169"/>
        <v/>
      </c>
      <c r="AF231" s="29" t="str">
        <f t="shared" si="155"/>
        <v/>
      </c>
      <c r="AG231" s="23"/>
      <c r="AH231" s="17" t="str">
        <f t="shared" si="170"/>
        <v/>
      </c>
      <c r="AI231" s="73"/>
      <c r="AJ231" s="61"/>
      <c r="AK231" s="61"/>
      <c r="AL231" s="62"/>
      <c r="AM231" s="18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  <c r="BJ231" s="102"/>
      <c r="BK231" s="102"/>
      <c r="BL231" s="102"/>
      <c r="BM231" s="102"/>
      <c r="BN231" s="102"/>
      <c r="BO231" s="102"/>
      <c r="BP231" s="102"/>
      <c r="BQ231" s="102"/>
      <c r="BR231" s="102"/>
      <c r="BS231" s="102"/>
      <c r="BT231" s="25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</row>
    <row r="232" spans="1:139" ht="15" customHeight="1">
      <c r="A232" s="83"/>
      <c r="B232" s="66"/>
      <c r="C232" s="79"/>
      <c r="D232" s="67"/>
      <c r="E232" s="123"/>
      <c r="F232" s="123"/>
      <c r="G232" s="85"/>
      <c r="H232" s="86"/>
      <c r="I232" s="124"/>
      <c r="J232" s="13"/>
      <c r="K232" s="14"/>
      <c r="L232" s="14"/>
      <c r="M232" s="15"/>
      <c r="N232" s="72"/>
      <c r="O232" s="92">
        <f t="shared" si="156"/>
        <v>0</v>
      </c>
      <c r="P232" s="93">
        <f t="shared" si="157"/>
        <v>0</v>
      </c>
      <c r="Q232" s="94"/>
      <c r="R232" s="3" t="str">
        <f t="shared" si="158"/>
        <v/>
      </c>
      <c r="S232" s="3" t="str">
        <f t="shared" si="159"/>
        <v/>
      </c>
      <c r="T232" s="3" t="str">
        <f t="shared" si="160"/>
        <v/>
      </c>
      <c r="U232" s="4" t="str">
        <f t="shared" si="161"/>
        <v/>
      </c>
      <c r="V232" s="5" t="str">
        <f t="shared" si="162"/>
        <v/>
      </c>
      <c r="W232" s="76" t="str">
        <f t="shared" si="153"/>
        <v/>
      </c>
      <c r="X232" s="76" t="str">
        <f t="shared" si="154"/>
        <v/>
      </c>
      <c r="Y232" s="5" t="str">
        <f t="shared" si="163"/>
        <v/>
      </c>
      <c r="Z232" s="5" t="str">
        <f t="shared" si="164"/>
        <v/>
      </c>
      <c r="AA232" s="5" t="str">
        <f t="shared" si="165"/>
        <v/>
      </c>
      <c r="AB232" s="6" t="str">
        <f t="shared" si="166"/>
        <v/>
      </c>
      <c r="AC232" s="29" t="str">
        <f t="shared" si="167"/>
        <v/>
      </c>
      <c r="AD232" s="29" t="str">
        <f t="shared" si="168"/>
        <v/>
      </c>
      <c r="AE232" s="29" t="str">
        <f t="shared" si="169"/>
        <v/>
      </c>
      <c r="AF232" s="29" t="str">
        <f t="shared" si="155"/>
        <v/>
      </c>
      <c r="AG232" s="23"/>
      <c r="AH232" s="17" t="str">
        <f t="shared" si="170"/>
        <v/>
      </c>
      <c r="AI232" s="73"/>
      <c r="AJ232" s="61"/>
      <c r="AK232" s="61"/>
      <c r="AL232" s="62"/>
      <c r="AM232" s="18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  <c r="BJ232" s="102"/>
      <c r="BK232" s="102"/>
      <c r="BL232" s="102"/>
      <c r="BM232" s="102"/>
      <c r="BN232" s="102"/>
      <c r="BO232" s="102"/>
      <c r="BP232" s="102"/>
      <c r="BQ232" s="102"/>
      <c r="BR232" s="102"/>
      <c r="BS232" s="102"/>
      <c r="BT232" s="25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</row>
    <row r="233" spans="1:139" ht="15" customHeight="1">
      <c r="A233" s="83"/>
      <c r="B233" s="66"/>
      <c r="C233" s="79"/>
      <c r="D233" s="67"/>
      <c r="E233" s="123"/>
      <c r="F233" s="123"/>
      <c r="G233" s="85"/>
      <c r="H233" s="86"/>
      <c r="I233" s="124"/>
      <c r="J233" s="13"/>
      <c r="K233" s="14"/>
      <c r="L233" s="14"/>
      <c r="M233" s="15"/>
      <c r="N233" s="72"/>
      <c r="O233" s="92">
        <f t="shared" si="156"/>
        <v>0</v>
      </c>
      <c r="P233" s="93">
        <f t="shared" si="157"/>
        <v>0</v>
      </c>
      <c r="Q233" s="94"/>
      <c r="R233" s="3" t="str">
        <f t="shared" si="158"/>
        <v/>
      </c>
      <c r="S233" s="3" t="str">
        <f t="shared" si="159"/>
        <v/>
      </c>
      <c r="T233" s="3" t="str">
        <f t="shared" si="160"/>
        <v/>
      </c>
      <c r="U233" s="4" t="str">
        <f t="shared" si="161"/>
        <v/>
      </c>
      <c r="V233" s="5" t="str">
        <f t="shared" si="162"/>
        <v/>
      </c>
      <c r="W233" s="76" t="str">
        <f t="shared" si="153"/>
        <v/>
      </c>
      <c r="X233" s="76" t="str">
        <f t="shared" si="154"/>
        <v/>
      </c>
      <c r="Y233" s="5" t="str">
        <f t="shared" si="163"/>
        <v/>
      </c>
      <c r="Z233" s="5" t="str">
        <f t="shared" si="164"/>
        <v/>
      </c>
      <c r="AA233" s="5" t="str">
        <f t="shared" si="165"/>
        <v/>
      </c>
      <c r="AB233" s="6" t="str">
        <f t="shared" si="166"/>
        <v/>
      </c>
      <c r="AC233" s="29" t="str">
        <f t="shared" si="167"/>
        <v/>
      </c>
      <c r="AD233" s="29" t="str">
        <f t="shared" si="168"/>
        <v/>
      </c>
      <c r="AE233" s="29" t="str">
        <f t="shared" si="169"/>
        <v/>
      </c>
      <c r="AF233" s="29" t="str">
        <f t="shared" si="155"/>
        <v/>
      </c>
      <c r="AG233" s="23"/>
      <c r="AH233" s="17" t="str">
        <f t="shared" si="170"/>
        <v/>
      </c>
      <c r="AI233" s="73"/>
      <c r="AJ233" s="61"/>
      <c r="AK233" s="61"/>
      <c r="AL233" s="62"/>
      <c r="AM233" s="18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  <c r="BT233" s="25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</row>
    <row r="234" spans="1:139" ht="15" customHeight="1">
      <c r="A234" s="83"/>
      <c r="B234" s="66"/>
      <c r="C234" s="79"/>
      <c r="D234" s="67"/>
      <c r="E234" s="123"/>
      <c r="F234" s="123"/>
      <c r="G234" s="85"/>
      <c r="H234" s="86"/>
      <c r="I234" s="124"/>
      <c r="J234" s="13"/>
      <c r="K234" s="14"/>
      <c r="L234" s="14"/>
      <c r="M234" s="15"/>
      <c r="N234" s="72"/>
      <c r="O234" s="92">
        <f t="shared" si="156"/>
        <v>0</v>
      </c>
      <c r="P234" s="93">
        <f t="shared" si="157"/>
        <v>0</v>
      </c>
      <c r="Q234" s="94"/>
      <c r="R234" s="3" t="str">
        <f t="shared" si="158"/>
        <v/>
      </c>
      <c r="S234" s="3" t="str">
        <f t="shared" si="159"/>
        <v/>
      </c>
      <c r="T234" s="3" t="str">
        <f t="shared" si="160"/>
        <v/>
      </c>
      <c r="U234" s="4" t="str">
        <f t="shared" si="161"/>
        <v/>
      </c>
      <c r="V234" s="5" t="str">
        <f t="shared" si="162"/>
        <v/>
      </c>
      <c r="W234" s="76" t="str">
        <f t="shared" si="153"/>
        <v/>
      </c>
      <c r="X234" s="76" t="str">
        <f t="shared" si="154"/>
        <v/>
      </c>
      <c r="Y234" s="5" t="str">
        <f t="shared" si="163"/>
        <v/>
      </c>
      <c r="Z234" s="5" t="str">
        <f t="shared" si="164"/>
        <v/>
      </c>
      <c r="AA234" s="5" t="str">
        <f t="shared" si="165"/>
        <v/>
      </c>
      <c r="AB234" s="6" t="str">
        <f t="shared" si="166"/>
        <v/>
      </c>
      <c r="AC234" s="29" t="str">
        <f t="shared" si="167"/>
        <v/>
      </c>
      <c r="AD234" s="29" t="str">
        <f t="shared" si="168"/>
        <v/>
      </c>
      <c r="AE234" s="29" t="str">
        <f t="shared" si="169"/>
        <v/>
      </c>
      <c r="AF234" s="29" t="str">
        <f t="shared" si="155"/>
        <v/>
      </c>
      <c r="AG234" s="23"/>
      <c r="AH234" s="17" t="str">
        <f t="shared" si="170"/>
        <v/>
      </c>
      <c r="AI234" s="73"/>
      <c r="AJ234" s="61"/>
      <c r="AK234" s="61"/>
      <c r="AL234" s="62"/>
      <c r="AM234" s="18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  <c r="BJ234" s="102"/>
      <c r="BK234" s="102"/>
      <c r="BL234" s="102"/>
      <c r="BM234" s="102"/>
      <c r="BN234" s="102"/>
      <c r="BO234" s="102"/>
      <c r="BP234" s="102"/>
      <c r="BQ234" s="102"/>
      <c r="BR234" s="102"/>
      <c r="BS234" s="102"/>
      <c r="BT234" s="25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</row>
    <row r="235" spans="1:139" ht="15" customHeight="1">
      <c r="A235" s="83"/>
      <c r="B235" s="66"/>
      <c r="C235" s="79"/>
      <c r="D235" s="67"/>
      <c r="E235" s="123"/>
      <c r="F235" s="123"/>
      <c r="G235" s="85"/>
      <c r="H235" s="86"/>
      <c r="I235" s="124"/>
      <c r="J235" s="13"/>
      <c r="K235" s="14"/>
      <c r="L235" s="14"/>
      <c r="M235" s="15"/>
      <c r="N235" s="72"/>
      <c r="O235" s="92">
        <f t="shared" si="156"/>
        <v>0</v>
      </c>
      <c r="P235" s="93">
        <f t="shared" si="157"/>
        <v>0</v>
      </c>
      <c r="Q235" s="94"/>
      <c r="R235" s="3" t="str">
        <f t="shared" si="158"/>
        <v/>
      </c>
      <c r="S235" s="3" t="str">
        <f t="shared" si="159"/>
        <v/>
      </c>
      <c r="T235" s="3" t="str">
        <f t="shared" si="160"/>
        <v/>
      </c>
      <c r="U235" s="4" t="str">
        <f t="shared" si="161"/>
        <v/>
      </c>
      <c r="V235" s="5" t="str">
        <f t="shared" si="162"/>
        <v/>
      </c>
      <c r="W235" s="76" t="str">
        <f t="shared" si="153"/>
        <v/>
      </c>
      <c r="X235" s="76" t="str">
        <f t="shared" si="154"/>
        <v/>
      </c>
      <c r="Y235" s="5" t="str">
        <f t="shared" si="163"/>
        <v/>
      </c>
      <c r="Z235" s="5" t="str">
        <f t="shared" si="164"/>
        <v/>
      </c>
      <c r="AA235" s="5" t="str">
        <f t="shared" si="165"/>
        <v/>
      </c>
      <c r="AB235" s="6" t="str">
        <f t="shared" si="166"/>
        <v/>
      </c>
      <c r="AC235" s="29" t="str">
        <f t="shared" si="167"/>
        <v/>
      </c>
      <c r="AD235" s="29" t="str">
        <f t="shared" si="168"/>
        <v/>
      </c>
      <c r="AE235" s="29" t="str">
        <f t="shared" si="169"/>
        <v/>
      </c>
      <c r="AF235" s="29" t="str">
        <f t="shared" si="155"/>
        <v/>
      </c>
      <c r="AG235" s="23"/>
      <c r="AH235" s="17" t="str">
        <f t="shared" si="170"/>
        <v/>
      </c>
      <c r="AI235" s="73"/>
      <c r="AJ235" s="61"/>
      <c r="AK235" s="61"/>
      <c r="AL235" s="62"/>
      <c r="AM235" s="18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  <c r="BJ235" s="102"/>
      <c r="BK235" s="102"/>
      <c r="BL235" s="102"/>
      <c r="BM235" s="102"/>
      <c r="BN235" s="102"/>
      <c r="BO235" s="102"/>
      <c r="BP235" s="102"/>
      <c r="BQ235" s="102"/>
      <c r="BR235" s="102"/>
      <c r="BS235" s="102"/>
      <c r="BT235" s="25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</row>
    <row r="236" spans="1:139" ht="15" customHeight="1">
      <c r="A236" s="83"/>
      <c r="B236" s="66"/>
      <c r="C236" s="79"/>
      <c r="D236" s="67"/>
      <c r="E236" s="123"/>
      <c r="F236" s="123"/>
      <c r="G236" s="85"/>
      <c r="H236" s="86"/>
      <c r="I236" s="124"/>
      <c r="J236" s="13"/>
      <c r="K236" s="14"/>
      <c r="L236" s="14"/>
      <c r="M236" s="15"/>
      <c r="N236" s="72"/>
      <c r="O236" s="92">
        <f t="shared" si="156"/>
        <v>0</v>
      </c>
      <c r="P236" s="93">
        <f t="shared" si="157"/>
        <v>0</v>
      </c>
      <c r="Q236" s="94"/>
      <c r="R236" s="3" t="str">
        <f t="shared" si="158"/>
        <v/>
      </c>
      <c r="S236" s="3" t="str">
        <f t="shared" si="159"/>
        <v/>
      </c>
      <c r="T236" s="3" t="str">
        <f t="shared" si="160"/>
        <v/>
      </c>
      <c r="U236" s="4" t="str">
        <f t="shared" si="161"/>
        <v/>
      </c>
      <c r="V236" s="5" t="str">
        <f t="shared" si="162"/>
        <v/>
      </c>
      <c r="W236" s="76" t="str">
        <f t="shared" si="153"/>
        <v/>
      </c>
      <c r="X236" s="76" t="str">
        <f t="shared" si="154"/>
        <v/>
      </c>
      <c r="Y236" s="5" t="str">
        <f t="shared" si="163"/>
        <v/>
      </c>
      <c r="Z236" s="5" t="str">
        <f t="shared" si="164"/>
        <v/>
      </c>
      <c r="AA236" s="5" t="str">
        <f t="shared" si="165"/>
        <v/>
      </c>
      <c r="AB236" s="6" t="str">
        <f t="shared" si="166"/>
        <v/>
      </c>
      <c r="AC236" s="29" t="str">
        <f t="shared" si="167"/>
        <v/>
      </c>
      <c r="AD236" s="29" t="str">
        <f t="shared" si="168"/>
        <v/>
      </c>
      <c r="AE236" s="29" t="str">
        <f t="shared" si="169"/>
        <v/>
      </c>
      <c r="AF236" s="29" t="str">
        <f t="shared" si="155"/>
        <v/>
      </c>
      <c r="AG236" s="23"/>
      <c r="AH236" s="17" t="str">
        <f t="shared" si="170"/>
        <v/>
      </c>
      <c r="AI236" s="73"/>
      <c r="AJ236" s="61"/>
      <c r="AK236" s="61"/>
      <c r="AL236" s="62"/>
      <c r="AM236" s="18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  <c r="BJ236" s="102"/>
      <c r="BK236" s="102"/>
      <c r="BL236" s="102"/>
      <c r="BM236" s="102"/>
      <c r="BN236" s="102"/>
      <c r="BO236" s="102"/>
      <c r="BP236" s="102"/>
      <c r="BQ236" s="102"/>
      <c r="BR236" s="102"/>
      <c r="BS236" s="102"/>
      <c r="BT236" s="25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</row>
    <row r="237" spans="1:139" ht="15" customHeight="1">
      <c r="A237" s="83"/>
      <c r="B237" s="66"/>
      <c r="C237" s="79"/>
      <c r="D237" s="67"/>
      <c r="E237" s="123"/>
      <c r="F237" s="123"/>
      <c r="G237" s="85"/>
      <c r="H237" s="86"/>
      <c r="I237" s="124"/>
      <c r="J237" s="13"/>
      <c r="K237" s="14"/>
      <c r="L237" s="14"/>
      <c r="M237" s="15"/>
      <c r="N237" s="72"/>
      <c r="O237" s="92">
        <f t="shared" si="156"/>
        <v>0</v>
      </c>
      <c r="P237" s="93">
        <f t="shared" si="157"/>
        <v>0</v>
      </c>
      <c r="Q237" s="94"/>
      <c r="R237" s="3" t="str">
        <f t="shared" si="158"/>
        <v/>
      </c>
      <c r="S237" s="3" t="str">
        <f t="shared" si="159"/>
        <v/>
      </c>
      <c r="T237" s="3" t="str">
        <f t="shared" si="160"/>
        <v/>
      </c>
      <c r="U237" s="4" t="str">
        <f t="shared" si="161"/>
        <v/>
      </c>
      <c r="V237" s="5" t="str">
        <f t="shared" si="162"/>
        <v/>
      </c>
      <c r="W237" s="76" t="str">
        <f t="shared" si="153"/>
        <v/>
      </c>
      <c r="X237" s="76" t="str">
        <f t="shared" si="154"/>
        <v/>
      </c>
      <c r="Y237" s="5" t="str">
        <f t="shared" si="163"/>
        <v/>
      </c>
      <c r="Z237" s="5" t="str">
        <f t="shared" si="164"/>
        <v/>
      </c>
      <c r="AA237" s="5" t="str">
        <f t="shared" si="165"/>
        <v/>
      </c>
      <c r="AB237" s="6" t="str">
        <f t="shared" si="166"/>
        <v/>
      </c>
      <c r="AC237" s="29" t="str">
        <f t="shared" si="167"/>
        <v/>
      </c>
      <c r="AD237" s="29" t="str">
        <f t="shared" si="168"/>
        <v/>
      </c>
      <c r="AE237" s="29" t="str">
        <f t="shared" si="169"/>
        <v/>
      </c>
      <c r="AF237" s="29" t="str">
        <f t="shared" si="155"/>
        <v/>
      </c>
      <c r="AG237" s="23"/>
      <c r="AH237" s="17" t="str">
        <f t="shared" si="170"/>
        <v/>
      </c>
      <c r="AI237" s="73"/>
      <c r="AJ237" s="61"/>
      <c r="AK237" s="61"/>
      <c r="AL237" s="62"/>
      <c r="AM237" s="18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  <c r="BJ237" s="102"/>
      <c r="BK237" s="102"/>
      <c r="BL237" s="102"/>
      <c r="BM237" s="102"/>
      <c r="BN237" s="102"/>
      <c r="BO237" s="102"/>
      <c r="BP237" s="102"/>
      <c r="BQ237" s="102"/>
      <c r="BR237" s="102"/>
      <c r="BS237" s="102"/>
      <c r="BT237" s="25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</row>
    <row r="238" spans="1:139" ht="15" customHeight="1">
      <c r="A238" s="83"/>
      <c r="B238" s="66"/>
      <c r="C238" s="79"/>
      <c r="D238" s="67"/>
      <c r="E238" s="123"/>
      <c r="F238" s="123"/>
      <c r="G238" s="85"/>
      <c r="H238" s="86"/>
      <c r="I238" s="124"/>
      <c r="J238" s="13"/>
      <c r="K238" s="14"/>
      <c r="L238" s="14"/>
      <c r="M238" s="15"/>
      <c r="N238" s="72"/>
      <c r="O238" s="92">
        <f t="shared" si="156"/>
        <v>0</v>
      </c>
      <c r="P238" s="93">
        <f t="shared" si="157"/>
        <v>0</v>
      </c>
      <c r="Q238" s="94"/>
      <c r="R238" s="3" t="str">
        <f t="shared" si="158"/>
        <v/>
      </c>
      <c r="S238" s="3" t="str">
        <f t="shared" si="159"/>
        <v/>
      </c>
      <c r="T238" s="3" t="str">
        <f t="shared" si="160"/>
        <v/>
      </c>
      <c r="U238" s="4" t="str">
        <f t="shared" si="161"/>
        <v/>
      </c>
      <c r="V238" s="5" t="str">
        <f t="shared" si="162"/>
        <v/>
      </c>
      <c r="W238" s="76" t="str">
        <f t="shared" si="153"/>
        <v/>
      </c>
      <c r="X238" s="76" t="str">
        <f t="shared" si="154"/>
        <v/>
      </c>
      <c r="Y238" s="5" t="str">
        <f t="shared" si="163"/>
        <v/>
      </c>
      <c r="Z238" s="5" t="str">
        <f t="shared" si="164"/>
        <v/>
      </c>
      <c r="AA238" s="5" t="str">
        <f t="shared" si="165"/>
        <v/>
      </c>
      <c r="AB238" s="6" t="str">
        <f t="shared" si="166"/>
        <v/>
      </c>
      <c r="AC238" s="29" t="str">
        <f t="shared" si="167"/>
        <v/>
      </c>
      <c r="AD238" s="29" t="str">
        <f t="shared" si="168"/>
        <v/>
      </c>
      <c r="AE238" s="29" t="str">
        <f t="shared" si="169"/>
        <v/>
      </c>
      <c r="AF238" s="29" t="str">
        <f t="shared" si="155"/>
        <v/>
      </c>
      <c r="AG238" s="23"/>
      <c r="AH238" s="17" t="str">
        <f t="shared" si="170"/>
        <v/>
      </c>
      <c r="AI238" s="73"/>
      <c r="AJ238" s="61"/>
      <c r="AK238" s="61"/>
      <c r="AL238" s="62"/>
      <c r="AM238" s="18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  <c r="BJ238" s="102"/>
      <c r="BK238" s="102"/>
      <c r="BL238" s="102"/>
      <c r="BM238" s="102"/>
      <c r="BN238" s="102"/>
      <c r="BO238" s="102"/>
      <c r="BP238" s="102"/>
      <c r="BQ238" s="102"/>
      <c r="BR238" s="102"/>
      <c r="BS238" s="102"/>
      <c r="BT238" s="25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</row>
    <row r="239" spans="1:139" ht="15" customHeight="1">
      <c r="A239" s="83"/>
      <c r="B239" s="66"/>
      <c r="C239" s="79"/>
      <c r="D239" s="67"/>
      <c r="E239" s="123"/>
      <c r="F239" s="123"/>
      <c r="G239" s="85"/>
      <c r="H239" s="86"/>
      <c r="I239" s="124"/>
      <c r="J239" s="13"/>
      <c r="K239" s="14"/>
      <c r="L239" s="14"/>
      <c r="M239" s="15"/>
      <c r="N239" s="72"/>
      <c r="O239" s="92">
        <f t="shared" si="156"/>
        <v>0</v>
      </c>
      <c r="P239" s="93">
        <f t="shared" si="157"/>
        <v>0</v>
      </c>
      <c r="Q239" s="94"/>
      <c r="R239" s="3" t="str">
        <f t="shared" si="158"/>
        <v/>
      </c>
      <c r="S239" s="3" t="str">
        <f t="shared" si="159"/>
        <v/>
      </c>
      <c r="T239" s="3" t="str">
        <f t="shared" si="160"/>
        <v/>
      </c>
      <c r="U239" s="4" t="str">
        <f t="shared" si="161"/>
        <v/>
      </c>
      <c r="V239" s="5" t="str">
        <f t="shared" si="162"/>
        <v/>
      </c>
      <c r="W239" s="76" t="str">
        <f t="shared" si="153"/>
        <v/>
      </c>
      <c r="X239" s="76" t="str">
        <f t="shared" si="154"/>
        <v/>
      </c>
      <c r="Y239" s="5" t="str">
        <f t="shared" si="163"/>
        <v/>
      </c>
      <c r="Z239" s="5" t="str">
        <f t="shared" si="164"/>
        <v/>
      </c>
      <c r="AA239" s="5" t="str">
        <f t="shared" si="165"/>
        <v/>
      </c>
      <c r="AB239" s="6" t="str">
        <f t="shared" si="166"/>
        <v/>
      </c>
      <c r="AC239" s="29" t="str">
        <f t="shared" si="167"/>
        <v/>
      </c>
      <c r="AD239" s="29" t="str">
        <f t="shared" si="168"/>
        <v/>
      </c>
      <c r="AE239" s="29" t="str">
        <f t="shared" si="169"/>
        <v/>
      </c>
      <c r="AF239" s="29" t="str">
        <f t="shared" si="155"/>
        <v/>
      </c>
      <c r="AG239" s="23"/>
      <c r="AH239" s="17" t="str">
        <f t="shared" si="170"/>
        <v/>
      </c>
      <c r="AI239" s="73"/>
      <c r="AJ239" s="61"/>
      <c r="AK239" s="61"/>
      <c r="AL239" s="62"/>
      <c r="AM239" s="18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  <c r="BJ239" s="102"/>
      <c r="BK239" s="102"/>
      <c r="BL239" s="102"/>
      <c r="BM239" s="102"/>
      <c r="BN239" s="102"/>
      <c r="BO239" s="102"/>
      <c r="BP239" s="102"/>
      <c r="BQ239" s="102"/>
      <c r="BR239" s="102"/>
      <c r="BS239" s="102"/>
      <c r="BT239" s="25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</row>
    <row r="240" spans="1:139" ht="15" customHeight="1">
      <c r="A240" s="83"/>
      <c r="B240" s="66"/>
      <c r="C240" s="79"/>
      <c r="D240" s="67"/>
      <c r="E240" s="123"/>
      <c r="F240" s="123"/>
      <c r="G240" s="85"/>
      <c r="H240" s="86"/>
      <c r="I240" s="124"/>
      <c r="J240" s="13"/>
      <c r="K240" s="14"/>
      <c r="L240" s="14"/>
      <c r="M240" s="15"/>
      <c r="N240" s="72"/>
      <c r="O240" s="92">
        <f t="shared" si="156"/>
        <v>0</v>
      </c>
      <c r="P240" s="93">
        <f t="shared" si="157"/>
        <v>0</v>
      </c>
      <c r="Q240" s="94"/>
      <c r="R240" s="3" t="str">
        <f t="shared" si="158"/>
        <v/>
      </c>
      <c r="S240" s="3" t="str">
        <f t="shared" si="159"/>
        <v/>
      </c>
      <c r="T240" s="3" t="str">
        <f t="shared" si="160"/>
        <v/>
      </c>
      <c r="U240" s="4" t="str">
        <f t="shared" si="161"/>
        <v/>
      </c>
      <c r="V240" s="5" t="str">
        <f t="shared" si="162"/>
        <v/>
      </c>
      <c r="W240" s="76" t="str">
        <f t="shared" si="153"/>
        <v/>
      </c>
      <c r="X240" s="76" t="str">
        <f t="shared" si="154"/>
        <v/>
      </c>
      <c r="Y240" s="5" t="str">
        <f t="shared" si="163"/>
        <v/>
      </c>
      <c r="Z240" s="5" t="str">
        <f t="shared" si="164"/>
        <v/>
      </c>
      <c r="AA240" s="5" t="str">
        <f t="shared" si="165"/>
        <v/>
      </c>
      <c r="AB240" s="6" t="str">
        <f t="shared" si="166"/>
        <v/>
      </c>
      <c r="AC240" s="29" t="str">
        <f t="shared" si="167"/>
        <v/>
      </c>
      <c r="AD240" s="29" t="str">
        <f t="shared" si="168"/>
        <v/>
      </c>
      <c r="AE240" s="29" t="str">
        <f t="shared" si="169"/>
        <v/>
      </c>
      <c r="AF240" s="29" t="str">
        <f t="shared" si="155"/>
        <v/>
      </c>
      <c r="AG240" s="23"/>
      <c r="AH240" s="17" t="str">
        <f t="shared" si="170"/>
        <v/>
      </c>
      <c r="AI240" s="73"/>
      <c r="AJ240" s="61"/>
      <c r="AK240" s="61"/>
      <c r="AL240" s="62"/>
      <c r="AM240" s="18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  <c r="BJ240" s="102"/>
      <c r="BK240" s="102"/>
      <c r="BL240" s="102"/>
      <c r="BM240" s="102"/>
      <c r="BN240" s="102"/>
      <c r="BO240" s="102"/>
      <c r="BP240" s="102"/>
      <c r="BQ240" s="102"/>
      <c r="BR240" s="102"/>
      <c r="BS240" s="102"/>
      <c r="BT240" s="25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</row>
    <row r="241" spans="1:139" ht="15" customHeight="1">
      <c r="A241" s="83"/>
      <c r="B241" s="66"/>
      <c r="C241" s="79"/>
      <c r="D241" s="67"/>
      <c r="E241" s="123"/>
      <c r="F241" s="123"/>
      <c r="G241" s="85"/>
      <c r="H241" s="86"/>
      <c r="I241" s="124"/>
      <c r="J241" s="13"/>
      <c r="K241" s="14"/>
      <c r="L241" s="14"/>
      <c r="M241" s="15"/>
      <c r="N241" s="72"/>
      <c r="O241" s="92">
        <f t="shared" si="156"/>
        <v>0</v>
      </c>
      <c r="P241" s="93">
        <f t="shared" si="157"/>
        <v>0</v>
      </c>
      <c r="Q241" s="94"/>
      <c r="R241" s="3" t="str">
        <f t="shared" si="158"/>
        <v/>
      </c>
      <c r="S241" s="3" t="str">
        <f t="shared" si="159"/>
        <v/>
      </c>
      <c r="T241" s="3" t="str">
        <f t="shared" si="160"/>
        <v/>
      </c>
      <c r="U241" s="4" t="str">
        <f t="shared" si="161"/>
        <v/>
      </c>
      <c r="V241" s="5" t="str">
        <f t="shared" si="162"/>
        <v/>
      </c>
      <c r="W241" s="76" t="str">
        <f t="shared" si="153"/>
        <v/>
      </c>
      <c r="X241" s="76" t="str">
        <f t="shared" si="154"/>
        <v/>
      </c>
      <c r="Y241" s="5" t="str">
        <f t="shared" si="163"/>
        <v/>
      </c>
      <c r="Z241" s="5" t="str">
        <f t="shared" si="164"/>
        <v/>
      </c>
      <c r="AA241" s="5" t="str">
        <f t="shared" si="165"/>
        <v/>
      </c>
      <c r="AB241" s="6" t="str">
        <f t="shared" si="166"/>
        <v/>
      </c>
      <c r="AC241" s="29" t="str">
        <f t="shared" si="167"/>
        <v/>
      </c>
      <c r="AD241" s="29" t="str">
        <f t="shared" si="168"/>
        <v/>
      </c>
      <c r="AE241" s="29" t="str">
        <f t="shared" si="169"/>
        <v/>
      </c>
      <c r="AF241" s="29" t="str">
        <f t="shared" si="155"/>
        <v/>
      </c>
      <c r="AG241" s="23"/>
      <c r="AH241" s="17" t="str">
        <f t="shared" si="170"/>
        <v/>
      </c>
      <c r="AI241" s="73"/>
      <c r="AJ241" s="61"/>
      <c r="AK241" s="61"/>
      <c r="AL241" s="62"/>
      <c r="AM241" s="18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  <c r="BS241" s="102"/>
      <c r="BT241" s="25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</row>
    <row r="242" spans="1:139" ht="15" customHeight="1">
      <c r="A242" s="83"/>
      <c r="B242" s="66"/>
      <c r="C242" s="79"/>
      <c r="D242" s="67"/>
      <c r="E242" s="123"/>
      <c r="F242" s="123"/>
      <c r="G242" s="85"/>
      <c r="H242" s="86"/>
      <c r="I242" s="124"/>
      <c r="J242" s="13"/>
      <c r="K242" s="14"/>
      <c r="L242" s="14"/>
      <c r="M242" s="15"/>
      <c r="N242" s="72"/>
      <c r="O242" s="92">
        <f t="shared" si="156"/>
        <v>0</v>
      </c>
      <c r="P242" s="93">
        <f t="shared" si="157"/>
        <v>0</v>
      </c>
      <c r="Q242" s="94"/>
      <c r="R242" s="3" t="str">
        <f t="shared" si="158"/>
        <v/>
      </c>
      <c r="S242" s="3" t="str">
        <f t="shared" si="159"/>
        <v/>
      </c>
      <c r="T242" s="3" t="str">
        <f t="shared" si="160"/>
        <v/>
      </c>
      <c r="U242" s="4" t="str">
        <f t="shared" si="161"/>
        <v/>
      </c>
      <c r="V242" s="5" t="str">
        <f t="shared" si="162"/>
        <v/>
      </c>
      <c r="W242" s="76" t="str">
        <f t="shared" si="153"/>
        <v/>
      </c>
      <c r="X242" s="76" t="str">
        <f t="shared" si="154"/>
        <v/>
      </c>
      <c r="Y242" s="5" t="str">
        <f t="shared" si="163"/>
        <v/>
      </c>
      <c r="Z242" s="5" t="str">
        <f t="shared" si="164"/>
        <v/>
      </c>
      <c r="AA242" s="5" t="str">
        <f t="shared" si="165"/>
        <v/>
      </c>
      <c r="AB242" s="6" t="str">
        <f t="shared" si="166"/>
        <v/>
      </c>
      <c r="AC242" s="29" t="str">
        <f t="shared" si="167"/>
        <v/>
      </c>
      <c r="AD242" s="29" t="str">
        <f t="shared" si="168"/>
        <v/>
      </c>
      <c r="AE242" s="29" t="str">
        <f t="shared" si="169"/>
        <v/>
      </c>
      <c r="AF242" s="29" t="str">
        <f t="shared" si="155"/>
        <v/>
      </c>
      <c r="AG242" s="23"/>
      <c r="AH242" s="17" t="str">
        <f t="shared" si="170"/>
        <v/>
      </c>
      <c r="AI242" s="73"/>
      <c r="AJ242" s="61"/>
      <c r="AK242" s="61"/>
      <c r="AL242" s="62"/>
      <c r="AM242" s="18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  <c r="BJ242" s="102"/>
      <c r="BK242" s="102"/>
      <c r="BL242" s="102"/>
      <c r="BM242" s="102"/>
      <c r="BN242" s="102"/>
      <c r="BO242" s="102"/>
      <c r="BP242" s="102"/>
      <c r="BQ242" s="102"/>
      <c r="BR242" s="102"/>
      <c r="BS242" s="102"/>
      <c r="BT242" s="25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</row>
    <row r="243" spans="1:139" ht="15" customHeight="1">
      <c r="A243" s="83"/>
      <c r="B243" s="66"/>
      <c r="C243" s="79"/>
      <c r="D243" s="67"/>
      <c r="E243" s="123"/>
      <c r="F243" s="123"/>
      <c r="G243" s="85"/>
      <c r="H243" s="86"/>
      <c r="I243" s="124"/>
      <c r="J243" s="13"/>
      <c r="K243" s="14"/>
      <c r="L243" s="14"/>
      <c r="M243" s="15"/>
      <c r="N243" s="72"/>
      <c r="O243" s="92">
        <f t="shared" si="156"/>
        <v>0</v>
      </c>
      <c r="P243" s="93">
        <f t="shared" si="157"/>
        <v>0</v>
      </c>
      <c r="Q243" s="94"/>
      <c r="R243" s="3" t="str">
        <f t="shared" si="158"/>
        <v/>
      </c>
      <c r="S243" s="3" t="str">
        <f t="shared" si="159"/>
        <v/>
      </c>
      <c r="T243" s="3" t="str">
        <f t="shared" si="160"/>
        <v/>
      </c>
      <c r="U243" s="4" t="str">
        <f t="shared" si="161"/>
        <v/>
      </c>
      <c r="V243" s="5" t="str">
        <f t="shared" si="162"/>
        <v/>
      </c>
      <c r="W243" s="76" t="str">
        <f t="shared" ref="W243:W306" si="171">IF(OR($AN243="",ISNUMBER($AN243)=FALSE),"",IF(AND($I243="Tolerance",$J243&lt;&gt;""),($T243-$J243)/(($O243-$P243)/2),IF(AND($I243="GD&amp;T",$K243&lt;&gt;""),$T243/$K243,"")))</f>
        <v/>
      </c>
      <c r="X243" s="76" t="str">
        <f t="shared" ref="X243:X306" si="172">IF($W243="","",IF(ABS($W243)&lt;=0.125, "Level A",IF(AND(ABS($W243)&gt;0.125,ABS($W243)&lt;=0.25), "Level B",IF(AND(ABS($W243)&gt;0.25,ABS($W243)&lt;=0.5), "Level C", IF(ABS($W243)&gt;0.5, "Level D")))))</f>
        <v/>
      </c>
      <c r="Y243" s="5" t="str">
        <f t="shared" si="163"/>
        <v/>
      </c>
      <c r="Z243" s="5" t="str">
        <f t="shared" si="164"/>
        <v/>
      </c>
      <c r="AA243" s="5" t="str">
        <f t="shared" si="165"/>
        <v/>
      </c>
      <c r="AB243" s="6" t="str">
        <f t="shared" si="166"/>
        <v/>
      </c>
      <c r="AC243" s="29" t="str">
        <f t="shared" si="167"/>
        <v/>
      </c>
      <c r="AD243" s="29" t="str">
        <f t="shared" si="168"/>
        <v/>
      </c>
      <c r="AE243" s="29" t="str">
        <f t="shared" si="169"/>
        <v/>
      </c>
      <c r="AF243" s="29" t="str">
        <f t="shared" ref="AF243:AF306" si="173">IF(OR($V243&gt;$AF$9,$U243=""),"",$AF$9*6*$U243)</f>
        <v/>
      </c>
      <c r="AG243" s="23"/>
      <c r="AH243" s="17" t="str">
        <f t="shared" si="170"/>
        <v/>
      </c>
      <c r="AI243" s="73"/>
      <c r="AJ243" s="61"/>
      <c r="AK243" s="61"/>
      <c r="AL243" s="62"/>
      <c r="AM243" s="18"/>
      <c r="AN243" s="102"/>
      <c r="AO243" s="102"/>
      <c r="AP243" s="102"/>
      <c r="AQ243" s="102"/>
      <c r="AR243" s="102"/>
      <c r="AS243" s="102"/>
      <c r="AT243" s="102"/>
      <c r="AU243" s="102"/>
      <c r="AV243" s="102"/>
      <c r="AW243" s="102"/>
      <c r="AX243" s="102"/>
      <c r="AY243" s="102"/>
      <c r="AZ243" s="102"/>
      <c r="BA243" s="102"/>
      <c r="BB243" s="102"/>
      <c r="BC243" s="102"/>
      <c r="BD243" s="102"/>
      <c r="BE243" s="102"/>
      <c r="BF243" s="102"/>
      <c r="BG243" s="102"/>
      <c r="BH243" s="102"/>
      <c r="BI243" s="102"/>
      <c r="BJ243" s="102"/>
      <c r="BK243" s="102"/>
      <c r="BL243" s="102"/>
      <c r="BM243" s="102"/>
      <c r="BN243" s="102"/>
      <c r="BO243" s="102"/>
      <c r="BP243" s="102"/>
      <c r="BQ243" s="102"/>
      <c r="BR243" s="102"/>
      <c r="BS243" s="102"/>
      <c r="BT243" s="25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</row>
    <row r="244" spans="1:139" ht="15" customHeight="1">
      <c r="A244" s="83"/>
      <c r="B244" s="66"/>
      <c r="C244" s="79"/>
      <c r="D244" s="67"/>
      <c r="E244" s="123"/>
      <c r="F244" s="123"/>
      <c r="G244" s="85"/>
      <c r="H244" s="86"/>
      <c r="I244" s="124"/>
      <c r="J244" s="13"/>
      <c r="K244" s="14"/>
      <c r="L244" s="14"/>
      <c r="M244" s="15"/>
      <c r="N244" s="72"/>
      <c r="O244" s="92">
        <f t="shared" ref="O244:O307" si="174">J244+K244</f>
        <v>0</v>
      </c>
      <c r="P244" s="93">
        <f t="shared" ref="P244:P307" si="175">J244+L244</f>
        <v>0</v>
      </c>
      <c r="Q244" s="94"/>
      <c r="R244" s="3" t="str">
        <f t="shared" ref="R244:R307" si="176">IF(OR($AN244="",ISNUMBER($AN244)=FALSE),"",MAX(AN244:EI244))</f>
        <v/>
      </c>
      <c r="S244" s="3" t="str">
        <f t="shared" ref="S244:S307" si="177">IF(OR($AN244="",ISNUMBER($AN244)=FALSE),"",MIN(AN244:EI244))</f>
        <v/>
      </c>
      <c r="T244" s="3" t="str">
        <f t="shared" ref="T244:T307" si="178">IF(OR($AN244="",ISNUMBER($AN244)=FALSE),"",AVERAGE(AN244:EI244))</f>
        <v/>
      </c>
      <c r="U244" s="4" t="str">
        <f t="shared" ref="U244:U307" si="179">IF(OR($AN244="",ISNUMBER($AN244)=FALSE),"",STDEV(AN244:EI244))</f>
        <v/>
      </c>
      <c r="V244" s="5" t="str">
        <f t="shared" ref="V244:V307" si="180">IF(OR($AN244="",ISNUMBER($AN244)=FALSE),"",IF(AND(J244=0,L244=0),Y244,IF(AND(J244="",K244=""),Z244,(K244+ABS(L244))/(6*U244))))</f>
        <v/>
      </c>
      <c r="W244" s="76" t="str">
        <f t="shared" si="171"/>
        <v/>
      </c>
      <c r="X244" s="76" t="str">
        <f t="shared" si="172"/>
        <v/>
      </c>
      <c r="Y244" s="5" t="str">
        <f t="shared" ref="Y244:Y307" si="181">IF(OR($AN244="",ISNUMBER($AN244)=FALSE),"",IF(K244="","",(O244-T244)/(3*U244)))</f>
        <v/>
      </c>
      <c r="Z244" s="5" t="str">
        <f t="shared" ref="Z244:Z307" si="182">IF(OR($AN244="",ISNUMBER($AN244)=FALSE),"",IF(L244="","",(T244-P244)/(3*U244)))</f>
        <v/>
      </c>
      <c r="AA244" s="5" t="str">
        <f t="shared" ref="AA244:AA307" si="183">IF(OR($AN244="",ISNUMBER($AN244)=FALSE),"",IF(AND(J244=0,L244=0),((K244)-(T244))/(3*U244),MIN(Y244:Z244)))</f>
        <v/>
      </c>
      <c r="AB244" s="6" t="str">
        <f t="shared" ref="AB244:AB307" si="184">IF(OR($AN244="",ISNUMBER($AN244)=FALSE),"",IF(AND(J244=0,L244=0),NORMSDIST(3*AA244),NORMSDIST(3*AA244)+NORMSDIST(6*V244-3*AA244)-1))</f>
        <v/>
      </c>
      <c r="AC244" s="29" t="str">
        <f t="shared" ref="AC244:AC307" si="185">IF($T244="","",IF(I244="Tolerance",IF(($H244*3*U244+T244)-J244&lt;K244,"",($H244*3*U244+T244)-J244),IF(OR(I244="GD&amp;T",I244="MAX"),IF(($H244*3*U244+T244)&lt;K244,"",($H244*3*U244+T244)),"")))</f>
        <v/>
      </c>
      <c r="AD244" s="29" t="str">
        <f t="shared" ref="AD244:AD307" si="186">IF(T244="","",IF(I244="Tolerance",IF(-(($H244*3*U244)-T244)-J244&gt;L244,"",-(($H244*3*U244)-T244)-J244),IF(I244="MIN",IF(-(($H244*3*U244)-T244)&gt;L244,"",-(($H244*3*U244)-T244)),"")))</f>
        <v/>
      </c>
      <c r="AE244" s="29" t="str">
        <f t="shared" ref="AE244:AE307" si="187">IF(OR(J244="",T244=""),"",(O244+P244)/2-T244)</f>
        <v/>
      </c>
      <c r="AF244" s="29" t="str">
        <f t="shared" si="173"/>
        <v/>
      </c>
      <c r="AG244" s="23"/>
      <c r="AH244" s="17" t="str">
        <f t="shared" ref="AH244:AH307" si="188">IF(AG244="","",IF(AG244&gt;=0.966,"Normal","Not Normal"))</f>
        <v/>
      </c>
      <c r="AI244" s="73"/>
      <c r="AJ244" s="61"/>
      <c r="AK244" s="61"/>
      <c r="AL244" s="62"/>
      <c r="AM244" s="18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  <c r="BJ244" s="102"/>
      <c r="BK244" s="102"/>
      <c r="BL244" s="102"/>
      <c r="BM244" s="102"/>
      <c r="BN244" s="102"/>
      <c r="BO244" s="102"/>
      <c r="BP244" s="102"/>
      <c r="BQ244" s="102"/>
      <c r="BR244" s="102"/>
      <c r="BS244" s="102"/>
      <c r="BT244" s="25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</row>
    <row r="245" spans="1:139" ht="15" customHeight="1">
      <c r="A245" s="83"/>
      <c r="B245" s="66"/>
      <c r="C245" s="79"/>
      <c r="D245" s="67"/>
      <c r="E245" s="123"/>
      <c r="F245" s="123"/>
      <c r="G245" s="85"/>
      <c r="H245" s="86"/>
      <c r="I245" s="124"/>
      <c r="J245" s="13"/>
      <c r="K245" s="14"/>
      <c r="L245" s="14"/>
      <c r="M245" s="15"/>
      <c r="N245" s="72"/>
      <c r="O245" s="92">
        <f t="shared" si="174"/>
        <v>0</v>
      </c>
      <c r="P245" s="93">
        <f t="shared" si="175"/>
        <v>0</v>
      </c>
      <c r="Q245" s="94"/>
      <c r="R245" s="3" t="str">
        <f t="shared" si="176"/>
        <v/>
      </c>
      <c r="S245" s="3" t="str">
        <f t="shared" si="177"/>
        <v/>
      </c>
      <c r="T245" s="3" t="str">
        <f t="shared" si="178"/>
        <v/>
      </c>
      <c r="U245" s="4" t="str">
        <f t="shared" si="179"/>
        <v/>
      </c>
      <c r="V245" s="5" t="str">
        <f t="shared" si="180"/>
        <v/>
      </c>
      <c r="W245" s="76" t="str">
        <f t="shared" si="171"/>
        <v/>
      </c>
      <c r="X245" s="76" t="str">
        <f t="shared" si="172"/>
        <v/>
      </c>
      <c r="Y245" s="5" t="str">
        <f t="shared" si="181"/>
        <v/>
      </c>
      <c r="Z245" s="5" t="str">
        <f t="shared" si="182"/>
        <v/>
      </c>
      <c r="AA245" s="5" t="str">
        <f t="shared" si="183"/>
        <v/>
      </c>
      <c r="AB245" s="6" t="str">
        <f t="shared" si="184"/>
        <v/>
      </c>
      <c r="AC245" s="29" t="str">
        <f t="shared" si="185"/>
        <v/>
      </c>
      <c r="AD245" s="29" t="str">
        <f t="shared" si="186"/>
        <v/>
      </c>
      <c r="AE245" s="29" t="str">
        <f t="shared" si="187"/>
        <v/>
      </c>
      <c r="AF245" s="29" t="str">
        <f t="shared" si="173"/>
        <v/>
      </c>
      <c r="AG245" s="23"/>
      <c r="AH245" s="17" t="str">
        <f t="shared" si="188"/>
        <v/>
      </c>
      <c r="AI245" s="73"/>
      <c r="AJ245" s="61"/>
      <c r="AK245" s="61"/>
      <c r="AL245" s="62"/>
      <c r="AM245" s="18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  <c r="BJ245" s="102"/>
      <c r="BK245" s="102"/>
      <c r="BL245" s="102"/>
      <c r="BM245" s="102"/>
      <c r="BN245" s="102"/>
      <c r="BO245" s="102"/>
      <c r="BP245" s="102"/>
      <c r="BQ245" s="102"/>
      <c r="BR245" s="102"/>
      <c r="BS245" s="102"/>
      <c r="BT245" s="25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</row>
    <row r="246" spans="1:139" ht="15" customHeight="1">
      <c r="A246" s="83"/>
      <c r="B246" s="66"/>
      <c r="C246" s="79"/>
      <c r="D246" s="67"/>
      <c r="E246" s="123"/>
      <c r="F246" s="123"/>
      <c r="G246" s="85"/>
      <c r="H246" s="86"/>
      <c r="I246" s="124"/>
      <c r="J246" s="13"/>
      <c r="K246" s="14"/>
      <c r="L246" s="14"/>
      <c r="M246" s="15"/>
      <c r="N246" s="72"/>
      <c r="O246" s="92">
        <f t="shared" si="174"/>
        <v>0</v>
      </c>
      <c r="P246" s="93">
        <f t="shared" si="175"/>
        <v>0</v>
      </c>
      <c r="Q246" s="94"/>
      <c r="R246" s="3" t="str">
        <f t="shared" si="176"/>
        <v/>
      </c>
      <c r="S246" s="3" t="str">
        <f t="shared" si="177"/>
        <v/>
      </c>
      <c r="T246" s="3" t="str">
        <f t="shared" si="178"/>
        <v/>
      </c>
      <c r="U246" s="4" t="str">
        <f t="shared" si="179"/>
        <v/>
      </c>
      <c r="V246" s="5" t="str">
        <f t="shared" si="180"/>
        <v/>
      </c>
      <c r="W246" s="76" t="str">
        <f t="shared" si="171"/>
        <v/>
      </c>
      <c r="X246" s="76" t="str">
        <f t="shared" si="172"/>
        <v/>
      </c>
      <c r="Y246" s="5" t="str">
        <f t="shared" si="181"/>
        <v/>
      </c>
      <c r="Z246" s="5" t="str">
        <f t="shared" si="182"/>
        <v/>
      </c>
      <c r="AA246" s="5" t="str">
        <f t="shared" si="183"/>
        <v/>
      </c>
      <c r="AB246" s="6" t="str">
        <f t="shared" si="184"/>
        <v/>
      </c>
      <c r="AC246" s="29" t="str">
        <f t="shared" si="185"/>
        <v/>
      </c>
      <c r="AD246" s="29" t="str">
        <f t="shared" si="186"/>
        <v/>
      </c>
      <c r="AE246" s="29" t="str">
        <f t="shared" si="187"/>
        <v/>
      </c>
      <c r="AF246" s="29" t="str">
        <f t="shared" si="173"/>
        <v/>
      </c>
      <c r="AG246" s="23"/>
      <c r="AH246" s="17" t="str">
        <f t="shared" si="188"/>
        <v/>
      </c>
      <c r="AI246" s="73"/>
      <c r="AJ246" s="61"/>
      <c r="AK246" s="61"/>
      <c r="AL246" s="62"/>
      <c r="AM246" s="18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  <c r="BI246" s="102"/>
      <c r="BJ246" s="102"/>
      <c r="BK246" s="102"/>
      <c r="BL246" s="102"/>
      <c r="BM246" s="102"/>
      <c r="BN246" s="102"/>
      <c r="BO246" s="102"/>
      <c r="BP246" s="102"/>
      <c r="BQ246" s="102"/>
      <c r="BR246" s="102"/>
      <c r="BS246" s="102"/>
      <c r="BT246" s="25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</row>
    <row r="247" spans="1:139" ht="15" customHeight="1">
      <c r="A247" s="83"/>
      <c r="B247" s="66"/>
      <c r="C247" s="79"/>
      <c r="D247" s="67"/>
      <c r="E247" s="123"/>
      <c r="F247" s="123"/>
      <c r="G247" s="85"/>
      <c r="H247" s="86"/>
      <c r="I247" s="124"/>
      <c r="J247" s="13"/>
      <c r="K247" s="14"/>
      <c r="L247" s="14"/>
      <c r="M247" s="15"/>
      <c r="N247" s="72"/>
      <c r="O247" s="92">
        <f t="shared" si="174"/>
        <v>0</v>
      </c>
      <c r="P247" s="93">
        <f t="shared" si="175"/>
        <v>0</v>
      </c>
      <c r="Q247" s="94"/>
      <c r="R247" s="3" t="str">
        <f t="shared" si="176"/>
        <v/>
      </c>
      <c r="S247" s="3" t="str">
        <f t="shared" si="177"/>
        <v/>
      </c>
      <c r="T247" s="3" t="str">
        <f t="shared" si="178"/>
        <v/>
      </c>
      <c r="U247" s="4" t="str">
        <f t="shared" si="179"/>
        <v/>
      </c>
      <c r="V247" s="5" t="str">
        <f t="shared" si="180"/>
        <v/>
      </c>
      <c r="W247" s="76" t="str">
        <f t="shared" si="171"/>
        <v/>
      </c>
      <c r="X247" s="76" t="str">
        <f t="shared" si="172"/>
        <v/>
      </c>
      <c r="Y247" s="5" t="str">
        <f t="shared" si="181"/>
        <v/>
      </c>
      <c r="Z247" s="5" t="str">
        <f t="shared" si="182"/>
        <v/>
      </c>
      <c r="AA247" s="5" t="str">
        <f t="shared" si="183"/>
        <v/>
      </c>
      <c r="AB247" s="6" t="str">
        <f t="shared" si="184"/>
        <v/>
      </c>
      <c r="AC247" s="29" t="str">
        <f t="shared" si="185"/>
        <v/>
      </c>
      <c r="AD247" s="29" t="str">
        <f t="shared" si="186"/>
        <v/>
      </c>
      <c r="AE247" s="29" t="str">
        <f t="shared" si="187"/>
        <v/>
      </c>
      <c r="AF247" s="29" t="str">
        <f t="shared" si="173"/>
        <v/>
      </c>
      <c r="AG247" s="23"/>
      <c r="AH247" s="17" t="str">
        <f t="shared" si="188"/>
        <v/>
      </c>
      <c r="AI247" s="73"/>
      <c r="AJ247" s="61"/>
      <c r="AK247" s="61"/>
      <c r="AL247" s="62"/>
      <c r="AM247" s="18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  <c r="BJ247" s="102"/>
      <c r="BK247" s="102"/>
      <c r="BL247" s="102"/>
      <c r="BM247" s="102"/>
      <c r="BN247" s="102"/>
      <c r="BO247" s="102"/>
      <c r="BP247" s="102"/>
      <c r="BQ247" s="102"/>
      <c r="BR247" s="102"/>
      <c r="BS247" s="102"/>
      <c r="BT247" s="25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</row>
    <row r="248" spans="1:139" ht="15" customHeight="1">
      <c r="A248" s="83"/>
      <c r="B248" s="66"/>
      <c r="C248" s="79"/>
      <c r="D248" s="67"/>
      <c r="E248" s="123"/>
      <c r="F248" s="123"/>
      <c r="G248" s="85"/>
      <c r="H248" s="86"/>
      <c r="I248" s="124"/>
      <c r="J248" s="13"/>
      <c r="K248" s="14"/>
      <c r="L248" s="14"/>
      <c r="M248" s="15"/>
      <c r="N248" s="72"/>
      <c r="O248" s="92">
        <f t="shared" si="174"/>
        <v>0</v>
      </c>
      <c r="P248" s="93">
        <f t="shared" si="175"/>
        <v>0</v>
      </c>
      <c r="Q248" s="94"/>
      <c r="R248" s="3" t="str">
        <f t="shared" si="176"/>
        <v/>
      </c>
      <c r="S248" s="3" t="str">
        <f t="shared" si="177"/>
        <v/>
      </c>
      <c r="T248" s="3" t="str">
        <f t="shared" si="178"/>
        <v/>
      </c>
      <c r="U248" s="4" t="str">
        <f t="shared" si="179"/>
        <v/>
      </c>
      <c r="V248" s="5" t="str">
        <f t="shared" si="180"/>
        <v/>
      </c>
      <c r="W248" s="76" t="str">
        <f t="shared" si="171"/>
        <v/>
      </c>
      <c r="X248" s="76" t="str">
        <f t="shared" si="172"/>
        <v/>
      </c>
      <c r="Y248" s="5" t="str">
        <f t="shared" si="181"/>
        <v/>
      </c>
      <c r="Z248" s="5" t="str">
        <f t="shared" si="182"/>
        <v/>
      </c>
      <c r="AA248" s="5" t="str">
        <f t="shared" si="183"/>
        <v/>
      </c>
      <c r="AB248" s="6" t="str">
        <f t="shared" si="184"/>
        <v/>
      </c>
      <c r="AC248" s="29" t="str">
        <f t="shared" si="185"/>
        <v/>
      </c>
      <c r="AD248" s="29" t="str">
        <f t="shared" si="186"/>
        <v/>
      </c>
      <c r="AE248" s="29" t="str">
        <f t="shared" si="187"/>
        <v/>
      </c>
      <c r="AF248" s="29" t="str">
        <f t="shared" si="173"/>
        <v/>
      </c>
      <c r="AG248" s="23"/>
      <c r="AH248" s="17" t="str">
        <f t="shared" si="188"/>
        <v/>
      </c>
      <c r="AI248" s="73"/>
      <c r="AJ248" s="61"/>
      <c r="AK248" s="61"/>
      <c r="AL248" s="62"/>
      <c r="AM248" s="18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  <c r="BJ248" s="102"/>
      <c r="BK248" s="102"/>
      <c r="BL248" s="102"/>
      <c r="BM248" s="102"/>
      <c r="BN248" s="102"/>
      <c r="BO248" s="102"/>
      <c r="BP248" s="102"/>
      <c r="BQ248" s="102"/>
      <c r="BR248" s="102"/>
      <c r="BS248" s="102"/>
      <c r="BT248" s="25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</row>
    <row r="249" spans="1:139" ht="15" customHeight="1">
      <c r="A249" s="83"/>
      <c r="B249" s="66"/>
      <c r="C249" s="79"/>
      <c r="D249" s="67"/>
      <c r="E249" s="123"/>
      <c r="F249" s="123"/>
      <c r="G249" s="85"/>
      <c r="H249" s="86"/>
      <c r="I249" s="124"/>
      <c r="J249" s="13"/>
      <c r="K249" s="14"/>
      <c r="L249" s="14"/>
      <c r="M249" s="15"/>
      <c r="N249" s="72"/>
      <c r="O249" s="92">
        <f t="shared" si="174"/>
        <v>0</v>
      </c>
      <c r="P249" s="93">
        <f t="shared" si="175"/>
        <v>0</v>
      </c>
      <c r="Q249" s="94"/>
      <c r="R249" s="3" t="str">
        <f t="shared" si="176"/>
        <v/>
      </c>
      <c r="S249" s="3" t="str">
        <f t="shared" si="177"/>
        <v/>
      </c>
      <c r="T249" s="3" t="str">
        <f t="shared" si="178"/>
        <v/>
      </c>
      <c r="U249" s="4" t="str">
        <f t="shared" si="179"/>
        <v/>
      </c>
      <c r="V249" s="5" t="str">
        <f t="shared" si="180"/>
        <v/>
      </c>
      <c r="W249" s="76" t="str">
        <f t="shared" si="171"/>
        <v/>
      </c>
      <c r="X249" s="76" t="str">
        <f t="shared" si="172"/>
        <v/>
      </c>
      <c r="Y249" s="5" t="str">
        <f t="shared" si="181"/>
        <v/>
      </c>
      <c r="Z249" s="5" t="str">
        <f t="shared" si="182"/>
        <v/>
      </c>
      <c r="AA249" s="5" t="str">
        <f t="shared" si="183"/>
        <v/>
      </c>
      <c r="AB249" s="6" t="str">
        <f t="shared" si="184"/>
        <v/>
      </c>
      <c r="AC249" s="29" t="str">
        <f t="shared" si="185"/>
        <v/>
      </c>
      <c r="AD249" s="29" t="str">
        <f t="shared" si="186"/>
        <v/>
      </c>
      <c r="AE249" s="29" t="str">
        <f t="shared" si="187"/>
        <v/>
      </c>
      <c r="AF249" s="29" t="str">
        <f t="shared" si="173"/>
        <v/>
      </c>
      <c r="AG249" s="23"/>
      <c r="AH249" s="17" t="str">
        <f t="shared" si="188"/>
        <v/>
      </c>
      <c r="AI249" s="73"/>
      <c r="AJ249" s="61"/>
      <c r="AK249" s="61"/>
      <c r="AL249" s="62"/>
      <c r="AM249" s="18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  <c r="BJ249" s="102"/>
      <c r="BK249" s="102"/>
      <c r="BL249" s="102"/>
      <c r="BM249" s="102"/>
      <c r="BN249" s="102"/>
      <c r="BO249" s="102"/>
      <c r="BP249" s="102"/>
      <c r="BQ249" s="102"/>
      <c r="BR249" s="102"/>
      <c r="BS249" s="102"/>
      <c r="BT249" s="25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</row>
    <row r="250" spans="1:139" ht="15" customHeight="1">
      <c r="A250" s="83"/>
      <c r="B250" s="66"/>
      <c r="C250" s="79"/>
      <c r="D250" s="67"/>
      <c r="E250" s="123"/>
      <c r="F250" s="123"/>
      <c r="G250" s="85"/>
      <c r="H250" s="86"/>
      <c r="I250" s="124"/>
      <c r="J250" s="13"/>
      <c r="K250" s="14"/>
      <c r="L250" s="14"/>
      <c r="M250" s="15"/>
      <c r="N250" s="72"/>
      <c r="O250" s="92">
        <f t="shared" si="174"/>
        <v>0</v>
      </c>
      <c r="P250" s="93">
        <f t="shared" si="175"/>
        <v>0</v>
      </c>
      <c r="Q250" s="94"/>
      <c r="R250" s="3" t="str">
        <f t="shared" si="176"/>
        <v/>
      </c>
      <c r="S250" s="3" t="str">
        <f t="shared" si="177"/>
        <v/>
      </c>
      <c r="T250" s="3" t="str">
        <f t="shared" si="178"/>
        <v/>
      </c>
      <c r="U250" s="4" t="str">
        <f t="shared" si="179"/>
        <v/>
      </c>
      <c r="V250" s="5" t="str">
        <f t="shared" si="180"/>
        <v/>
      </c>
      <c r="W250" s="76" t="str">
        <f t="shared" si="171"/>
        <v/>
      </c>
      <c r="X250" s="76" t="str">
        <f t="shared" si="172"/>
        <v/>
      </c>
      <c r="Y250" s="5" t="str">
        <f t="shared" si="181"/>
        <v/>
      </c>
      <c r="Z250" s="5" t="str">
        <f t="shared" si="182"/>
        <v/>
      </c>
      <c r="AA250" s="5" t="str">
        <f t="shared" si="183"/>
        <v/>
      </c>
      <c r="AB250" s="6" t="str">
        <f t="shared" si="184"/>
        <v/>
      </c>
      <c r="AC250" s="29" t="str">
        <f t="shared" si="185"/>
        <v/>
      </c>
      <c r="AD250" s="29" t="str">
        <f t="shared" si="186"/>
        <v/>
      </c>
      <c r="AE250" s="29" t="str">
        <f t="shared" si="187"/>
        <v/>
      </c>
      <c r="AF250" s="29" t="str">
        <f t="shared" si="173"/>
        <v/>
      </c>
      <c r="AG250" s="23"/>
      <c r="AH250" s="17" t="str">
        <f t="shared" si="188"/>
        <v/>
      </c>
      <c r="AI250" s="73"/>
      <c r="AJ250" s="61"/>
      <c r="AK250" s="61"/>
      <c r="AL250" s="62"/>
      <c r="AM250" s="18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  <c r="BJ250" s="102"/>
      <c r="BK250" s="102"/>
      <c r="BL250" s="102"/>
      <c r="BM250" s="102"/>
      <c r="BN250" s="102"/>
      <c r="BO250" s="102"/>
      <c r="BP250" s="102"/>
      <c r="BQ250" s="102"/>
      <c r="BR250" s="102"/>
      <c r="BS250" s="102"/>
      <c r="BT250" s="25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</row>
    <row r="251" spans="1:139" ht="15" customHeight="1">
      <c r="A251" s="83"/>
      <c r="B251" s="66"/>
      <c r="C251" s="79"/>
      <c r="D251" s="67"/>
      <c r="E251" s="123"/>
      <c r="F251" s="123"/>
      <c r="G251" s="85"/>
      <c r="H251" s="86"/>
      <c r="I251" s="124"/>
      <c r="J251" s="13"/>
      <c r="K251" s="14"/>
      <c r="L251" s="14"/>
      <c r="M251" s="15"/>
      <c r="N251" s="72"/>
      <c r="O251" s="92">
        <f t="shared" si="174"/>
        <v>0</v>
      </c>
      <c r="P251" s="93">
        <f t="shared" si="175"/>
        <v>0</v>
      </c>
      <c r="Q251" s="94"/>
      <c r="R251" s="3" t="str">
        <f t="shared" si="176"/>
        <v/>
      </c>
      <c r="S251" s="3" t="str">
        <f t="shared" si="177"/>
        <v/>
      </c>
      <c r="T251" s="3" t="str">
        <f t="shared" si="178"/>
        <v/>
      </c>
      <c r="U251" s="4" t="str">
        <f t="shared" si="179"/>
        <v/>
      </c>
      <c r="V251" s="5" t="str">
        <f t="shared" si="180"/>
        <v/>
      </c>
      <c r="W251" s="76" t="str">
        <f t="shared" si="171"/>
        <v/>
      </c>
      <c r="X251" s="76" t="str">
        <f t="shared" si="172"/>
        <v/>
      </c>
      <c r="Y251" s="5" t="str">
        <f t="shared" si="181"/>
        <v/>
      </c>
      <c r="Z251" s="5" t="str">
        <f t="shared" si="182"/>
        <v/>
      </c>
      <c r="AA251" s="5" t="str">
        <f t="shared" si="183"/>
        <v/>
      </c>
      <c r="AB251" s="6" t="str">
        <f t="shared" si="184"/>
        <v/>
      </c>
      <c r="AC251" s="29" t="str">
        <f t="shared" si="185"/>
        <v/>
      </c>
      <c r="AD251" s="29" t="str">
        <f t="shared" si="186"/>
        <v/>
      </c>
      <c r="AE251" s="29" t="str">
        <f t="shared" si="187"/>
        <v/>
      </c>
      <c r="AF251" s="29" t="str">
        <f t="shared" si="173"/>
        <v/>
      </c>
      <c r="AG251" s="23"/>
      <c r="AH251" s="17" t="str">
        <f t="shared" si="188"/>
        <v/>
      </c>
      <c r="AI251" s="73"/>
      <c r="AJ251" s="61"/>
      <c r="AK251" s="61"/>
      <c r="AL251" s="62"/>
      <c r="AM251" s="18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  <c r="BJ251" s="102"/>
      <c r="BK251" s="102"/>
      <c r="BL251" s="102"/>
      <c r="BM251" s="102"/>
      <c r="BN251" s="102"/>
      <c r="BO251" s="102"/>
      <c r="BP251" s="102"/>
      <c r="BQ251" s="102"/>
      <c r="BR251" s="102"/>
      <c r="BS251" s="102"/>
      <c r="BT251" s="25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</row>
    <row r="252" spans="1:139" ht="15" customHeight="1">
      <c r="A252" s="83"/>
      <c r="B252" s="66"/>
      <c r="C252" s="79"/>
      <c r="D252" s="67"/>
      <c r="E252" s="123"/>
      <c r="F252" s="123"/>
      <c r="G252" s="85"/>
      <c r="H252" s="86"/>
      <c r="I252" s="124"/>
      <c r="J252" s="13"/>
      <c r="K252" s="14"/>
      <c r="L252" s="14"/>
      <c r="M252" s="15"/>
      <c r="N252" s="72"/>
      <c r="O252" s="92">
        <f t="shared" si="174"/>
        <v>0</v>
      </c>
      <c r="P252" s="93">
        <f t="shared" si="175"/>
        <v>0</v>
      </c>
      <c r="Q252" s="94"/>
      <c r="R252" s="3" t="str">
        <f t="shared" si="176"/>
        <v/>
      </c>
      <c r="S252" s="3" t="str">
        <f t="shared" si="177"/>
        <v/>
      </c>
      <c r="T252" s="3" t="str">
        <f t="shared" si="178"/>
        <v/>
      </c>
      <c r="U252" s="4" t="str">
        <f t="shared" si="179"/>
        <v/>
      </c>
      <c r="V252" s="5" t="str">
        <f t="shared" si="180"/>
        <v/>
      </c>
      <c r="W252" s="76" t="str">
        <f t="shared" si="171"/>
        <v/>
      </c>
      <c r="X252" s="76" t="str">
        <f t="shared" si="172"/>
        <v/>
      </c>
      <c r="Y252" s="5" t="str">
        <f t="shared" si="181"/>
        <v/>
      </c>
      <c r="Z252" s="5" t="str">
        <f t="shared" si="182"/>
        <v/>
      </c>
      <c r="AA252" s="5" t="str">
        <f t="shared" si="183"/>
        <v/>
      </c>
      <c r="AB252" s="6" t="str">
        <f t="shared" si="184"/>
        <v/>
      </c>
      <c r="AC252" s="29" t="str">
        <f t="shared" si="185"/>
        <v/>
      </c>
      <c r="AD252" s="29" t="str">
        <f t="shared" si="186"/>
        <v/>
      </c>
      <c r="AE252" s="29" t="str">
        <f t="shared" si="187"/>
        <v/>
      </c>
      <c r="AF252" s="29" t="str">
        <f t="shared" si="173"/>
        <v/>
      </c>
      <c r="AG252" s="23"/>
      <c r="AH252" s="17" t="str">
        <f t="shared" si="188"/>
        <v/>
      </c>
      <c r="AI252" s="73"/>
      <c r="AJ252" s="61"/>
      <c r="AK252" s="61"/>
      <c r="AL252" s="62"/>
      <c r="AM252" s="18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  <c r="BJ252" s="102"/>
      <c r="BK252" s="102"/>
      <c r="BL252" s="102"/>
      <c r="BM252" s="102"/>
      <c r="BN252" s="102"/>
      <c r="BO252" s="102"/>
      <c r="BP252" s="102"/>
      <c r="BQ252" s="102"/>
      <c r="BR252" s="102"/>
      <c r="BS252" s="102"/>
      <c r="BT252" s="25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</row>
    <row r="253" spans="1:139" ht="15" customHeight="1">
      <c r="A253" s="83"/>
      <c r="B253" s="66"/>
      <c r="C253" s="79"/>
      <c r="D253" s="67"/>
      <c r="E253" s="123"/>
      <c r="F253" s="123"/>
      <c r="G253" s="85"/>
      <c r="H253" s="86"/>
      <c r="I253" s="124"/>
      <c r="J253" s="13"/>
      <c r="K253" s="14"/>
      <c r="L253" s="14"/>
      <c r="M253" s="15"/>
      <c r="N253" s="72"/>
      <c r="O253" s="92">
        <f t="shared" si="174"/>
        <v>0</v>
      </c>
      <c r="P253" s="93">
        <f t="shared" si="175"/>
        <v>0</v>
      </c>
      <c r="Q253" s="94"/>
      <c r="R253" s="3" t="str">
        <f t="shared" si="176"/>
        <v/>
      </c>
      <c r="S253" s="3" t="str">
        <f t="shared" si="177"/>
        <v/>
      </c>
      <c r="T253" s="3" t="str">
        <f t="shared" si="178"/>
        <v/>
      </c>
      <c r="U253" s="4" t="str">
        <f t="shared" si="179"/>
        <v/>
      </c>
      <c r="V253" s="5" t="str">
        <f t="shared" si="180"/>
        <v/>
      </c>
      <c r="W253" s="76" t="str">
        <f t="shared" si="171"/>
        <v/>
      </c>
      <c r="X253" s="76" t="str">
        <f t="shared" si="172"/>
        <v/>
      </c>
      <c r="Y253" s="5" t="str">
        <f t="shared" si="181"/>
        <v/>
      </c>
      <c r="Z253" s="5" t="str">
        <f t="shared" si="182"/>
        <v/>
      </c>
      <c r="AA253" s="5" t="str">
        <f t="shared" si="183"/>
        <v/>
      </c>
      <c r="AB253" s="6" t="str">
        <f t="shared" si="184"/>
        <v/>
      </c>
      <c r="AC253" s="29" t="str">
        <f t="shared" si="185"/>
        <v/>
      </c>
      <c r="AD253" s="29" t="str">
        <f t="shared" si="186"/>
        <v/>
      </c>
      <c r="AE253" s="29" t="str">
        <f t="shared" si="187"/>
        <v/>
      </c>
      <c r="AF253" s="29" t="str">
        <f t="shared" si="173"/>
        <v/>
      </c>
      <c r="AG253" s="23"/>
      <c r="AH253" s="17" t="str">
        <f t="shared" si="188"/>
        <v/>
      </c>
      <c r="AI253" s="73"/>
      <c r="AJ253" s="61"/>
      <c r="AK253" s="61"/>
      <c r="AL253" s="62"/>
      <c r="AM253" s="18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  <c r="BJ253" s="102"/>
      <c r="BK253" s="102"/>
      <c r="BL253" s="102"/>
      <c r="BM253" s="102"/>
      <c r="BN253" s="102"/>
      <c r="BO253" s="102"/>
      <c r="BP253" s="102"/>
      <c r="BQ253" s="102"/>
      <c r="BR253" s="102"/>
      <c r="BS253" s="102"/>
      <c r="BT253" s="25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</row>
    <row r="254" spans="1:139" ht="15" customHeight="1">
      <c r="A254" s="83"/>
      <c r="B254" s="66"/>
      <c r="C254" s="79"/>
      <c r="D254" s="67"/>
      <c r="E254" s="123"/>
      <c r="F254" s="123"/>
      <c r="G254" s="85"/>
      <c r="H254" s="86"/>
      <c r="I254" s="124"/>
      <c r="J254" s="13"/>
      <c r="K254" s="14"/>
      <c r="L254" s="14"/>
      <c r="M254" s="15"/>
      <c r="N254" s="72"/>
      <c r="O254" s="92">
        <f t="shared" si="174"/>
        <v>0</v>
      </c>
      <c r="P254" s="93">
        <f t="shared" si="175"/>
        <v>0</v>
      </c>
      <c r="Q254" s="94"/>
      <c r="R254" s="3" t="str">
        <f t="shared" si="176"/>
        <v/>
      </c>
      <c r="S254" s="3" t="str">
        <f t="shared" si="177"/>
        <v/>
      </c>
      <c r="T254" s="3" t="str">
        <f t="shared" si="178"/>
        <v/>
      </c>
      <c r="U254" s="4" t="str">
        <f t="shared" si="179"/>
        <v/>
      </c>
      <c r="V254" s="5" t="str">
        <f t="shared" si="180"/>
        <v/>
      </c>
      <c r="W254" s="76" t="str">
        <f t="shared" si="171"/>
        <v/>
      </c>
      <c r="X254" s="76" t="str">
        <f t="shared" si="172"/>
        <v/>
      </c>
      <c r="Y254" s="5" t="str">
        <f t="shared" si="181"/>
        <v/>
      </c>
      <c r="Z254" s="5" t="str">
        <f t="shared" si="182"/>
        <v/>
      </c>
      <c r="AA254" s="5" t="str">
        <f t="shared" si="183"/>
        <v/>
      </c>
      <c r="AB254" s="6" t="str">
        <f t="shared" si="184"/>
        <v/>
      </c>
      <c r="AC254" s="29" t="str">
        <f t="shared" si="185"/>
        <v/>
      </c>
      <c r="AD254" s="29" t="str">
        <f t="shared" si="186"/>
        <v/>
      </c>
      <c r="AE254" s="29" t="str">
        <f t="shared" si="187"/>
        <v/>
      </c>
      <c r="AF254" s="29" t="str">
        <f t="shared" si="173"/>
        <v/>
      </c>
      <c r="AG254" s="23"/>
      <c r="AH254" s="17" t="str">
        <f t="shared" si="188"/>
        <v/>
      </c>
      <c r="AI254" s="73"/>
      <c r="AJ254" s="61"/>
      <c r="AK254" s="61"/>
      <c r="AL254" s="62"/>
      <c r="AM254" s="18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  <c r="BJ254" s="102"/>
      <c r="BK254" s="102"/>
      <c r="BL254" s="102"/>
      <c r="BM254" s="102"/>
      <c r="BN254" s="102"/>
      <c r="BO254" s="102"/>
      <c r="BP254" s="102"/>
      <c r="BQ254" s="102"/>
      <c r="BR254" s="102"/>
      <c r="BS254" s="102"/>
      <c r="BT254" s="25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</row>
    <row r="255" spans="1:139" ht="15" customHeight="1">
      <c r="A255" s="83"/>
      <c r="B255" s="66"/>
      <c r="C255" s="79"/>
      <c r="D255" s="67"/>
      <c r="E255" s="123"/>
      <c r="F255" s="123"/>
      <c r="G255" s="85"/>
      <c r="H255" s="86"/>
      <c r="I255" s="124"/>
      <c r="J255" s="13"/>
      <c r="K255" s="14"/>
      <c r="L255" s="14"/>
      <c r="M255" s="15"/>
      <c r="N255" s="72"/>
      <c r="O255" s="92">
        <f t="shared" si="174"/>
        <v>0</v>
      </c>
      <c r="P255" s="93">
        <f t="shared" si="175"/>
        <v>0</v>
      </c>
      <c r="Q255" s="94"/>
      <c r="R255" s="3" t="str">
        <f t="shared" si="176"/>
        <v/>
      </c>
      <c r="S255" s="3" t="str">
        <f t="shared" si="177"/>
        <v/>
      </c>
      <c r="T255" s="3" t="str">
        <f t="shared" si="178"/>
        <v/>
      </c>
      <c r="U255" s="4" t="str">
        <f t="shared" si="179"/>
        <v/>
      </c>
      <c r="V255" s="5" t="str">
        <f t="shared" si="180"/>
        <v/>
      </c>
      <c r="W255" s="76" t="str">
        <f t="shared" si="171"/>
        <v/>
      </c>
      <c r="X255" s="76" t="str">
        <f t="shared" si="172"/>
        <v/>
      </c>
      <c r="Y255" s="5" t="str">
        <f t="shared" si="181"/>
        <v/>
      </c>
      <c r="Z255" s="5" t="str">
        <f t="shared" si="182"/>
        <v/>
      </c>
      <c r="AA255" s="5" t="str">
        <f t="shared" si="183"/>
        <v/>
      </c>
      <c r="AB255" s="6" t="str">
        <f t="shared" si="184"/>
        <v/>
      </c>
      <c r="AC255" s="29" t="str">
        <f t="shared" si="185"/>
        <v/>
      </c>
      <c r="AD255" s="29" t="str">
        <f t="shared" si="186"/>
        <v/>
      </c>
      <c r="AE255" s="29" t="str">
        <f t="shared" si="187"/>
        <v/>
      </c>
      <c r="AF255" s="29" t="str">
        <f t="shared" si="173"/>
        <v/>
      </c>
      <c r="AG255" s="23"/>
      <c r="AH255" s="17" t="str">
        <f t="shared" si="188"/>
        <v/>
      </c>
      <c r="AI255" s="73"/>
      <c r="AJ255" s="61"/>
      <c r="AK255" s="61"/>
      <c r="AL255" s="62"/>
      <c r="AM255" s="18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  <c r="BJ255" s="102"/>
      <c r="BK255" s="102"/>
      <c r="BL255" s="102"/>
      <c r="BM255" s="102"/>
      <c r="BN255" s="102"/>
      <c r="BO255" s="102"/>
      <c r="BP255" s="102"/>
      <c r="BQ255" s="102"/>
      <c r="BR255" s="102"/>
      <c r="BS255" s="102"/>
      <c r="BT255" s="25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</row>
    <row r="256" spans="1:139" ht="15" customHeight="1">
      <c r="A256" s="83"/>
      <c r="B256" s="66"/>
      <c r="C256" s="79"/>
      <c r="D256" s="67"/>
      <c r="E256" s="123"/>
      <c r="F256" s="123"/>
      <c r="G256" s="85"/>
      <c r="H256" s="86"/>
      <c r="I256" s="124"/>
      <c r="J256" s="13"/>
      <c r="K256" s="14"/>
      <c r="L256" s="14"/>
      <c r="M256" s="15"/>
      <c r="N256" s="72"/>
      <c r="O256" s="92">
        <f t="shared" si="174"/>
        <v>0</v>
      </c>
      <c r="P256" s="93">
        <f t="shared" si="175"/>
        <v>0</v>
      </c>
      <c r="Q256" s="94"/>
      <c r="R256" s="3" t="str">
        <f t="shared" si="176"/>
        <v/>
      </c>
      <c r="S256" s="3" t="str">
        <f t="shared" si="177"/>
        <v/>
      </c>
      <c r="T256" s="3" t="str">
        <f t="shared" si="178"/>
        <v/>
      </c>
      <c r="U256" s="4" t="str">
        <f t="shared" si="179"/>
        <v/>
      </c>
      <c r="V256" s="5" t="str">
        <f t="shared" si="180"/>
        <v/>
      </c>
      <c r="W256" s="76" t="str">
        <f t="shared" si="171"/>
        <v/>
      </c>
      <c r="X256" s="76" t="str">
        <f t="shared" si="172"/>
        <v/>
      </c>
      <c r="Y256" s="5" t="str">
        <f t="shared" si="181"/>
        <v/>
      </c>
      <c r="Z256" s="5" t="str">
        <f t="shared" si="182"/>
        <v/>
      </c>
      <c r="AA256" s="5" t="str">
        <f t="shared" si="183"/>
        <v/>
      </c>
      <c r="AB256" s="6" t="str">
        <f t="shared" si="184"/>
        <v/>
      </c>
      <c r="AC256" s="29" t="str">
        <f t="shared" si="185"/>
        <v/>
      </c>
      <c r="AD256" s="29" t="str">
        <f t="shared" si="186"/>
        <v/>
      </c>
      <c r="AE256" s="29" t="str">
        <f t="shared" si="187"/>
        <v/>
      </c>
      <c r="AF256" s="29" t="str">
        <f t="shared" si="173"/>
        <v/>
      </c>
      <c r="AG256" s="23"/>
      <c r="AH256" s="17" t="str">
        <f t="shared" si="188"/>
        <v/>
      </c>
      <c r="AI256" s="73"/>
      <c r="AJ256" s="61"/>
      <c r="AK256" s="61"/>
      <c r="AL256" s="62"/>
      <c r="AM256" s="18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  <c r="BJ256" s="102"/>
      <c r="BK256" s="102"/>
      <c r="BL256" s="102"/>
      <c r="BM256" s="102"/>
      <c r="BN256" s="102"/>
      <c r="BO256" s="102"/>
      <c r="BP256" s="102"/>
      <c r="BQ256" s="102"/>
      <c r="BR256" s="102"/>
      <c r="BS256" s="102"/>
      <c r="BT256" s="25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</row>
    <row r="257" spans="1:139" ht="15" customHeight="1">
      <c r="A257" s="83"/>
      <c r="B257" s="66"/>
      <c r="C257" s="79"/>
      <c r="D257" s="67"/>
      <c r="E257" s="123"/>
      <c r="F257" s="123"/>
      <c r="G257" s="85"/>
      <c r="H257" s="86"/>
      <c r="I257" s="124"/>
      <c r="J257" s="13"/>
      <c r="K257" s="14"/>
      <c r="L257" s="14"/>
      <c r="M257" s="15"/>
      <c r="N257" s="72"/>
      <c r="O257" s="92">
        <f t="shared" si="174"/>
        <v>0</v>
      </c>
      <c r="P257" s="93">
        <f t="shared" si="175"/>
        <v>0</v>
      </c>
      <c r="Q257" s="94"/>
      <c r="R257" s="3" t="str">
        <f t="shared" si="176"/>
        <v/>
      </c>
      <c r="S257" s="3" t="str">
        <f t="shared" si="177"/>
        <v/>
      </c>
      <c r="T257" s="3" t="str">
        <f t="shared" si="178"/>
        <v/>
      </c>
      <c r="U257" s="4" t="str">
        <f t="shared" si="179"/>
        <v/>
      </c>
      <c r="V257" s="5" t="str">
        <f t="shared" si="180"/>
        <v/>
      </c>
      <c r="W257" s="76" t="str">
        <f t="shared" si="171"/>
        <v/>
      </c>
      <c r="X257" s="76" t="str">
        <f t="shared" si="172"/>
        <v/>
      </c>
      <c r="Y257" s="5" t="str">
        <f t="shared" si="181"/>
        <v/>
      </c>
      <c r="Z257" s="5" t="str">
        <f t="shared" si="182"/>
        <v/>
      </c>
      <c r="AA257" s="5" t="str">
        <f t="shared" si="183"/>
        <v/>
      </c>
      <c r="AB257" s="6" t="str">
        <f t="shared" si="184"/>
        <v/>
      </c>
      <c r="AC257" s="29" t="str">
        <f t="shared" si="185"/>
        <v/>
      </c>
      <c r="AD257" s="29" t="str">
        <f t="shared" si="186"/>
        <v/>
      </c>
      <c r="AE257" s="29" t="str">
        <f t="shared" si="187"/>
        <v/>
      </c>
      <c r="AF257" s="29" t="str">
        <f t="shared" si="173"/>
        <v/>
      </c>
      <c r="AG257" s="23"/>
      <c r="AH257" s="17" t="str">
        <f t="shared" si="188"/>
        <v/>
      </c>
      <c r="AI257" s="73"/>
      <c r="AJ257" s="61"/>
      <c r="AK257" s="61"/>
      <c r="AL257" s="62"/>
      <c r="AM257" s="18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  <c r="BJ257" s="102"/>
      <c r="BK257" s="102"/>
      <c r="BL257" s="102"/>
      <c r="BM257" s="102"/>
      <c r="BN257" s="102"/>
      <c r="BO257" s="102"/>
      <c r="BP257" s="102"/>
      <c r="BQ257" s="102"/>
      <c r="BR257" s="102"/>
      <c r="BS257" s="102"/>
      <c r="BT257" s="25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</row>
    <row r="258" spans="1:139" ht="15" customHeight="1">
      <c r="A258" s="83"/>
      <c r="B258" s="66"/>
      <c r="C258" s="79"/>
      <c r="D258" s="67"/>
      <c r="E258" s="123"/>
      <c r="F258" s="123"/>
      <c r="G258" s="85"/>
      <c r="H258" s="86"/>
      <c r="I258" s="124"/>
      <c r="J258" s="13"/>
      <c r="K258" s="14"/>
      <c r="L258" s="14"/>
      <c r="M258" s="15"/>
      <c r="N258" s="72"/>
      <c r="O258" s="92">
        <f t="shared" si="174"/>
        <v>0</v>
      </c>
      <c r="P258" s="93">
        <f t="shared" si="175"/>
        <v>0</v>
      </c>
      <c r="Q258" s="94"/>
      <c r="R258" s="3" t="str">
        <f t="shared" si="176"/>
        <v/>
      </c>
      <c r="S258" s="3" t="str">
        <f t="shared" si="177"/>
        <v/>
      </c>
      <c r="T258" s="3" t="str">
        <f t="shared" si="178"/>
        <v/>
      </c>
      <c r="U258" s="4" t="str">
        <f t="shared" si="179"/>
        <v/>
      </c>
      <c r="V258" s="5" t="str">
        <f t="shared" si="180"/>
        <v/>
      </c>
      <c r="W258" s="76" t="str">
        <f t="shared" si="171"/>
        <v/>
      </c>
      <c r="X258" s="76" t="str">
        <f t="shared" si="172"/>
        <v/>
      </c>
      <c r="Y258" s="5" t="str">
        <f t="shared" si="181"/>
        <v/>
      </c>
      <c r="Z258" s="5" t="str">
        <f t="shared" si="182"/>
        <v/>
      </c>
      <c r="AA258" s="5" t="str">
        <f t="shared" si="183"/>
        <v/>
      </c>
      <c r="AB258" s="6" t="str">
        <f t="shared" si="184"/>
        <v/>
      </c>
      <c r="AC258" s="29" t="str">
        <f t="shared" si="185"/>
        <v/>
      </c>
      <c r="AD258" s="29" t="str">
        <f t="shared" si="186"/>
        <v/>
      </c>
      <c r="AE258" s="29" t="str">
        <f t="shared" si="187"/>
        <v/>
      </c>
      <c r="AF258" s="29" t="str">
        <f t="shared" si="173"/>
        <v/>
      </c>
      <c r="AG258" s="23"/>
      <c r="AH258" s="17" t="str">
        <f t="shared" si="188"/>
        <v/>
      </c>
      <c r="AI258" s="73"/>
      <c r="AJ258" s="61"/>
      <c r="AK258" s="61"/>
      <c r="AL258" s="62"/>
      <c r="AM258" s="18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  <c r="BS258" s="102"/>
      <c r="BT258" s="25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</row>
    <row r="259" spans="1:139" ht="15" customHeight="1">
      <c r="A259" s="83"/>
      <c r="B259" s="66"/>
      <c r="C259" s="79"/>
      <c r="D259" s="67"/>
      <c r="E259" s="123"/>
      <c r="F259" s="123"/>
      <c r="G259" s="85"/>
      <c r="H259" s="86"/>
      <c r="I259" s="124"/>
      <c r="J259" s="13"/>
      <c r="K259" s="14"/>
      <c r="L259" s="14"/>
      <c r="M259" s="15"/>
      <c r="N259" s="72"/>
      <c r="O259" s="92">
        <f t="shared" si="174"/>
        <v>0</v>
      </c>
      <c r="P259" s="93">
        <f t="shared" si="175"/>
        <v>0</v>
      </c>
      <c r="Q259" s="94"/>
      <c r="R259" s="3" t="str">
        <f t="shared" si="176"/>
        <v/>
      </c>
      <c r="S259" s="3" t="str">
        <f t="shared" si="177"/>
        <v/>
      </c>
      <c r="T259" s="3" t="str">
        <f t="shared" si="178"/>
        <v/>
      </c>
      <c r="U259" s="4" t="str">
        <f t="shared" si="179"/>
        <v/>
      </c>
      <c r="V259" s="5" t="str">
        <f t="shared" si="180"/>
        <v/>
      </c>
      <c r="W259" s="76" t="str">
        <f t="shared" si="171"/>
        <v/>
      </c>
      <c r="X259" s="76" t="str">
        <f t="shared" si="172"/>
        <v/>
      </c>
      <c r="Y259" s="5" t="str">
        <f t="shared" si="181"/>
        <v/>
      </c>
      <c r="Z259" s="5" t="str">
        <f t="shared" si="182"/>
        <v/>
      </c>
      <c r="AA259" s="5" t="str">
        <f t="shared" si="183"/>
        <v/>
      </c>
      <c r="AB259" s="6" t="str">
        <f t="shared" si="184"/>
        <v/>
      </c>
      <c r="AC259" s="29" t="str">
        <f t="shared" si="185"/>
        <v/>
      </c>
      <c r="AD259" s="29" t="str">
        <f t="shared" si="186"/>
        <v/>
      </c>
      <c r="AE259" s="29" t="str">
        <f t="shared" si="187"/>
        <v/>
      </c>
      <c r="AF259" s="29" t="str">
        <f t="shared" si="173"/>
        <v/>
      </c>
      <c r="AG259" s="23"/>
      <c r="AH259" s="17" t="str">
        <f t="shared" si="188"/>
        <v/>
      </c>
      <c r="AI259" s="73"/>
      <c r="AJ259" s="61"/>
      <c r="AK259" s="61"/>
      <c r="AL259" s="62"/>
      <c r="AM259" s="18"/>
      <c r="AN259" s="102"/>
      <c r="AO259" s="102"/>
      <c r="AP259" s="102"/>
      <c r="AQ259" s="102"/>
      <c r="AR259" s="102"/>
      <c r="AS259" s="102"/>
      <c r="AT259" s="102"/>
      <c r="AU259" s="102"/>
      <c r="AV259" s="102"/>
      <c r="AW259" s="102"/>
      <c r="AX259" s="102"/>
      <c r="AY259" s="102"/>
      <c r="AZ259" s="102"/>
      <c r="BA259" s="102"/>
      <c r="BB259" s="102"/>
      <c r="BC259" s="102"/>
      <c r="BD259" s="102"/>
      <c r="BE259" s="102"/>
      <c r="BF259" s="102"/>
      <c r="BG259" s="102"/>
      <c r="BH259" s="102"/>
      <c r="BI259" s="102"/>
      <c r="BJ259" s="102"/>
      <c r="BK259" s="102"/>
      <c r="BL259" s="102"/>
      <c r="BM259" s="102"/>
      <c r="BN259" s="102"/>
      <c r="BO259" s="102"/>
      <c r="BP259" s="102"/>
      <c r="BQ259" s="102"/>
      <c r="BR259" s="102"/>
      <c r="BS259" s="102"/>
      <c r="BT259" s="25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</row>
    <row r="260" spans="1:139" ht="15" customHeight="1">
      <c r="A260" s="83"/>
      <c r="B260" s="66"/>
      <c r="C260" s="79"/>
      <c r="D260" s="67"/>
      <c r="E260" s="123"/>
      <c r="F260" s="123"/>
      <c r="G260" s="85"/>
      <c r="H260" s="86"/>
      <c r="I260" s="124"/>
      <c r="J260" s="13"/>
      <c r="K260" s="14"/>
      <c r="L260" s="14"/>
      <c r="M260" s="15"/>
      <c r="N260" s="72"/>
      <c r="O260" s="92">
        <f t="shared" si="174"/>
        <v>0</v>
      </c>
      <c r="P260" s="93">
        <f t="shared" si="175"/>
        <v>0</v>
      </c>
      <c r="Q260" s="94"/>
      <c r="R260" s="3" t="str">
        <f t="shared" si="176"/>
        <v/>
      </c>
      <c r="S260" s="3" t="str">
        <f t="shared" si="177"/>
        <v/>
      </c>
      <c r="T260" s="3" t="str">
        <f t="shared" si="178"/>
        <v/>
      </c>
      <c r="U260" s="4" t="str">
        <f t="shared" si="179"/>
        <v/>
      </c>
      <c r="V260" s="5" t="str">
        <f t="shared" si="180"/>
        <v/>
      </c>
      <c r="W260" s="76" t="str">
        <f t="shared" si="171"/>
        <v/>
      </c>
      <c r="X260" s="76" t="str">
        <f t="shared" si="172"/>
        <v/>
      </c>
      <c r="Y260" s="5" t="str">
        <f t="shared" si="181"/>
        <v/>
      </c>
      <c r="Z260" s="5" t="str">
        <f t="shared" si="182"/>
        <v/>
      </c>
      <c r="AA260" s="5" t="str">
        <f t="shared" si="183"/>
        <v/>
      </c>
      <c r="AB260" s="6" t="str">
        <f t="shared" si="184"/>
        <v/>
      </c>
      <c r="AC260" s="29" t="str">
        <f t="shared" si="185"/>
        <v/>
      </c>
      <c r="AD260" s="29" t="str">
        <f t="shared" si="186"/>
        <v/>
      </c>
      <c r="AE260" s="29" t="str">
        <f t="shared" si="187"/>
        <v/>
      </c>
      <c r="AF260" s="29" t="str">
        <f t="shared" si="173"/>
        <v/>
      </c>
      <c r="AG260" s="23"/>
      <c r="AH260" s="17" t="str">
        <f t="shared" si="188"/>
        <v/>
      </c>
      <c r="AI260" s="73"/>
      <c r="AJ260" s="61"/>
      <c r="AK260" s="61"/>
      <c r="AL260" s="62"/>
      <c r="AM260" s="18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  <c r="BJ260" s="102"/>
      <c r="BK260" s="102"/>
      <c r="BL260" s="102"/>
      <c r="BM260" s="102"/>
      <c r="BN260" s="102"/>
      <c r="BO260" s="102"/>
      <c r="BP260" s="102"/>
      <c r="BQ260" s="102"/>
      <c r="BR260" s="102"/>
      <c r="BS260" s="102"/>
      <c r="BT260" s="25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</row>
    <row r="261" spans="1:139" ht="15" customHeight="1">
      <c r="A261" s="83"/>
      <c r="B261" s="66"/>
      <c r="C261" s="79"/>
      <c r="D261" s="67"/>
      <c r="E261" s="123"/>
      <c r="F261" s="123"/>
      <c r="G261" s="85"/>
      <c r="H261" s="86"/>
      <c r="I261" s="124"/>
      <c r="J261" s="13"/>
      <c r="K261" s="14"/>
      <c r="L261" s="14"/>
      <c r="M261" s="15"/>
      <c r="N261" s="72"/>
      <c r="O261" s="92">
        <f t="shared" si="174"/>
        <v>0</v>
      </c>
      <c r="P261" s="93">
        <f t="shared" si="175"/>
        <v>0</v>
      </c>
      <c r="Q261" s="94"/>
      <c r="R261" s="3" t="str">
        <f t="shared" si="176"/>
        <v/>
      </c>
      <c r="S261" s="3" t="str">
        <f t="shared" si="177"/>
        <v/>
      </c>
      <c r="T261" s="3" t="str">
        <f t="shared" si="178"/>
        <v/>
      </c>
      <c r="U261" s="4" t="str">
        <f t="shared" si="179"/>
        <v/>
      </c>
      <c r="V261" s="5" t="str">
        <f t="shared" si="180"/>
        <v/>
      </c>
      <c r="W261" s="76" t="str">
        <f t="shared" si="171"/>
        <v/>
      </c>
      <c r="X261" s="76" t="str">
        <f t="shared" si="172"/>
        <v/>
      </c>
      <c r="Y261" s="5" t="str">
        <f t="shared" si="181"/>
        <v/>
      </c>
      <c r="Z261" s="5" t="str">
        <f t="shared" si="182"/>
        <v/>
      </c>
      <c r="AA261" s="5" t="str">
        <f t="shared" si="183"/>
        <v/>
      </c>
      <c r="AB261" s="6" t="str">
        <f t="shared" si="184"/>
        <v/>
      </c>
      <c r="AC261" s="29" t="str">
        <f t="shared" si="185"/>
        <v/>
      </c>
      <c r="AD261" s="29" t="str">
        <f t="shared" si="186"/>
        <v/>
      </c>
      <c r="AE261" s="29" t="str">
        <f t="shared" si="187"/>
        <v/>
      </c>
      <c r="AF261" s="29" t="str">
        <f t="shared" si="173"/>
        <v/>
      </c>
      <c r="AG261" s="23"/>
      <c r="AH261" s="17" t="str">
        <f t="shared" si="188"/>
        <v/>
      </c>
      <c r="AI261" s="73"/>
      <c r="AJ261" s="61"/>
      <c r="AK261" s="61"/>
      <c r="AL261" s="62"/>
      <c r="AM261" s="18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  <c r="BJ261" s="102"/>
      <c r="BK261" s="102"/>
      <c r="BL261" s="102"/>
      <c r="BM261" s="102"/>
      <c r="BN261" s="102"/>
      <c r="BO261" s="102"/>
      <c r="BP261" s="102"/>
      <c r="BQ261" s="102"/>
      <c r="BR261" s="102"/>
      <c r="BS261" s="102"/>
      <c r="BT261" s="25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</row>
    <row r="262" spans="1:139" ht="15" customHeight="1">
      <c r="A262" s="83"/>
      <c r="B262" s="66"/>
      <c r="C262" s="79"/>
      <c r="D262" s="67"/>
      <c r="E262" s="123"/>
      <c r="F262" s="123"/>
      <c r="G262" s="85"/>
      <c r="H262" s="86"/>
      <c r="I262" s="124"/>
      <c r="J262" s="13"/>
      <c r="K262" s="14"/>
      <c r="L262" s="14"/>
      <c r="M262" s="15"/>
      <c r="N262" s="72"/>
      <c r="O262" s="92">
        <f t="shared" si="174"/>
        <v>0</v>
      </c>
      <c r="P262" s="93">
        <f t="shared" si="175"/>
        <v>0</v>
      </c>
      <c r="Q262" s="94"/>
      <c r="R262" s="3" t="str">
        <f t="shared" si="176"/>
        <v/>
      </c>
      <c r="S262" s="3" t="str">
        <f t="shared" si="177"/>
        <v/>
      </c>
      <c r="T262" s="3" t="str">
        <f t="shared" si="178"/>
        <v/>
      </c>
      <c r="U262" s="4" t="str">
        <f t="shared" si="179"/>
        <v/>
      </c>
      <c r="V262" s="5" t="str">
        <f t="shared" si="180"/>
        <v/>
      </c>
      <c r="W262" s="76" t="str">
        <f t="shared" si="171"/>
        <v/>
      </c>
      <c r="X262" s="76" t="str">
        <f t="shared" si="172"/>
        <v/>
      </c>
      <c r="Y262" s="5" t="str">
        <f t="shared" si="181"/>
        <v/>
      </c>
      <c r="Z262" s="5" t="str">
        <f t="shared" si="182"/>
        <v/>
      </c>
      <c r="AA262" s="5" t="str">
        <f t="shared" si="183"/>
        <v/>
      </c>
      <c r="AB262" s="6" t="str">
        <f t="shared" si="184"/>
        <v/>
      </c>
      <c r="AC262" s="29" t="str">
        <f t="shared" si="185"/>
        <v/>
      </c>
      <c r="AD262" s="29" t="str">
        <f t="shared" si="186"/>
        <v/>
      </c>
      <c r="AE262" s="29" t="str">
        <f t="shared" si="187"/>
        <v/>
      </c>
      <c r="AF262" s="29" t="str">
        <f t="shared" si="173"/>
        <v/>
      </c>
      <c r="AG262" s="23"/>
      <c r="AH262" s="17" t="str">
        <f t="shared" si="188"/>
        <v/>
      </c>
      <c r="AI262" s="73"/>
      <c r="AJ262" s="61"/>
      <c r="AK262" s="61"/>
      <c r="AL262" s="62"/>
      <c r="AM262" s="18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  <c r="BJ262" s="102"/>
      <c r="BK262" s="102"/>
      <c r="BL262" s="102"/>
      <c r="BM262" s="102"/>
      <c r="BN262" s="102"/>
      <c r="BO262" s="102"/>
      <c r="BP262" s="102"/>
      <c r="BQ262" s="102"/>
      <c r="BR262" s="102"/>
      <c r="BS262" s="102"/>
      <c r="BT262" s="25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</row>
    <row r="263" spans="1:139" ht="15" customHeight="1">
      <c r="A263" s="83"/>
      <c r="B263" s="66"/>
      <c r="C263" s="79"/>
      <c r="D263" s="67"/>
      <c r="E263" s="123"/>
      <c r="F263" s="123"/>
      <c r="G263" s="85"/>
      <c r="H263" s="86"/>
      <c r="I263" s="124"/>
      <c r="J263" s="13"/>
      <c r="K263" s="14"/>
      <c r="L263" s="14"/>
      <c r="M263" s="15"/>
      <c r="N263" s="72"/>
      <c r="O263" s="92">
        <f t="shared" si="174"/>
        <v>0</v>
      </c>
      <c r="P263" s="93">
        <f t="shared" si="175"/>
        <v>0</v>
      </c>
      <c r="Q263" s="94"/>
      <c r="R263" s="3" t="str">
        <f t="shared" si="176"/>
        <v/>
      </c>
      <c r="S263" s="3" t="str">
        <f t="shared" si="177"/>
        <v/>
      </c>
      <c r="T263" s="3" t="str">
        <f t="shared" si="178"/>
        <v/>
      </c>
      <c r="U263" s="4" t="str">
        <f t="shared" si="179"/>
        <v/>
      </c>
      <c r="V263" s="5" t="str">
        <f t="shared" si="180"/>
        <v/>
      </c>
      <c r="W263" s="76" t="str">
        <f t="shared" si="171"/>
        <v/>
      </c>
      <c r="X263" s="76" t="str">
        <f t="shared" si="172"/>
        <v/>
      </c>
      <c r="Y263" s="5" t="str">
        <f t="shared" si="181"/>
        <v/>
      </c>
      <c r="Z263" s="5" t="str">
        <f t="shared" si="182"/>
        <v/>
      </c>
      <c r="AA263" s="5" t="str">
        <f t="shared" si="183"/>
        <v/>
      </c>
      <c r="AB263" s="6" t="str">
        <f t="shared" si="184"/>
        <v/>
      </c>
      <c r="AC263" s="29" t="str">
        <f t="shared" si="185"/>
        <v/>
      </c>
      <c r="AD263" s="29" t="str">
        <f t="shared" si="186"/>
        <v/>
      </c>
      <c r="AE263" s="29" t="str">
        <f t="shared" si="187"/>
        <v/>
      </c>
      <c r="AF263" s="29" t="str">
        <f t="shared" si="173"/>
        <v/>
      </c>
      <c r="AG263" s="23"/>
      <c r="AH263" s="17" t="str">
        <f t="shared" si="188"/>
        <v/>
      </c>
      <c r="AI263" s="73"/>
      <c r="AJ263" s="61"/>
      <c r="AK263" s="61"/>
      <c r="AL263" s="62"/>
      <c r="AM263" s="18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  <c r="BJ263" s="102"/>
      <c r="BK263" s="102"/>
      <c r="BL263" s="102"/>
      <c r="BM263" s="102"/>
      <c r="BN263" s="102"/>
      <c r="BO263" s="102"/>
      <c r="BP263" s="102"/>
      <c r="BQ263" s="102"/>
      <c r="BR263" s="102"/>
      <c r="BS263" s="102"/>
      <c r="BT263" s="25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</row>
    <row r="264" spans="1:139" ht="15" customHeight="1">
      <c r="A264" s="83"/>
      <c r="B264" s="66"/>
      <c r="C264" s="79"/>
      <c r="D264" s="67"/>
      <c r="E264" s="123"/>
      <c r="F264" s="123"/>
      <c r="G264" s="85"/>
      <c r="H264" s="86"/>
      <c r="I264" s="124"/>
      <c r="J264" s="13"/>
      <c r="K264" s="14"/>
      <c r="L264" s="14"/>
      <c r="M264" s="15"/>
      <c r="N264" s="72"/>
      <c r="O264" s="92">
        <f t="shared" si="174"/>
        <v>0</v>
      </c>
      <c r="P264" s="93">
        <f t="shared" si="175"/>
        <v>0</v>
      </c>
      <c r="Q264" s="94"/>
      <c r="R264" s="3" t="str">
        <f t="shared" si="176"/>
        <v/>
      </c>
      <c r="S264" s="3" t="str">
        <f t="shared" si="177"/>
        <v/>
      </c>
      <c r="T264" s="3" t="str">
        <f t="shared" si="178"/>
        <v/>
      </c>
      <c r="U264" s="4" t="str">
        <f t="shared" si="179"/>
        <v/>
      </c>
      <c r="V264" s="5" t="str">
        <f t="shared" si="180"/>
        <v/>
      </c>
      <c r="W264" s="76" t="str">
        <f t="shared" si="171"/>
        <v/>
      </c>
      <c r="X264" s="76" t="str">
        <f t="shared" si="172"/>
        <v/>
      </c>
      <c r="Y264" s="5" t="str">
        <f t="shared" si="181"/>
        <v/>
      </c>
      <c r="Z264" s="5" t="str">
        <f t="shared" si="182"/>
        <v/>
      </c>
      <c r="AA264" s="5" t="str">
        <f t="shared" si="183"/>
        <v/>
      </c>
      <c r="AB264" s="6" t="str">
        <f t="shared" si="184"/>
        <v/>
      </c>
      <c r="AC264" s="29" t="str">
        <f t="shared" si="185"/>
        <v/>
      </c>
      <c r="AD264" s="29" t="str">
        <f t="shared" si="186"/>
        <v/>
      </c>
      <c r="AE264" s="29" t="str">
        <f t="shared" si="187"/>
        <v/>
      </c>
      <c r="AF264" s="29" t="str">
        <f t="shared" si="173"/>
        <v/>
      </c>
      <c r="AG264" s="23"/>
      <c r="AH264" s="17" t="str">
        <f t="shared" si="188"/>
        <v/>
      </c>
      <c r="AI264" s="73"/>
      <c r="AJ264" s="61"/>
      <c r="AK264" s="61"/>
      <c r="AL264" s="62"/>
      <c r="AM264" s="18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  <c r="BJ264" s="102"/>
      <c r="BK264" s="102"/>
      <c r="BL264" s="102"/>
      <c r="BM264" s="102"/>
      <c r="BN264" s="102"/>
      <c r="BO264" s="102"/>
      <c r="BP264" s="102"/>
      <c r="BQ264" s="102"/>
      <c r="BR264" s="102"/>
      <c r="BS264" s="102"/>
      <c r="BT264" s="25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</row>
    <row r="265" spans="1:139" ht="15" customHeight="1">
      <c r="A265" s="83"/>
      <c r="B265" s="66"/>
      <c r="C265" s="79"/>
      <c r="D265" s="67"/>
      <c r="E265" s="123"/>
      <c r="F265" s="123"/>
      <c r="G265" s="85"/>
      <c r="H265" s="86"/>
      <c r="I265" s="124"/>
      <c r="J265" s="13"/>
      <c r="K265" s="14"/>
      <c r="L265" s="14"/>
      <c r="M265" s="15"/>
      <c r="N265" s="72"/>
      <c r="O265" s="92">
        <f t="shared" si="174"/>
        <v>0</v>
      </c>
      <c r="P265" s="93">
        <f t="shared" si="175"/>
        <v>0</v>
      </c>
      <c r="Q265" s="94"/>
      <c r="R265" s="3" t="str">
        <f t="shared" si="176"/>
        <v/>
      </c>
      <c r="S265" s="3" t="str">
        <f t="shared" si="177"/>
        <v/>
      </c>
      <c r="T265" s="3" t="str">
        <f t="shared" si="178"/>
        <v/>
      </c>
      <c r="U265" s="4" t="str">
        <f t="shared" si="179"/>
        <v/>
      </c>
      <c r="V265" s="5" t="str">
        <f t="shared" si="180"/>
        <v/>
      </c>
      <c r="W265" s="76" t="str">
        <f t="shared" si="171"/>
        <v/>
      </c>
      <c r="X265" s="76" t="str">
        <f t="shared" si="172"/>
        <v/>
      </c>
      <c r="Y265" s="5" t="str">
        <f t="shared" si="181"/>
        <v/>
      </c>
      <c r="Z265" s="5" t="str">
        <f t="shared" si="182"/>
        <v/>
      </c>
      <c r="AA265" s="5" t="str">
        <f t="shared" si="183"/>
        <v/>
      </c>
      <c r="AB265" s="6" t="str">
        <f t="shared" si="184"/>
        <v/>
      </c>
      <c r="AC265" s="29" t="str">
        <f t="shared" si="185"/>
        <v/>
      </c>
      <c r="AD265" s="29" t="str">
        <f t="shared" si="186"/>
        <v/>
      </c>
      <c r="AE265" s="29" t="str">
        <f t="shared" si="187"/>
        <v/>
      </c>
      <c r="AF265" s="29" t="str">
        <f t="shared" si="173"/>
        <v/>
      </c>
      <c r="AG265" s="23"/>
      <c r="AH265" s="17" t="str">
        <f t="shared" si="188"/>
        <v/>
      </c>
      <c r="AI265" s="73"/>
      <c r="AJ265" s="61"/>
      <c r="AK265" s="61"/>
      <c r="AL265" s="62"/>
      <c r="AM265" s="18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  <c r="BJ265" s="102"/>
      <c r="BK265" s="102"/>
      <c r="BL265" s="102"/>
      <c r="BM265" s="102"/>
      <c r="BN265" s="102"/>
      <c r="BO265" s="102"/>
      <c r="BP265" s="102"/>
      <c r="BQ265" s="102"/>
      <c r="BR265" s="102"/>
      <c r="BS265" s="102"/>
      <c r="BT265" s="25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</row>
    <row r="266" spans="1:139" ht="15" customHeight="1">
      <c r="A266" s="83"/>
      <c r="B266" s="66"/>
      <c r="C266" s="79"/>
      <c r="D266" s="67"/>
      <c r="E266" s="123"/>
      <c r="F266" s="123"/>
      <c r="G266" s="85"/>
      <c r="H266" s="86"/>
      <c r="I266" s="124"/>
      <c r="J266" s="13"/>
      <c r="K266" s="14"/>
      <c r="L266" s="14"/>
      <c r="M266" s="15"/>
      <c r="N266" s="72"/>
      <c r="O266" s="92">
        <f t="shared" si="174"/>
        <v>0</v>
      </c>
      <c r="P266" s="93">
        <f t="shared" si="175"/>
        <v>0</v>
      </c>
      <c r="Q266" s="94"/>
      <c r="R266" s="3" t="str">
        <f t="shared" si="176"/>
        <v/>
      </c>
      <c r="S266" s="3" t="str">
        <f t="shared" si="177"/>
        <v/>
      </c>
      <c r="T266" s="3" t="str">
        <f t="shared" si="178"/>
        <v/>
      </c>
      <c r="U266" s="4" t="str">
        <f t="shared" si="179"/>
        <v/>
      </c>
      <c r="V266" s="5" t="str">
        <f t="shared" si="180"/>
        <v/>
      </c>
      <c r="W266" s="76" t="str">
        <f t="shared" si="171"/>
        <v/>
      </c>
      <c r="X266" s="76" t="str">
        <f t="shared" si="172"/>
        <v/>
      </c>
      <c r="Y266" s="5" t="str">
        <f t="shared" si="181"/>
        <v/>
      </c>
      <c r="Z266" s="5" t="str">
        <f t="shared" si="182"/>
        <v/>
      </c>
      <c r="AA266" s="5" t="str">
        <f t="shared" si="183"/>
        <v/>
      </c>
      <c r="AB266" s="6" t="str">
        <f t="shared" si="184"/>
        <v/>
      </c>
      <c r="AC266" s="29" t="str">
        <f t="shared" si="185"/>
        <v/>
      </c>
      <c r="AD266" s="29" t="str">
        <f t="shared" si="186"/>
        <v/>
      </c>
      <c r="AE266" s="29" t="str">
        <f t="shared" si="187"/>
        <v/>
      </c>
      <c r="AF266" s="29" t="str">
        <f t="shared" si="173"/>
        <v/>
      </c>
      <c r="AG266" s="23"/>
      <c r="AH266" s="17" t="str">
        <f t="shared" si="188"/>
        <v/>
      </c>
      <c r="AI266" s="73"/>
      <c r="AJ266" s="61"/>
      <c r="AK266" s="61"/>
      <c r="AL266" s="62"/>
      <c r="AM266" s="18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  <c r="BJ266" s="102"/>
      <c r="BK266" s="102"/>
      <c r="BL266" s="102"/>
      <c r="BM266" s="102"/>
      <c r="BN266" s="102"/>
      <c r="BO266" s="102"/>
      <c r="BP266" s="102"/>
      <c r="BQ266" s="102"/>
      <c r="BR266" s="102"/>
      <c r="BS266" s="102"/>
      <c r="BT266" s="25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7"/>
      <c r="DJ266" s="27"/>
      <c r="DK266" s="27"/>
      <c r="DL266" s="27"/>
      <c r="DM266" s="27"/>
      <c r="DN266" s="27"/>
      <c r="DO266" s="27"/>
      <c r="DP266" s="27"/>
      <c r="DQ266" s="27"/>
      <c r="DR266" s="27"/>
      <c r="DS266" s="27"/>
      <c r="DT266" s="27"/>
      <c r="DU266" s="27"/>
      <c r="DV266" s="27"/>
      <c r="DW266" s="27"/>
      <c r="DX266" s="27"/>
      <c r="DY266" s="27"/>
      <c r="DZ266" s="27"/>
      <c r="EA266" s="27"/>
      <c r="EB266" s="27"/>
      <c r="EC266" s="27"/>
      <c r="ED266" s="27"/>
      <c r="EE266" s="27"/>
      <c r="EF266" s="27"/>
      <c r="EG266" s="27"/>
      <c r="EH266" s="27"/>
      <c r="EI266" s="27"/>
    </row>
    <row r="267" spans="1:139" ht="15" customHeight="1">
      <c r="A267" s="83"/>
      <c r="B267" s="66"/>
      <c r="C267" s="79"/>
      <c r="D267" s="67"/>
      <c r="E267" s="123"/>
      <c r="F267" s="123"/>
      <c r="G267" s="85"/>
      <c r="H267" s="86"/>
      <c r="I267" s="124"/>
      <c r="J267" s="13"/>
      <c r="K267" s="14"/>
      <c r="L267" s="14"/>
      <c r="M267" s="15"/>
      <c r="N267" s="72"/>
      <c r="O267" s="92">
        <f t="shared" si="174"/>
        <v>0</v>
      </c>
      <c r="P267" s="93">
        <f t="shared" si="175"/>
        <v>0</v>
      </c>
      <c r="Q267" s="94"/>
      <c r="R267" s="3" t="str">
        <f t="shared" si="176"/>
        <v/>
      </c>
      <c r="S267" s="3" t="str">
        <f t="shared" si="177"/>
        <v/>
      </c>
      <c r="T267" s="3" t="str">
        <f t="shared" si="178"/>
        <v/>
      </c>
      <c r="U267" s="4" t="str">
        <f t="shared" si="179"/>
        <v/>
      </c>
      <c r="V267" s="5" t="str">
        <f t="shared" si="180"/>
        <v/>
      </c>
      <c r="W267" s="76" t="str">
        <f t="shared" si="171"/>
        <v/>
      </c>
      <c r="X267" s="76" t="str">
        <f t="shared" si="172"/>
        <v/>
      </c>
      <c r="Y267" s="5" t="str">
        <f t="shared" si="181"/>
        <v/>
      </c>
      <c r="Z267" s="5" t="str">
        <f t="shared" si="182"/>
        <v/>
      </c>
      <c r="AA267" s="5" t="str">
        <f t="shared" si="183"/>
        <v/>
      </c>
      <c r="AB267" s="6" t="str">
        <f t="shared" si="184"/>
        <v/>
      </c>
      <c r="AC267" s="29" t="str">
        <f t="shared" si="185"/>
        <v/>
      </c>
      <c r="AD267" s="29" t="str">
        <f t="shared" si="186"/>
        <v/>
      </c>
      <c r="AE267" s="29" t="str">
        <f t="shared" si="187"/>
        <v/>
      </c>
      <c r="AF267" s="29" t="str">
        <f t="shared" si="173"/>
        <v/>
      </c>
      <c r="AG267" s="23"/>
      <c r="AH267" s="17" t="str">
        <f t="shared" si="188"/>
        <v/>
      </c>
      <c r="AI267" s="73"/>
      <c r="AJ267" s="61"/>
      <c r="AK267" s="61"/>
      <c r="AL267" s="62"/>
      <c r="AM267" s="18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  <c r="BJ267" s="102"/>
      <c r="BK267" s="102"/>
      <c r="BL267" s="102"/>
      <c r="BM267" s="102"/>
      <c r="BN267" s="102"/>
      <c r="BO267" s="102"/>
      <c r="BP267" s="102"/>
      <c r="BQ267" s="102"/>
      <c r="BR267" s="102"/>
      <c r="BS267" s="102"/>
      <c r="BT267" s="25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7"/>
      <c r="DJ267" s="27"/>
      <c r="DK267" s="27"/>
      <c r="DL267" s="27"/>
      <c r="DM267" s="27"/>
      <c r="DN267" s="27"/>
      <c r="DO267" s="27"/>
      <c r="DP267" s="27"/>
      <c r="DQ267" s="27"/>
      <c r="DR267" s="27"/>
      <c r="DS267" s="27"/>
      <c r="DT267" s="27"/>
      <c r="DU267" s="27"/>
      <c r="DV267" s="27"/>
      <c r="DW267" s="27"/>
      <c r="DX267" s="27"/>
      <c r="DY267" s="27"/>
      <c r="DZ267" s="27"/>
      <c r="EA267" s="27"/>
      <c r="EB267" s="27"/>
      <c r="EC267" s="27"/>
      <c r="ED267" s="27"/>
      <c r="EE267" s="27"/>
      <c r="EF267" s="27"/>
      <c r="EG267" s="27"/>
      <c r="EH267" s="27"/>
      <c r="EI267" s="27"/>
    </row>
    <row r="268" spans="1:139" ht="15" customHeight="1">
      <c r="A268" s="83"/>
      <c r="B268" s="66"/>
      <c r="C268" s="79"/>
      <c r="D268" s="67"/>
      <c r="E268" s="123"/>
      <c r="F268" s="123"/>
      <c r="G268" s="85"/>
      <c r="H268" s="86"/>
      <c r="I268" s="124"/>
      <c r="J268" s="13"/>
      <c r="K268" s="14"/>
      <c r="L268" s="14"/>
      <c r="M268" s="15"/>
      <c r="N268" s="72"/>
      <c r="O268" s="92">
        <f t="shared" si="174"/>
        <v>0</v>
      </c>
      <c r="P268" s="93">
        <f t="shared" si="175"/>
        <v>0</v>
      </c>
      <c r="Q268" s="94"/>
      <c r="R268" s="3" t="str">
        <f t="shared" si="176"/>
        <v/>
      </c>
      <c r="S268" s="3" t="str">
        <f t="shared" si="177"/>
        <v/>
      </c>
      <c r="T268" s="3" t="str">
        <f t="shared" si="178"/>
        <v/>
      </c>
      <c r="U268" s="4" t="str">
        <f t="shared" si="179"/>
        <v/>
      </c>
      <c r="V268" s="5" t="str">
        <f t="shared" si="180"/>
        <v/>
      </c>
      <c r="W268" s="76" t="str">
        <f t="shared" si="171"/>
        <v/>
      </c>
      <c r="X268" s="76" t="str">
        <f t="shared" si="172"/>
        <v/>
      </c>
      <c r="Y268" s="5" t="str">
        <f t="shared" si="181"/>
        <v/>
      </c>
      <c r="Z268" s="5" t="str">
        <f t="shared" si="182"/>
        <v/>
      </c>
      <c r="AA268" s="5" t="str">
        <f t="shared" si="183"/>
        <v/>
      </c>
      <c r="AB268" s="6" t="str">
        <f t="shared" si="184"/>
        <v/>
      </c>
      <c r="AC268" s="29" t="str">
        <f t="shared" si="185"/>
        <v/>
      </c>
      <c r="AD268" s="29" t="str">
        <f t="shared" si="186"/>
        <v/>
      </c>
      <c r="AE268" s="29" t="str">
        <f t="shared" si="187"/>
        <v/>
      </c>
      <c r="AF268" s="29" t="str">
        <f t="shared" si="173"/>
        <v/>
      </c>
      <c r="AG268" s="23"/>
      <c r="AH268" s="17" t="str">
        <f t="shared" si="188"/>
        <v/>
      </c>
      <c r="AI268" s="73"/>
      <c r="AJ268" s="61"/>
      <c r="AK268" s="61"/>
      <c r="AL268" s="62"/>
      <c r="AM268" s="18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  <c r="BJ268" s="102"/>
      <c r="BK268" s="102"/>
      <c r="BL268" s="102"/>
      <c r="BM268" s="102"/>
      <c r="BN268" s="102"/>
      <c r="BO268" s="102"/>
      <c r="BP268" s="102"/>
      <c r="BQ268" s="102"/>
      <c r="BR268" s="102"/>
      <c r="BS268" s="102"/>
      <c r="BT268" s="25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7"/>
      <c r="DJ268" s="27"/>
      <c r="DK268" s="27"/>
      <c r="DL268" s="27"/>
      <c r="DM268" s="27"/>
      <c r="DN268" s="27"/>
      <c r="DO268" s="27"/>
      <c r="DP268" s="27"/>
      <c r="DQ268" s="27"/>
      <c r="DR268" s="27"/>
      <c r="DS268" s="27"/>
      <c r="DT268" s="27"/>
      <c r="DU268" s="27"/>
      <c r="DV268" s="27"/>
      <c r="DW268" s="27"/>
      <c r="DX268" s="27"/>
      <c r="DY268" s="27"/>
      <c r="DZ268" s="27"/>
      <c r="EA268" s="27"/>
      <c r="EB268" s="27"/>
      <c r="EC268" s="27"/>
      <c r="ED268" s="27"/>
      <c r="EE268" s="27"/>
      <c r="EF268" s="27"/>
      <c r="EG268" s="27"/>
      <c r="EH268" s="27"/>
      <c r="EI268" s="27"/>
    </row>
    <row r="269" spans="1:139" ht="15" customHeight="1">
      <c r="A269" s="83"/>
      <c r="B269" s="66"/>
      <c r="C269" s="79"/>
      <c r="D269" s="67"/>
      <c r="E269" s="123"/>
      <c r="F269" s="123"/>
      <c r="G269" s="85"/>
      <c r="H269" s="86"/>
      <c r="I269" s="124"/>
      <c r="J269" s="13"/>
      <c r="K269" s="14"/>
      <c r="L269" s="14"/>
      <c r="M269" s="15"/>
      <c r="N269" s="72"/>
      <c r="O269" s="92">
        <f t="shared" si="174"/>
        <v>0</v>
      </c>
      <c r="P269" s="93">
        <f t="shared" si="175"/>
        <v>0</v>
      </c>
      <c r="Q269" s="94"/>
      <c r="R269" s="3" t="str">
        <f t="shared" si="176"/>
        <v/>
      </c>
      <c r="S269" s="3" t="str">
        <f t="shared" si="177"/>
        <v/>
      </c>
      <c r="T269" s="3" t="str">
        <f t="shared" si="178"/>
        <v/>
      </c>
      <c r="U269" s="4" t="str">
        <f t="shared" si="179"/>
        <v/>
      </c>
      <c r="V269" s="5" t="str">
        <f t="shared" si="180"/>
        <v/>
      </c>
      <c r="W269" s="76" t="str">
        <f t="shared" si="171"/>
        <v/>
      </c>
      <c r="X269" s="76" t="str">
        <f t="shared" si="172"/>
        <v/>
      </c>
      <c r="Y269" s="5" t="str">
        <f t="shared" si="181"/>
        <v/>
      </c>
      <c r="Z269" s="5" t="str">
        <f t="shared" si="182"/>
        <v/>
      </c>
      <c r="AA269" s="5" t="str">
        <f t="shared" si="183"/>
        <v/>
      </c>
      <c r="AB269" s="6" t="str">
        <f t="shared" si="184"/>
        <v/>
      </c>
      <c r="AC269" s="29" t="str">
        <f t="shared" si="185"/>
        <v/>
      </c>
      <c r="AD269" s="29" t="str">
        <f t="shared" si="186"/>
        <v/>
      </c>
      <c r="AE269" s="29" t="str">
        <f t="shared" si="187"/>
        <v/>
      </c>
      <c r="AF269" s="29" t="str">
        <f t="shared" si="173"/>
        <v/>
      </c>
      <c r="AG269" s="23"/>
      <c r="AH269" s="17" t="str">
        <f t="shared" si="188"/>
        <v/>
      </c>
      <c r="AI269" s="73"/>
      <c r="AJ269" s="61"/>
      <c r="AK269" s="61"/>
      <c r="AL269" s="62"/>
      <c r="AM269" s="18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  <c r="BJ269" s="102"/>
      <c r="BK269" s="102"/>
      <c r="BL269" s="102"/>
      <c r="BM269" s="102"/>
      <c r="BN269" s="102"/>
      <c r="BO269" s="102"/>
      <c r="BP269" s="102"/>
      <c r="BQ269" s="102"/>
      <c r="BR269" s="102"/>
      <c r="BS269" s="102"/>
      <c r="BT269" s="25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7"/>
      <c r="DJ269" s="27"/>
      <c r="DK269" s="27"/>
      <c r="DL269" s="27"/>
      <c r="DM269" s="27"/>
      <c r="DN269" s="27"/>
      <c r="DO269" s="27"/>
      <c r="DP269" s="27"/>
      <c r="DQ269" s="27"/>
      <c r="DR269" s="27"/>
      <c r="DS269" s="27"/>
      <c r="DT269" s="27"/>
      <c r="DU269" s="27"/>
      <c r="DV269" s="27"/>
      <c r="DW269" s="27"/>
      <c r="DX269" s="27"/>
      <c r="DY269" s="27"/>
      <c r="DZ269" s="27"/>
      <c r="EA269" s="27"/>
      <c r="EB269" s="27"/>
      <c r="EC269" s="27"/>
      <c r="ED269" s="27"/>
      <c r="EE269" s="27"/>
      <c r="EF269" s="27"/>
      <c r="EG269" s="27"/>
      <c r="EH269" s="27"/>
      <c r="EI269" s="27"/>
    </row>
    <row r="270" spans="1:139" ht="15" customHeight="1">
      <c r="A270" s="83"/>
      <c r="B270" s="66"/>
      <c r="C270" s="79"/>
      <c r="D270" s="67"/>
      <c r="E270" s="123"/>
      <c r="F270" s="123"/>
      <c r="G270" s="85"/>
      <c r="H270" s="86"/>
      <c r="I270" s="124"/>
      <c r="J270" s="13"/>
      <c r="K270" s="14"/>
      <c r="L270" s="14"/>
      <c r="M270" s="15"/>
      <c r="N270" s="72"/>
      <c r="O270" s="92">
        <f t="shared" si="174"/>
        <v>0</v>
      </c>
      <c r="P270" s="93">
        <f t="shared" si="175"/>
        <v>0</v>
      </c>
      <c r="Q270" s="94"/>
      <c r="R270" s="3" t="str">
        <f t="shared" si="176"/>
        <v/>
      </c>
      <c r="S270" s="3" t="str">
        <f t="shared" si="177"/>
        <v/>
      </c>
      <c r="T270" s="3" t="str">
        <f t="shared" si="178"/>
        <v/>
      </c>
      <c r="U270" s="4" t="str">
        <f t="shared" si="179"/>
        <v/>
      </c>
      <c r="V270" s="5" t="str">
        <f t="shared" si="180"/>
        <v/>
      </c>
      <c r="W270" s="76" t="str">
        <f t="shared" si="171"/>
        <v/>
      </c>
      <c r="X270" s="76" t="str">
        <f t="shared" si="172"/>
        <v/>
      </c>
      <c r="Y270" s="5" t="str">
        <f t="shared" si="181"/>
        <v/>
      </c>
      <c r="Z270" s="5" t="str">
        <f t="shared" si="182"/>
        <v/>
      </c>
      <c r="AA270" s="5" t="str">
        <f t="shared" si="183"/>
        <v/>
      </c>
      <c r="AB270" s="6" t="str">
        <f t="shared" si="184"/>
        <v/>
      </c>
      <c r="AC270" s="29" t="str">
        <f t="shared" si="185"/>
        <v/>
      </c>
      <c r="AD270" s="29" t="str">
        <f t="shared" si="186"/>
        <v/>
      </c>
      <c r="AE270" s="29" t="str">
        <f t="shared" si="187"/>
        <v/>
      </c>
      <c r="AF270" s="29" t="str">
        <f t="shared" si="173"/>
        <v/>
      </c>
      <c r="AG270" s="23"/>
      <c r="AH270" s="17" t="str">
        <f t="shared" si="188"/>
        <v/>
      </c>
      <c r="AI270" s="73"/>
      <c r="AJ270" s="61"/>
      <c r="AK270" s="61"/>
      <c r="AL270" s="62"/>
      <c r="AM270" s="18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  <c r="BJ270" s="102"/>
      <c r="BK270" s="102"/>
      <c r="BL270" s="102"/>
      <c r="BM270" s="102"/>
      <c r="BN270" s="102"/>
      <c r="BO270" s="102"/>
      <c r="BP270" s="102"/>
      <c r="BQ270" s="102"/>
      <c r="BR270" s="102"/>
      <c r="BS270" s="102"/>
      <c r="BT270" s="25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7"/>
      <c r="DJ270" s="27"/>
      <c r="DK270" s="27"/>
      <c r="DL270" s="27"/>
      <c r="DM270" s="27"/>
      <c r="DN270" s="27"/>
      <c r="DO270" s="27"/>
      <c r="DP270" s="27"/>
      <c r="DQ270" s="27"/>
      <c r="DR270" s="27"/>
      <c r="DS270" s="27"/>
      <c r="DT270" s="27"/>
      <c r="DU270" s="27"/>
      <c r="DV270" s="27"/>
      <c r="DW270" s="27"/>
      <c r="DX270" s="27"/>
      <c r="DY270" s="27"/>
      <c r="DZ270" s="27"/>
      <c r="EA270" s="27"/>
      <c r="EB270" s="27"/>
      <c r="EC270" s="27"/>
      <c r="ED270" s="27"/>
      <c r="EE270" s="27"/>
      <c r="EF270" s="27"/>
      <c r="EG270" s="27"/>
      <c r="EH270" s="27"/>
      <c r="EI270" s="27"/>
    </row>
    <row r="271" spans="1:139" ht="15" customHeight="1">
      <c r="A271" s="83"/>
      <c r="B271" s="66"/>
      <c r="C271" s="79"/>
      <c r="D271" s="67"/>
      <c r="E271" s="123"/>
      <c r="F271" s="123"/>
      <c r="G271" s="85"/>
      <c r="H271" s="86"/>
      <c r="I271" s="124"/>
      <c r="J271" s="13"/>
      <c r="K271" s="14"/>
      <c r="L271" s="14"/>
      <c r="M271" s="15"/>
      <c r="N271" s="72"/>
      <c r="O271" s="92">
        <f t="shared" si="174"/>
        <v>0</v>
      </c>
      <c r="P271" s="93">
        <f t="shared" si="175"/>
        <v>0</v>
      </c>
      <c r="Q271" s="94"/>
      <c r="R271" s="3" t="str">
        <f t="shared" si="176"/>
        <v/>
      </c>
      <c r="S271" s="3" t="str">
        <f t="shared" si="177"/>
        <v/>
      </c>
      <c r="T271" s="3" t="str">
        <f t="shared" si="178"/>
        <v/>
      </c>
      <c r="U271" s="4" t="str">
        <f t="shared" si="179"/>
        <v/>
      </c>
      <c r="V271" s="5" t="str">
        <f t="shared" si="180"/>
        <v/>
      </c>
      <c r="W271" s="76" t="str">
        <f t="shared" si="171"/>
        <v/>
      </c>
      <c r="X271" s="76" t="str">
        <f t="shared" si="172"/>
        <v/>
      </c>
      <c r="Y271" s="5" t="str">
        <f t="shared" si="181"/>
        <v/>
      </c>
      <c r="Z271" s="5" t="str">
        <f t="shared" si="182"/>
        <v/>
      </c>
      <c r="AA271" s="5" t="str">
        <f t="shared" si="183"/>
        <v/>
      </c>
      <c r="AB271" s="6" t="str">
        <f t="shared" si="184"/>
        <v/>
      </c>
      <c r="AC271" s="29" t="str">
        <f t="shared" si="185"/>
        <v/>
      </c>
      <c r="AD271" s="29" t="str">
        <f t="shared" si="186"/>
        <v/>
      </c>
      <c r="AE271" s="29" t="str">
        <f t="shared" si="187"/>
        <v/>
      </c>
      <c r="AF271" s="29" t="str">
        <f t="shared" si="173"/>
        <v/>
      </c>
      <c r="AG271" s="23"/>
      <c r="AH271" s="17" t="str">
        <f t="shared" si="188"/>
        <v/>
      </c>
      <c r="AI271" s="73"/>
      <c r="AJ271" s="61"/>
      <c r="AK271" s="61"/>
      <c r="AL271" s="62"/>
      <c r="AM271" s="18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25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7"/>
      <c r="DJ271" s="27"/>
      <c r="DK271" s="27"/>
      <c r="DL271" s="27"/>
      <c r="DM271" s="27"/>
      <c r="DN271" s="27"/>
      <c r="DO271" s="27"/>
      <c r="DP271" s="27"/>
      <c r="DQ271" s="27"/>
      <c r="DR271" s="27"/>
      <c r="DS271" s="27"/>
      <c r="DT271" s="27"/>
      <c r="DU271" s="27"/>
      <c r="DV271" s="27"/>
      <c r="DW271" s="27"/>
      <c r="DX271" s="27"/>
      <c r="DY271" s="27"/>
      <c r="DZ271" s="27"/>
      <c r="EA271" s="27"/>
      <c r="EB271" s="27"/>
      <c r="EC271" s="27"/>
      <c r="ED271" s="27"/>
      <c r="EE271" s="27"/>
      <c r="EF271" s="27"/>
      <c r="EG271" s="27"/>
      <c r="EH271" s="27"/>
      <c r="EI271" s="27"/>
    </row>
    <row r="272" spans="1:139" ht="15" customHeight="1">
      <c r="A272" s="83"/>
      <c r="B272" s="66"/>
      <c r="C272" s="79"/>
      <c r="D272" s="67"/>
      <c r="E272" s="123"/>
      <c r="F272" s="123"/>
      <c r="G272" s="85"/>
      <c r="H272" s="86"/>
      <c r="I272" s="124"/>
      <c r="J272" s="13"/>
      <c r="K272" s="14"/>
      <c r="L272" s="14"/>
      <c r="M272" s="15"/>
      <c r="N272" s="72"/>
      <c r="O272" s="92">
        <f t="shared" si="174"/>
        <v>0</v>
      </c>
      <c r="P272" s="93">
        <f t="shared" si="175"/>
        <v>0</v>
      </c>
      <c r="Q272" s="94"/>
      <c r="R272" s="3" t="str">
        <f t="shared" si="176"/>
        <v/>
      </c>
      <c r="S272" s="3" t="str">
        <f t="shared" si="177"/>
        <v/>
      </c>
      <c r="T272" s="3" t="str">
        <f t="shared" si="178"/>
        <v/>
      </c>
      <c r="U272" s="4" t="str">
        <f t="shared" si="179"/>
        <v/>
      </c>
      <c r="V272" s="5" t="str">
        <f t="shared" si="180"/>
        <v/>
      </c>
      <c r="W272" s="76" t="str">
        <f t="shared" si="171"/>
        <v/>
      </c>
      <c r="X272" s="76" t="str">
        <f t="shared" si="172"/>
        <v/>
      </c>
      <c r="Y272" s="5" t="str">
        <f t="shared" si="181"/>
        <v/>
      </c>
      <c r="Z272" s="5" t="str">
        <f t="shared" si="182"/>
        <v/>
      </c>
      <c r="AA272" s="5" t="str">
        <f t="shared" si="183"/>
        <v/>
      </c>
      <c r="AB272" s="6" t="str">
        <f t="shared" si="184"/>
        <v/>
      </c>
      <c r="AC272" s="29" t="str">
        <f t="shared" si="185"/>
        <v/>
      </c>
      <c r="AD272" s="29" t="str">
        <f t="shared" si="186"/>
        <v/>
      </c>
      <c r="AE272" s="29" t="str">
        <f t="shared" si="187"/>
        <v/>
      </c>
      <c r="AF272" s="29" t="str">
        <f t="shared" si="173"/>
        <v/>
      </c>
      <c r="AG272" s="23"/>
      <c r="AH272" s="17" t="str">
        <f t="shared" si="188"/>
        <v/>
      </c>
      <c r="AI272" s="73"/>
      <c r="AJ272" s="61"/>
      <c r="AK272" s="61"/>
      <c r="AL272" s="62"/>
      <c r="AM272" s="18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  <c r="BJ272" s="102"/>
      <c r="BK272" s="102"/>
      <c r="BL272" s="102"/>
      <c r="BM272" s="102"/>
      <c r="BN272" s="102"/>
      <c r="BO272" s="102"/>
      <c r="BP272" s="102"/>
      <c r="BQ272" s="102"/>
      <c r="BR272" s="102"/>
      <c r="BS272" s="102"/>
      <c r="BT272" s="25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7"/>
      <c r="DJ272" s="27"/>
      <c r="DK272" s="27"/>
      <c r="DL272" s="27"/>
      <c r="DM272" s="27"/>
      <c r="DN272" s="27"/>
      <c r="DO272" s="27"/>
      <c r="DP272" s="27"/>
      <c r="DQ272" s="27"/>
      <c r="DR272" s="27"/>
      <c r="DS272" s="27"/>
      <c r="DT272" s="27"/>
      <c r="DU272" s="27"/>
      <c r="DV272" s="27"/>
      <c r="DW272" s="27"/>
      <c r="DX272" s="27"/>
      <c r="DY272" s="27"/>
      <c r="DZ272" s="27"/>
      <c r="EA272" s="27"/>
      <c r="EB272" s="27"/>
      <c r="EC272" s="27"/>
      <c r="ED272" s="27"/>
      <c r="EE272" s="27"/>
      <c r="EF272" s="27"/>
      <c r="EG272" s="27"/>
      <c r="EH272" s="27"/>
      <c r="EI272" s="27"/>
    </row>
    <row r="273" spans="1:139" ht="15" customHeight="1">
      <c r="A273" s="83"/>
      <c r="B273" s="66"/>
      <c r="C273" s="79"/>
      <c r="D273" s="67"/>
      <c r="E273" s="123"/>
      <c r="F273" s="123"/>
      <c r="G273" s="85"/>
      <c r="H273" s="86"/>
      <c r="I273" s="124"/>
      <c r="J273" s="13"/>
      <c r="K273" s="14"/>
      <c r="L273" s="14"/>
      <c r="M273" s="15"/>
      <c r="N273" s="72"/>
      <c r="O273" s="92">
        <f t="shared" si="174"/>
        <v>0</v>
      </c>
      <c r="P273" s="93">
        <f t="shared" si="175"/>
        <v>0</v>
      </c>
      <c r="Q273" s="94"/>
      <c r="R273" s="3" t="str">
        <f t="shared" si="176"/>
        <v/>
      </c>
      <c r="S273" s="3" t="str">
        <f t="shared" si="177"/>
        <v/>
      </c>
      <c r="T273" s="3" t="str">
        <f t="shared" si="178"/>
        <v/>
      </c>
      <c r="U273" s="4" t="str">
        <f t="shared" si="179"/>
        <v/>
      </c>
      <c r="V273" s="5" t="str">
        <f t="shared" si="180"/>
        <v/>
      </c>
      <c r="W273" s="76" t="str">
        <f t="shared" si="171"/>
        <v/>
      </c>
      <c r="X273" s="76" t="str">
        <f t="shared" si="172"/>
        <v/>
      </c>
      <c r="Y273" s="5" t="str">
        <f t="shared" si="181"/>
        <v/>
      </c>
      <c r="Z273" s="5" t="str">
        <f t="shared" si="182"/>
        <v/>
      </c>
      <c r="AA273" s="5" t="str">
        <f t="shared" si="183"/>
        <v/>
      </c>
      <c r="AB273" s="6" t="str">
        <f t="shared" si="184"/>
        <v/>
      </c>
      <c r="AC273" s="29" t="str">
        <f t="shared" si="185"/>
        <v/>
      </c>
      <c r="AD273" s="29" t="str">
        <f t="shared" si="186"/>
        <v/>
      </c>
      <c r="AE273" s="29" t="str">
        <f t="shared" si="187"/>
        <v/>
      </c>
      <c r="AF273" s="29" t="str">
        <f t="shared" si="173"/>
        <v/>
      </c>
      <c r="AG273" s="23"/>
      <c r="AH273" s="17" t="str">
        <f t="shared" si="188"/>
        <v/>
      </c>
      <c r="AI273" s="73"/>
      <c r="AJ273" s="61"/>
      <c r="AK273" s="61"/>
      <c r="AL273" s="62"/>
      <c r="AM273" s="18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  <c r="BJ273" s="102"/>
      <c r="BK273" s="102"/>
      <c r="BL273" s="102"/>
      <c r="BM273" s="102"/>
      <c r="BN273" s="102"/>
      <c r="BO273" s="102"/>
      <c r="BP273" s="102"/>
      <c r="BQ273" s="102"/>
      <c r="BR273" s="102"/>
      <c r="BS273" s="102"/>
      <c r="BT273" s="25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7"/>
      <c r="DJ273" s="27"/>
      <c r="DK273" s="27"/>
      <c r="DL273" s="27"/>
      <c r="DM273" s="27"/>
      <c r="DN273" s="27"/>
      <c r="DO273" s="27"/>
      <c r="DP273" s="27"/>
      <c r="DQ273" s="27"/>
      <c r="DR273" s="27"/>
      <c r="DS273" s="27"/>
      <c r="DT273" s="27"/>
      <c r="DU273" s="27"/>
      <c r="DV273" s="27"/>
      <c r="DW273" s="27"/>
      <c r="DX273" s="27"/>
      <c r="DY273" s="27"/>
      <c r="DZ273" s="27"/>
      <c r="EA273" s="27"/>
      <c r="EB273" s="27"/>
      <c r="EC273" s="27"/>
      <c r="ED273" s="27"/>
      <c r="EE273" s="27"/>
      <c r="EF273" s="27"/>
      <c r="EG273" s="27"/>
      <c r="EH273" s="27"/>
      <c r="EI273" s="27"/>
    </row>
    <row r="274" spans="1:139" ht="15" customHeight="1">
      <c r="A274" s="83"/>
      <c r="B274" s="66"/>
      <c r="C274" s="79"/>
      <c r="D274" s="67"/>
      <c r="E274" s="123"/>
      <c r="F274" s="123"/>
      <c r="G274" s="85"/>
      <c r="H274" s="86"/>
      <c r="I274" s="124"/>
      <c r="J274" s="13"/>
      <c r="K274" s="14"/>
      <c r="L274" s="14"/>
      <c r="M274" s="15"/>
      <c r="N274" s="72"/>
      <c r="O274" s="92">
        <f t="shared" si="174"/>
        <v>0</v>
      </c>
      <c r="P274" s="93">
        <f t="shared" si="175"/>
        <v>0</v>
      </c>
      <c r="Q274" s="94"/>
      <c r="R274" s="3" t="str">
        <f t="shared" si="176"/>
        <v/>
      </c>
      <c r="S274" s="3" t="str">
        <f t="shared" si="177"/>
        <v/>
      </c>
      <c r="T274" s="3" t="str">
        <f t="shared" si="178"/>
        <v/>
      </c>
      <c r="U274" s="4" t="str">
        <f t="shared" si="179"/>
        <v/>
      </c>
      <c r="V274" s="5" t="str">
        <f t="shared" si="180"/>
        <v/>
      </c>
      <c r="W274" s="76" t="str">
        <f t="shared" si="171"/>
        <v/>
      </c>
      <c r="X274" s="76" t="str">
        <f t="shared" si="172"/>
        <v/>
      </c>
      <c r="Y274" s="5" t="str">
        <f t="shared" si="181"/>
        <v/>
      </c>
      <c r="Z274" s="5" t="str">
        <f t="shared" si="182"/>
        <v/>
      </c>
      <c r="AA274" s="5" t="str">
        <f t="shared" si="183"/>
        <v/>
      </c>
      <c r="AB274" s="6" t="str">
        <f t="shared" si="184"/>
        <v/>
      </c>
      <c r="AC274" s="29" t="str">
        <f t="shared" si="185"/>
        <v/>
      </c>
      <c r="AD274" s="29" t="str">
        <f t="shared" si="186"/>
        <v/>
      </c>
      <c r="AE274" s="29" t="str">
        <f t="shared" si="187"/>
        <v/>
      </c>
      <c r="AF274" s="29" t="str">
        <f t="shared" si="173"/>
        <v/>
      </c>
      <c r="AG274" s="23"/>
      <c r="AH274" s="17" t="str">
        <f t="shared" si="188"/>
        <v/>
      </c>
      <c r="AI274" s="73"/>
      <c r="AJ274" s="61"/>
      <c r="AK274" s="61"/>
      <c r="AL274" s="62"/>
      <c r="AM274" s="18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  <c r="BJ274" s="102"/>
      <c r="BK274" s="102"/>
      <c r="BL274" s="102"/>
      <c r="BM274" s="102"/>
      <c r="BN274" s="102"/>
      <c r="BO274" s="102"/>
      <c r="BP274" s="102"/>
      <c r="BQ274" s="102"/>
      <c r="BR274" s="102"/>
      <c r="BS274" s="102"/>
      <c r="BT274" s="25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  <c r="CO274" s="27"/>
      <c r="CP274" s="27"/>
      <c r="CQ274" s="27"/>
      <c r="CR274" s="27"/>
      <c r="CS274" s="27"/>
      <c r="CT274" s="27"/>
      <c r="CU274" s="27"/>
      <c r="CV274" s="27"/>
      <c r="CW274" s="27"/>
      <c r="CX274" s="27"/>
      <c r="CY274" s="27"/>
      <c r="CZ274" s="27"/>
      <c r="DA274" s="27"/>
      <c r="DB274" s="27"/>
      <c r="DC274" s="27"/>
      <c r="DD274" s="27"/>
      <c r="DE274" s="27"/>
      <c r="DF274" s="27"/>
      <c r="DG274" s="27"/>
      <c r="DH274" s="27"/>
      <c r="DI274" s="27"/>
      <c r="DJ274" s="27"/>
      <c r="DK274" s="27"/>
      <c r="DL274" s="27"/>
      <c r="DM274" s="27"/>
      <c r="DN274" s="27"/>
      <c r="DO274" s="27"/>
      <c r="DP274" s="27"/>
      <c r="DQ274" s="27"/>
      <c r="DR274" s="27"/>
      <c r="DS274" s="27"/>
      <c r="DT274" s="27"/>
      <c r="DU274" s="27"/>
      <c r="DV274" s="27"/>
      <c r="DW274" s="27"/>
      <c r="DX274" s="27"/>
      <c r="DY274" s="27"/>
      <c r="DZ274" s="27"/>
      <c r="EA274" s="27"/>
      <c r="EB274" s="27"/>
      <c r="EC274" s="27"/>
      <c r="ED274" s="27"/>
      <c r="EE274" s="27"/>
      <c r="EF274" s="27"/>
      <c r="EG274" s="27"/>
      <c r="EH274" s="27"/>
      <c r="EI274" s="27"/>
    </row>
    <row r="275" spans="1:139" ht="15" customHeight="1">
      <c r="A275" s="83"/>
      <c r="B275" s="66"/>
      <c r="C275" s="79"/>
      <c r="D275" s="67"/>
      <c r="E275" s="123"/>
      <c r="F275" s="123"/>
      <c r="G275" s="85"/>
      <c r="H275" s="86"/>
      <c r="I275" s="124"/>
      <c r="J275" s="13"/>
      <c r="K275" s="14"/>
      <c r="L275" s="14"/>
      <c r="M275" s="15"/>
      <c r="N275" s="72"/>
      <c r="O275" s="92">
        <f t="shared" si="174"/>
        <v>0</v>
      </c>
      <c r="P275" s="93">
        <f t="shared" si="175"/>
        <v>0</v>
      </c>
      <c r="Q275" s="94"/>
      <c r="R275" s="3" t="str">
        <f t="shared" si="176"/>
        <v/>
      </c>
      <c r="S275" s="3" t="str">
        <f t="shared" si="177"/>
        <v/>
      </c>
      <c r="T275" s="3" t="str">
        <f t="shared" si="178"/>
        <v/>
      </c>
      <c r="U275" s="4" t="str">
        <f t="shared" si="179"/>
        <v/>
      </c>
      <c r="V275" s="5" t="str">
        <f t="shared" si="180"/>
        <v/>
      </c>
      <c r="W275" s="76" t="str">
        <f t="shared" si="171"/>
        <v/>
      </c>
      <c r="X275" s="76" t="str">
        <f t="shared" si="172"/>
        <v/>
      </c>
      <c r="Y275" s="5" t="str">
        <f t="shared" si="181"/>
        <v/>
      </c>
      <c r="Z275" s="5" t="str">
        <f t="shared" si="182"/>
        <v/>
      </c>
      <c r="AA275" s="5" t="str">
        <f t="shared" si="183"/>
        <v/>
      </c>
      <c r="AB275" s="6" t="str">
        <f t="shared" si="184"/>
        <v/>
      </c>
      <c r="AC275" s="29" t="str">
        <f t="shared" si="185"/>
        <v/>
      </c>
      <c r="AD275" s="29" t="str">
        <f t="shared" si="186"/>
        <v/>
      </c>
      <c r="AE275" s="29" t="str">
        <f t="shared" si="187"/>
        <v/>
      </c>
      <c r="AF275" s="29" t="str">
        <f t="shared" si="173"/>
        <v/>
      </c>
      <c r="AG275" s="23"/>
      <c r="AH275" s="17" t="str">
        <f t="shared" si="188"/>
        <v/>
      </c>
      <c r="AI275" s="73"/>
      <c r="AJ275" s="61"/>
      <c r="AK275" s="61"/>
      <c r="AL275" s="62"/>
      <c r="AM275" s="18"/>
      <c r="AN275" s="102"/>
      <c r="AO275" s="102"/>
      <c r="AP275" s="102"/>
      <c r="AQ275" s="102"/>
      <c r="AR275" s="102"/>
      <c r="AS275" s="102"/>
      <c r="AT275" s="102"/>
      <c r="AU275" s="102"/>
      <c r="AV275" s="102"/>
      <c r="AW275" s="102"/>
      <c r="AX275" s="102"/>
      <c r="AY275" s="102"/>
      <c r="AZ275" s="102"/>
      <c r="BA275" s="102"/>
      <c r="BB275" s="102"/>
      <c r="BC275" s="102"/>
      <c r="BD275" s="102"/>
      <c r="BE275" s="102"/>
      <c r="BF275" s="102"/>
      <c r="BG275" s="102"/>
      <c r="BH275" s="102"/>
      <c r="BI275" s="102"/>
      <c r="BJ275" s="102"/>
      <c r="BK275" s="102"/>
      <c r="BL275" s="102"/>
      <c r="BM275" s="102"/>
      <c r="BN275" s="102"/>
      <c r="BO275" s="102"/>
      <c r="BP275" s="102"/>
      <c r="BQ275" s="102"/>
      <c r="BR275" s="102"/>
      <c r="BS275" s="102"/>
      <c r="BT275" s="25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7"/>
      <c r="DJ275" s="27"/>
      <c r="DK275" s="27"/>
      <c r="DL275" s="27"/>
      <c r="DM275" s="27"/>
      <c r="DN275" s="27"/>
      <c r="DO275" s="27"/>
      <c r="DP275" s="27"/>
      <c r="DQ275" s="27"/>
      <c r="DR275" s="27"/>
      <c r="DS275" s="27"/>
      <c r="DT275" s="27"/>
      <c r="DU275" s="27"/>
      <c r="DV275" s="27"/>
      <c r="DW275" s="27"/>
      <c r="DX275" s="27"/>
      <c r="DY275" s="27"/>
      <c r="DZ275" s="27"/>
      <c r="EA275" s="27"/>
      <c r="EB275" s="27"/>
      <c r="EC275" s="27"/>
      <c r="ED275" s="27"/>
      <c r="EE275" s="27"/>
      <c r="EF275" s="27"/>
      <c r="EG275" s="27"/>
      <c r="EH275" s="27"/>
      <c r="EI275" s="27"/>
    </row>
    <row r="276" spans="1:139" ht="15" customHeight="1">
      <c r="A276" s="83"/>
      <c r="B276" s="66"/>
      <c r="C276" s="79"/>
      <c r="D276" s="67"/>
      <c r="E276" s="123"/>
      <c r="F276" s="123"/>
      <c r="G276" s="85"/>
      <c r="H276" s="86"/>
      <c r="I276" s="124"/>
      <c r="J276" s="13"/>
      <c r="K276" s="14"/>
      <c r="L276" s="14"/>
      <c r="M276" s="15"/>
      <c r="N276" s="72"/>
      <c r="O276" s="92">
        <f t="shared" si="174"/>
        <v>0</v>
      </c>
      <c r="P276" s="93">
        <f t="shared" si="175"/>
        <v>0</v>
      </c>
      <c r="Q276" s="94"/>
      <c r="R276" s="3" t="str">
        <f t="shared" si="176"/>
        <v/>
      </c>
      <c r="S276" s="3" t="str">
        <f t="shared" si="177"/>
        <v/>
      </c>
      <c r="T276" s="3" t="str">
        <f t="shared" si="178"/>
        <v/>
      </c>
      <c r="U276" s="4" t="str">
        <f t="shared" si="179"/>
        <v/>
      </c>
      <c r="V276" s="5" t="str">
        <f t="shared" si="180"/>
        <v/>
      </c>
      <c r="W276" s="76" t="str">
        <f t="shared" si="171"/>
        <v/>
      </c>
      <c r="X276" s="76" t="str">
        <f t="shared" si="172"/>
        <v/>
      </c>
      <c r="Y276" s="5" t="str">
        <f t="shared" si="181"/>
        <v/>
      </c>
      <c r="Z276" s="5" t="str">
        <f t="shared" si="182"/>
        <v/>
      </c>
      <c r="AA276" s="5" t="str">
        <f t="shared" si="183"/>
        <v/>
      </c>
      <c r="AB276" s="6" t="str">
        <f t="shared" si="184"/>
        <v/>
      </c>
      <c r="AC276" s="29" t="str">
        <f t="shared" si="185"/>
        <v/>
      </c>
      <c r="AD276" s="29" t="str">
        <f t="shared" si="186"/>
        <v/>
      </c>
      <c r="AE276" s="29" t="str">
        <f t="shared" si="187"/>
        <v/>
      </c>
      <c r="AF276" s="29" t="str">
        <f t="shared" si="173"/>
        <v/>
      </c>
      <c r="AG276" s="23"/>
      <c r="AH276" s="17" t="str">
        <f t="shared" si="188"/>
        <v/>
      </c>
      <c r="AI276" s="73"/>
      <c r="AJ276" s="61"/>
      <c r="AK276" s="61"/>
      <c r="AL276" s="62"/>
      <c r="AM276" s="18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  <c r="BJ276" s="102"/>
      <c r="BK276" s="102"/>
      <c r="BL276" s="102"/>
      <c r="BM276" s="102"/>
      <c r="BN276" s="102"/>
      <c r="BO276" s="102"/>
      <c r="BP276" s="102"/>
      <c r="BQ276" s="102"/>
      <c r="BR276" s="102"/>
      <c r="BS276" s="102"/>
      <c r="BT276" s="25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7"/>
      <c r="DJ276" s="27"/>
      <c r="DK276" s="27"/>
      <c r="DL276" s="27"/>
      <c r="DM276" s="27"/>
      <c r="DN276" s="27"/>
      <c r="DO276" s="27"/>
      <c r="DP276" s="27"/>
      <c r="DQ276" s="27"/>
      <c r="DR276" s="27"/>
      <c r="DS276" s="27"/>
      <c r="DT276" s="27"/>
      <c r="DU276" s="27"/>
      <c r="DV276" s="27"/>
      <c r="DW276" s="27"/>
      <c r="DX276" s="27"/>
      <c r="DY276" s="27"/>
      <c r="DZ276" s="27"/>
      <c r="EA276" s="27"/>
      <c r="EB276" s="27"/>
      <c r="EC276" s="27"/>
      <c r="ED276" s="27"/>
      <c r="EE276" s="27"/>
      <c r="EF276" s="27"/>
      <c r="EG276" s="27"/>
      <c r="EH276" s="27"/>
      <c r="EI276" s="27"/>
    </row>
    <row r="277" spans="1:139" ht="15" customHeight="1">
      <c r="A277" s="83"/>
      <c r="B277" s="66"/>
      <c r="C277" s="79"/>
      <c r="D277" s="67"/>
      <c r="E277" s="123"/>
      <c r="F277" s="123"/>
      <c r="G277" s="85"/>
      <c r="H277" s="86"/>
      <c r="I277" s="124"/>
      <c r="J277" s="13"/>
      <c r="K277" s="14"/>
      <c r="L277" s="14"/>
      <c r="M277" s="15"/>
      <c r="N277" s="72"/>
      <c r="O277" s="92">
        <f t="shared" si="174"/>
        <v>0</v>
      </c>
      <c r="P277" s="93">
        <f t="shared" si="175"/>
        <v>0</v>
      </c>
      <c r="Q277" s="94"/>
      <c r="R277" s="3" t="str">
        <f t="shared" si="176"/>
        <v/>
      </c>
      <c r="S277" s="3" t="str">
        <f t="shared" si="177"/>
        <v/>
      </c>
      <c r="T277" s="3" t="str">
        <f t="shared" si="178"/>
        <v/>
      </c>
      <c r="U277" s="4" t="str">
        <f t="shared" si="179"/>
        <v/>
      </c>
      <c r="V277" s="5" t="str">
        <f t="shared" si="180"/>
        <v/>
      </c>
      <c r="W277" s="76" t="str">
        <f t="shared" si="171"/>
        <v/>
      </c>
      <c r="X277" s="76" t="str">
        <f t="shared" si="172"/>
        <v/>
      </c>
      <c r="Y277" s="5" t="str">
        <f t="shared" si="181"/>
        <v/>
      </c>
      <c r="Z277" s="5" t="str">
        <f t="shared" si="182"/>
        <v/>
      </c>
      <c r="AA277" s="5" t="str">
        <f t="shared" si="183"/>
        <v/>
      </c>
      <c r="AB277" s="6" t="str">
        <f t="shared" si="184"/>
        <v/>
      </c>
      <c r="AC277" s="29" t="str">
        <f t="shared" si="185"/>
        <v/>
      </c>
      <c r="AD277" s="29" t="str">
        <f t="shared" si="186"/>
        <v/>
      </c>
      <c r="AE277" s="29" t="str">
        <f t="shared" si="187"/>
        <v/>
      </c>
      <c r="AF277" s="29" t="str">
        <f t="shared" si="173"/>
        <v/>
      </c>
      <c r="AG277" s="23"/>
      <c r="AH277" s="17" t="str">
        <f t="shared" si="188"/>
        <v/>
      </c>
      <c r="AI277" s="73"/>
      <c r="AJ277" s="61"/>
      <c r="AK277" s="61"/>
      <c r="AL277" s="62"/>
      <c r="AM277" s="18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  <c r="BJ277" s="102"/>
      <c r="BK277" s="102"/>
      <c r="BL277" s="102"/>
      <c r="BM277" s="102"/>
      <c r="BN277" s="102"/>
      <c r="BO277" s="102"/>
      <c r="BP277" s="102"/>
      <c r="BQ277" s="102"/>
      <c r="BR277" s="102"/>
      <c r="BS277" s="102"/>
      <c r="BT277" s="25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7"/>
      <c r="DJ277" s="27"/>
      <c r="DK277" s="27"/>
      <c r="DL277" s="27"/>
      <c r="DM277" s="27"/>
      <c r="DN277" s="27"/>
      <c r="DO277" s="27"/>
      <c r="DP277" s="27"/>
      <c r="DQ277" s="27"/>
      <c r="DR277" s="27"/>
      <c r="DS277" s="27"/>
      <c r="DT277" s="27"/>
      <c r="DU277" s="27"/>
      <c r="DV277" s="27"/>
      <c r="DW277" s="27"/>
      <c r="DX277" s="27"/>
      <c r="DY277" s="27"/>
      <c r="DZ277" s="27"/>
      <c r="EA277" s="27"/>
      <c r="EB277" s="27"/>
      <c r="EC277" s="27"/>
      <c r="ED277" s="27"/>
      <c r="EE277" s="27"/>
      <c r="EF277" s="27"/>
      <c r="EG277" s="27"/>
      <c r="EH277" s="27"/>
      <c r="EI277" s="27"/>
    </row>
    <row r="278" spans="1:139" ht="15" customHeight="1">
      <c r="A278" s="83"/>
      <c r="B278" s="66"/>
      <c r="C278" s="79"/>
      <c r="D278" s="67"/>
      <c r="E278" s="123"/>
      <c r="F278" s="123"/>
      <c r="G278" s="85"/>
      <c r="H278" s="86"/>
      <c r="I278" s="124"/>
      <c r="J278" s="13"/>
      <c r="K278" s="14"/>
      <c r="L278" s="14"/>
      <c r="M278" s="15"/>
      <c r="N278" s="72"/>
      <c r="O278" s="92">
        <f t="shared" si="174"/>
        <v>0</v>
      </c>
      <c r="P278" s="93">
        <f t="shared" si="175"/>
        <v>0</v>
      </c>
      <c r="Q278" s="94"/>
      <c r="R278" s="3" t="str">
        <f t="shared" si="176"/>
        <v/>
      </c>
      <c r="S278" s="3" t="str">
        <f t="shared" si="177"/>
        <v/>
      </c>
      <c r="T278" s="3" t="str">
        <f t="shared" si="178"/>
        <v/>
      </c>
      <c r="U278" s="4" t="str">
        <f t="shared" si="179"/>
        <v/>
      </c>
      <c r="V278" s="5" t="str">
        <f t="shared" si="180"/>
        <v/>
      </c>
      <c r="W278" s="76" t="str">
        <f t="shared" si="171"/>
        <v/>
      </c>
      <c r="X278" s="76" t="str">
        <f t="shared" si="172"/>
        <v/>
      </c>
      <c r="Y278" s="5" t="str">
        <f t="shared" si="181"/>
        <v/>
      </c>
      <c r="Z278" s="5" t="str">
        <f t="shared" si="182"/>
        <v/>
      </c>
      <c r="AA278" s="5" t="str">
        <f t="shared" si="183"/>
        <v/>
      </c>
      <c r="AB278" s="6" t="str">
        <f t="shared" si="184"/>
        <v/>
      </c>
      <c r="AC278" s="29" t="str">
        <f t="shared" si="185"/>
        <v/>
      </c>
      <c r="AD278" s="29" t="str">
        <f t="shared" si="186"/>
        <v/>
      </c>
      <c r="AE278" s="29" t="str">
        <f t="shared" si="187"/>
        <v/>
      </c>
      <c r="AF278" s="29" t="str">
        <f t="shared" si="173"/>
        <v/>
      </c>
      <c r="AG278" s="23"/>
      <c r="AH278" s="17" t="str">
        <f t="shared" si="188"/>
        <v/>
      </c>
      <c r="AI278" s="73"/>
      <c r="AJ278" s="61"/>
      <c r="AK278" s="61"/>
      <c r="AL278" s="62"/>
      <c r="AM278" s="18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  <c r="BJ278" s="102"/>
      <c r="BK278" s="102"/>
      <c r="BL278" s="102"/>
      <c r="BM278" s="102"/>
      <c r="BN278" s="102"/>
      <c r="BO278" s="102"/>
      <c r="BP278" s="102"/>
      <c r="BQ278" s="102"/>
      <c r="BR278" s="102"/>
      <c r="BS278" s="102"/>
      <c r="BT278" s="25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  <c r="CO278" s="27"/>
      <c r="CP278" s="27"/>
      <c r="CQ278" s="27"/>
      <c r="CR278" s="27"/>
      <c r="CS278" s="27"/>
      <c r="CT278" s="27"/>
      <c r="CU278" s="27"/>
      <c r="CV278" s="27"/>
      <c r="CW278" s="27"/>
      <c r="CX278" s="27"/>
      <c r="CY278" s="27"/>
      <c r="CZ278" s="27"/>
      <c r="DA278" s="27"/>
      <c r="DB278" s="27"/>
      <c r="DC278" s="27"/>
      <c r="DD278" s="27"/>
      <c r="DE278" s="27"/>
      <c r="DF278" s="27"/>
      <c r="DG278" s="27"/>
      <c r="DH278" s="27"/>
      <c r="DI278" s="27"/>
      <c r="DJ278" s="27"/>
      <c r="DK278" s="27"/>
      <c r="DL278" s="27"/>
      <c r="DM278" s="27"/>
      <c r="DN278" s="27"/>
      <c r="DO278" s="27"/>
      <c r="DP278" s="27"/>
      <c r="DQ278" s="27"/>
      <c r="DR278" s="27"/>
      <c r="DS278" s="27"/>
      <c r="DT278" s="27"/>
      <c r="DU278" s="27"/>
      <c r="DV278" s="27"/>
      <c r="DW278" s="27"/>
      <c r="DX278" s="27"/>
      <c r="DY278" s="27"/>
      <c r="DZ278" s="27"/>
      <c r="EA278" s="27"/>
      <c r="EB278" s="27"/>
      <c r="EC278" s="27"/>
      <c r="ED278" s="27"/>
      <c r="EE278" s="27"/>
      <c r="EF278" s="27"/>
      <c r="EG278" s="27"/>
      <c r="EH278" s="27"/>
      <c r="EI278" s="27"/>
    </row>
    <row r="279" spans="1:139" ht="15" customHeight="1">
      <c r="A279" s="83"/>
      <c r="B279" s="66"/>
      <c r="C279" s="79"/>
      <c r="D279" s="67"/>
      <c r="E279" s="123"/>
      <c r="F279" s="123"/>
      <c r="G279" s="85"/>
      <c r="H279" s="86"/>
      <c r="I279" s="124"/>
      <c r="J279" s="13"/>
      <c r="K279" s="14"/>
      <c r="L279" s="14"/>
      <c r="M279" s="15"/>
      <c r="N279" s="72"/>
      <c r="O279" s="92">
        <f t="shared" si="174"/>
        <v>0</v>
      </c>
      <c r="P279" s="93">
        <f t="shared" si="175"/>
        <v>0</v>
      </c>
      <c r="Q279" s="94"/>
      <c r="R279" s="3" t="str">
        <f t="shared" si="176"/>
        <v/>
      </c>
      <c r="S279" s="3" t="str">
        <f t="shared" si="177"/>
        <v/>
      </c>
      <c r="T279" s="3" t="str">
        <f t="shared" si="178"/>
        <v/>
      </c>
      <c r="U279" s="4" t="str">
        <f t="shared" si="179"/>
        <v/>
      </c>
      <c r="V279" s="5" t="str">
        <f t="shared" si="180"/>
        <v/>
      </c>
      <c r="W279" s="76" t="str">
        <f t="shared" si="171"/>
        <v/>
      </c>
      <c r="X279" s="76" t="str">
        <f t="shared" si="172"/>
        <v/>
      </c>
      <c r="Y279" s="5" t="str">
        <f t="shared" si="181"/>
        <v/>
      </c>
      <c r="Z279" s="5" t="str">
        <f t="shared" si="182"/>
        <v/>
      </c>
      <c r="AA279" s="5" t="str">
        <f t="shared" si="183"/>
        <v/>
      </c>
      <c r="AB279" s="6" t="str">
        <f t="shared" si="184"/>
        <v/>
      </c>
      <c r="AC279" s="29" t="str">
        <f t="shared" si="185"/>
        <v/>
      </c>
      <c r="AD279" s="29" t="str">
        <f t="shared" si="186"/>
        <v/>
      </c>
      <c r="AE279" s="29" t="str">
        <f t="shared" si="187"/>
        <v/>
      </c>
      <c r="AF279" s="29" t="str">
        <f t="shared" si="173"/>
        <v/>
      </c>
      <c r="AG279" s="23"/>
      <c r="AH279" s="17" t="str">
        <f t="shared" si="188"/>
        <v/>
      </c>
      <c r="AI279" s="73"/>
      <c r="AJ279" s="61"/>
      <c r="AK279" s="61"/>
      <c r="AL279" s="62"/>
      <c r="AM279" s="18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  <c r="BJ279" s="102"/>
      <c r="BK279" s="102"/>
      <c r="BL279" s="102"/>
      <c r="BM279" s="102"/>
      <c r="BN279" s="102"/>
      <c r="BO279" s="102"/>
      <c r="BP279" s="102"/>
      <c r="BQ279" s="102"/>
      <c r="BR279" s="102"/>
      <c r="BS279" s="102"/>
      <c r="BT279" s="25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7"/>
      <c r="DJ279" s="27"/>
      <c r="DK279" s="27"/>
      <c r="DL279" s="27"/>
      <c r="DM279" s="27"/>
      <c r="DN279" s="27"/>
      <c r="DO279" s="27"/>
      <c r="DP279" s="27"/>
      <c r="DQ279" s="27"/>
      <c r="DR279" s="27"/>
      <c r="DS279" s="27"/>
      <c r="DT279" s="27"/>
      <c r="DU279" s="27"/>
      <c r="DV279" s="27"/>
      <c r="DW279" s="27"/>
      <c r="DX279" s="27"/>
      <c r="DY279" s="27"/>
      <c r="DZ279" s="27"/>
      <c r="EA279" s="27"/>
      <c r="EB279" s="27"/>
      <c r="EC279" s="27"/>
      <c r="ED279" s="27"/>
      <c r="EE279" s="27"/>
      <c r="EF279" s="27"/>
      <c r="EG279" s="27"/>
      <c r="EH279" s="27"/>
      <c r="EI279" s="27"/>
    </row>
    <row r="280" spans="1:139" ht="15" customHeight="1">
      <c r="A280" s="83"/>
      <c r="B280" s="66"/>
      <c r="C280" s="79"/>
      <c r="D280" s="67"/>
      <c r="E280" s="123"/>
      <c r="F280" s="123"/>
      <c r="G280" s="85"/>
      <c r="H280" s="86"/>
      <c r="I280" s="124"/>
      <c r="J280" s="13"/>
      <c r="K280" s="14"/>
      <c r="L280" s="14"/>
      <c r="M280" s="15"/>
      <c r="N280" s="72"/>
      <c r="O280" s="92">
        <f t="shared" si="174"/>
        <v>0</v>
      </c>
      <c r="P280" s="93">
        <f t="shared" si="175"/>
        <v>0</v>
      </c>
      <c r="Q280" s="94"/>
      <c r="R280" s="3" t="str">
        <f t="shared" si="176"/>
        <v/>
      </c>
      <c r="S280" s="3" t="str">
        <f t="shared" si="177"/>
        <v/>
      </c>
      <c r="T280" s="3" t="str">
        <f t="shared" si="178"/>
        <v/>
      </c>
      <c r="U280" s="4" t="str">
        <f t="shared" si="179"/>
        <v/>
      </c>
      <c r="V280" s="5" t="str">
        <f t="shared" si="180"/>
        <v/>
      </c>
      <c r="W280" s="76" t="str">
        <f t="shared" si="171"/>
        <v/>
      </c>
      <c r="X280" s="76" t="str">
        <f t="shared" si="172"/>
        <v/>
      </c>
      <c r="Y280" s="5" t="str">
        <f t="shared" si="181"/>
        <v/>
      </c>
      <c r="Z280" s="5" t="str">
        <f t="shared" si="182"/>
        <v/>
      </c>
      <c r="AA280" s="5" t="str">
        <f t="shared" si="183"/>
        <v/>
      </c>
      <c r="AB280" s="6" t="str">
        <f t="shared" si="184"/>
        <v/>
      </c>
      <c r="AC280" s="29" t="str">
        <f t="shared" si="185"/>
        <v/>
      </c>
      <c r="AD280" s="29" t="str">
        <f t="shared" si="186"/>
        <v/>
      </c>
      <c r="AE280" s="29" t="str">
        <f t="shared" si="187"/>
        <v/>
      </c>
      <c r="AF280" s="29" t="str">
        <f t="shared" si="173"/>
        <v/>
      </c>
      <c r="AG280" s="23"/>
      <c r="AH280" s="17" t="str">
        <f t="shared" si="188"/>
        <v/>
      </c>
      <c r="AI280" s="73"/>
      <c r="AJ280" s="61"/>
      <c r="AK280" s="61"/>
      <c r="AL280" s="62"/>
      <c r="AM280" s="18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  <c r="BJ280" s="102"/>
      <c r="BK280" s="102"/>
      <c r="BL280" s="102"/>
      <c r="BM280" s="102"/>
      <c r="BN280" s="102"/>
      <c r="BO280" s="102"/>
      <c r="BP280" s="102"/>
      <c r="BQ280" s="102"/>
      <c r="BR280" s="102"/>
      <c r="BS280" s="102"/>
      <c r="BT280" s="25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7"/>
      <c r="DJ280" s="27"/>
      <c r="DK280" s="27"/>
      <c r="DL280" s="27"/>
      <c r="DM280" s="27"/>
      <c r="DN280" s="27"/>
      <c r="DO280" s="27"/>
      <c r="DP280" s="27"/>
      <c r="DQ280" s="27"/>
      <c r="DR280" s="27"/>
      <c r="DS280" s="27"/>
      <c r="DT280" s="27"/>
      <c r="DU280" s="27"/>
      <c r="DV280" s="27"/>
      <c r="DW280" s="27"/>
      <c r="DX280" s="27"/>
      <c r="DY280" s="27"/>
      <c r="DZ280" s="27"/>
      <c r="EA280" s="27"/>
      <c r="EB280" s="27"/>
      <c r="EC280" s="27"/>
      <c r="ED280" s="27"/>
      <c r="EE280" s="27"/>
      <c r="EF280" s="27"/>
      <c r="EG280" s="27"/>
      <c r="EH280" s="27"/>
      <c r="EI280" s="27"/>
    </row>
    <row r="281" spans="1:139" ht="15" customHeight="1">
      <c r="A281" s="83"/>
      <c r="B281" s="66"/>
      <c r="C281" s="79"/>
      <c r="D281" s="67"/>
      <c r="E281" s="123"/>
      <c r="F281" s="123"/>
      <c r="G281" s="85"/>
      <c r="H281" s="86"/>
      <c r="I281" s="124"/>
      <c r="J281" s="13"/>
      <c r="K281" s="14"/>
      <c r="L281" s="14"/>
      <c r="M281" s="15"/>
      <c r="N281" s="72"/>
      <c r="O281" s="92">
        <f t="shared" si="174"/>
        <v>0</v>
      </c>
      <c r="P281" s="93">
        <f t="shared" si="175"/>
        <v>0</v>
      </c>
      <c r="Q281" s="94"/>
      <c r="R281" s="3" t="str">
        <f t="shared" si="176"/>
        <v/>
      </c>
      <c r="S281" s="3" t="str">
        <f t="shared" si="177"/>
        <v/>
      </c>
      <c r="T281" s="3" t="str">
        <f t="shared" si="178"/>
        <v/>
      </c>
      <c r="U281" s="4" t="str">
        <f t="shared" si="179"/>
        <v/>
      </c>
      <c r="V281" s="5" t="str">
        <f t="shared" si="180"/>
        <v/>
      </c>
      <c r="W281" s="76" t="str">
        <f t="shared" si="171"/>
        <v/>
      </c>
      <c r="X281" s="76" t="str">
        <f t="shared" si="172"/>
        <v/>
      </c>
      <c r="Y281" s="5" t="str">
        <f t="shared" si="181"/>
        <v/>
      </c>
      <c r="Z281" s="5" t="str">
        <f t="shared" si="182"/>
        <v/>
      </c>
      <c r="AA281" s="5" t="str">
        <f t="shared" si="183"/>
        <v/>
      </c>
      <c r="AB281" s="6" t="str">
        <f t="shared" si="184"/>
        <v/>
      </c>
      <c r="AC281" s="29" t="str">
        <f t="shared" si="185"/>
        <v/>
      </c>
      <c r="AD281" s="29" t="str">
        <f t="shared" si="186"/>
        <v/>
      </c>
      <c r="AE281" s="29" t="str">
        <f t="shared" si="187"/>
        <v/>
      </c>
      <c r="AF281" s="29" t="str">
        <f t="shared" si="173"/>
        <v/>
      </c>
      <c r="AG281" s="23"/>
      <c r="AH281" s="17" t="str">
        <f t="shared" si="188"/>
        <v/>
      </c>
      <c r="AI281" s="73"/>
      <c r="AJ281" s="61"/>
      <c r="AK281" s="61"/>
      <c r="AL281" s="62"/>
      <c r="AM281" s="18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  <c r="BJ281" s="102"/>
      <c r="BK281" s="102"/>
      <c r="BL281" s="102"/>
      <c r="BM281" s="102"/>
      <c r="BN281" s="102"/>
      <c r="BO281" s="102"/>
      <c r="BP281" s="102"/>
      <c r="BQ281" s="102"/>
      <c r="BR281" s="102"/>
      <c r="BS281" s="102"/>
      <c r="BT281" s="25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7"/>
      <c r="DJ281" s="27"/>
      <c r="DK281" s="27"/>
      <c r="DL281" s="27"/>
      <c r="DM281" s="27"/>
      <c r="DN281" s="27"/>
      <c r="DO281" s="27"/>
      <c r="DP281" s="27"/>
      <c r="DQ281" s="27"/>
      <c r="DR281" s="27"/>
      <c r="DS281" s="27"/>
      <c r="DT281" s="27"/>
      <c r="DU281" s="27"/>
      <c r="DV281" s="27"/>
      <c r="DW281" s="27"/>
      <c r="DX281" s="27"/>
      <c r="DY281" s="27"/>
      <c r="DZ281" s="27"/>
      <c r="EA281" s="27"/>
      <c r="EB281" s="27"/>
      <c r="EC281" s="27"/>
      <c r="ED281" s="27"/>
      <c r="EE281" s="27"/>
      <c r="EF281" s="27"/>
      <c r="EG281" s="27"/>
      <c r="EH281" s="27"/>
      <c r="EI281" s="27"/>
    </row>
    <row r="282" spans="1:139" ht="15" customHeight="1">
      <c r="A282" s="83"/>
      <c r="B282" s="66"/>
      <c r="C282" s="79"/>
      <c r="D282" s="67"/>
      <c r="E282" s="123"/>
      <c r="F282" s="123"/>
      <c r="G282" s="85"/>
      <c r="H282" s="86"/>
      <c r="I282" s="124"/>
      <c r="J282" s="13"/>
      <c r="K282" s="14"/>
      <c r="L282" s="14"/>
      <c r="M282" s="15"/>
      <c r="N282" s="72"/>
      <c r="O282" s="92">
        <f t="shared" si="174"/>
        <v>0</v>
      </c>
      <c r="P282" s="93">
        <f t="shared" si="175"/>
        <v>0</v>
      </c>
      <c r="Q282" s="94"/>
      <c r="R282" s="3" t="str">
        <f t="shared" si="176"/>
        <v/>
      </c>
      <c r="S282" s="3" t="str">
        <f t="shared" si="177"/>
        <v/>
      </c>
      <c r="T282" s="3" t="str">
        <f t="shared" si="178"/>
        <v/>
      </c>
      <c r="U282" s="4" t="str">
        <f t="shared" si="179"/>
        <v/>
      </c>
      <c r="V282" s="5" t="str">
        <f t="shared" si="180"/>
        <v/>
      </c>
      <c r="W282" s="76" t="str">
        <f t="shared" si="171"/>
        <v/>
      </c>
      <c r="X282" s="76" t="str">
        <f t="shared" si="172"/>
        <v/>
      </c>
      <c r="Y282" s="5" t="str">
        <f t="shared" si="181"/>
        <v/>
      </c>
      <c r="Z282" s="5" t="str">
        <f t="shared" si="182"/>
        <v/>
      </c>
      <c r="AA282" s="5" t="str">
        <f t="shared" si="183"/>
        <v/>
      </c>
      <c r="AB282" s="6" t="str">
        <f t="shared" si="184"/>
        <v/>
      </c>
      <c r="AC282" s="29" t="str">
        <f t="shared" si="185"/>
        <v/>
      </c>
      <c r="AD282" s="29" t="str">
        <f t="shared" si="186"/>
        <v/>
      </c>
      <c r="AE282" s="29" t="str">
        <f t="shared" si="187"/>
        <v/>
      </c>
      <c r="AF282" s="29" t="str">
        <f t="shared" si="173"/>
        <v/>
      </c>
      <c r="AG282" s="23"/>
      <c r="AH282" s="17" t="str">
        <f t="shared" si="188"/>
        <v/>
      </c>
      <c r="AI282" s="73"/>
      <c r="AJ282" s="61"/>
      <c r="AK282" s="61"/>
      <c r="AL282" s="62"/>
      <c r="AM282" s="18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  <c r="BJ282" s="102"/>
      <c r="BK282" s="102"/>
      <c r="BL282" s="102"/>
      <c r="BM282" s="102"/>
      <c r="BN282" s="102"/>
      <c r="BO282" s="102"/>
      <c r="BP282" s="102"/>
      <c r="BQ282" s="102"/>
      <c r="BR282" s="102"/>
      <c r="BS282" s="102"/>
      <c r="BT282" s="25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7"/>
      <c r="DJ282" s="27"/>
      <c r="DK282" s="27"/>
      <c r="DL282" s="27"/>
      <c r="DM282" s="27"/>
      <c r="DN282" s="27"/>
      <c r="DO282" s="27"/>
      <c r="DP282" s="27"/>
      <c r="DQ282" s="27"/>
      <c r="DR282" s="27"/>
      <c r="DS282" s="27"/>
      <c r="DT282" s="27"/>
      <c r="DU282" s="27"/>
      <c r="DV282" s="27"/>
      <c r="DW282" s="27"/>
      <c r="DX282" s="27"/>
      <c r="DY282" s="27"/>
      <c r="DZ282" s="27"/>
      <c r="EA282" s="27"/>
      <c r="EB282" s="27"/>
      <c r="EC282" s="27"/>
      <c r="ED282" s="27"/>
      <c r="EE282" s="27"/>
      <c r="EF282" s="27"/>
      <c r="EG282" s="27"/>
      <c r="EH282" s="27"/>
      <c r="EI282" s="27"/>
    </row>
    <row r="283" spans="1:139" ht="15" customHeight="1">
      <c r="A283" s="83"/>
      <c r="B283" s="66"/>
      <c r="C283" s="79"/>
      <c r="D283" s="67"/>
      <c r="E283" s="123"/>
      <c r="F283" s="123"/>
      <c r="G283" s="85"/>
      <c r="H283" s="86"/>
      <c r="I283" s="124"/>
      <c r="J283" s="13"/>
      <c r="K283" s="14"/>
      <c r="L283" s="14"/>
      <c r="M283" s="15"/>
      <c r="N283" s="72"/>
      <c r="O283" s="92">
        <f t="shared" si="174"/>
        <v>0</v>
      </c>
      <c r="P283" s="93">
        <f t="shared" si="175"/>
        <v>0</v>
      </c>
      <c r="Q283" s="94"/>
      <c r="R283" s="3" t="str">
        <f t="shared" si="176"/>
        <v/>
      </c>
      <c r="S283" s="3" t="str">
        <f t="shared" si="177"/>
        <v/>
      </c>
      <c r="T283" s="3" t="str">
        <f t="shared" si="178"/>
        <v/>
      </c>
      <c r="U283" s="4" t="str">
        <f t="shared" si="179"/>
        <v/>
      </c>
      <c r="V283" s="5" t="str">
        <f t="shared" si="180"/>
        <v/>
      </c>
      <c r="W283" s="76" t="str">
        <f t="shared" si="171"/>
        <v/>
      </c>
      <c r="X283" s="76" t="str">
        <f t="shared" si="172"/>
        <v/>
      </c>
      <c r="Y283" s="5" t="str">
        <f t="shared" si="181"/>
        <v/>
      </c>
      <c r="Z283" s="5" t="str">
        <f t="shared" si="182"/>
        <v/>
      </c>
      <c r="AA283" s="5" t="str">
        <f t="shared" si="183"/>
        <v/>
      </c>
      <c r="AB283" s="6" t="str">
        <f t="shared" si="184"/>
        <v/>
      </c>
      <c r="AC283" s="29" t="str">
        <f t="shared" si="185"/>
        <v/>
      </c>
      <c r="AD283" s="29" t="str">
        <f t="shared" si="186"/>
        <v/>
      </c>
      <c r="AE283" s="29" t="str">
        <f t="shared" si="187"/>
        <v/>
      </c>
      <c r="AF283" s="29" t="str">
        <f t="shared" si="173"/>
        <v/>
      </c>
      <c r="AG283" s="23"/>
      <c r="AH283" s="17" t="str">
        <f t="shared" si="188"/>
        <v/>
      </c>
      <c r="AI283" s="73"/>
      <c r="AJ283" s="61"/>
      <c r="AK283" s="61"/>
      <c r="AL283" s="62"/>
      <c r="AM283" s="18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  <c r="BJ283" s="102"/>
      <c r="BK283" s="102"/>
      <c r="BL283" s="102"/>
      <c r="BM283" s="102"/>
      <c r="BN283" s="102"/>
      <c r="BO283" s="102"/>
      <c r="BP283" s="102"/>
      <c r="BQ283" s="102"/>
      <c r="BR283" s="102"/>
      <c r="BS283" s="102"/>
      <c r="BT283" s="25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7"/>
      <c r="DJ283" s="27"/>
      <c r="DK283" s="27"/>
      <c r="DL283" s="27"/>
      <c r="DM283" s="27"/>
      <c r="DN283" s="27"/>
      <c r="DO283" s="27"/>
      <c r="DP283" s="27"/>
      <c r="DQ283" s="27"/>
      <c r="DR283" s="27"/>
      <c r="DS283" s="27"/>
      <c r="DT283" s="27"/>
      <c r="DU283" s="27"/>
      <c r="DV283" s="27"/>
      <c r="DW283" s="27"/>
      <c r="DX283" s="27"/>
      <c r="DY283" s="27"/>
      <c r="DZ283" s="27"/>
      <c r="EA283" s="27"/>
      <c r="EB283" s="27"/>
      <c r="EC283" s="27"/>
      <c r="ED283" s="27"/>
      <c r="EE283" s="27"/>
      <c r="EF283" s="27"/>
      <c r="EG283" s="27"/>
      <c r="EH283" s="27"/>
      <c r="EI283" s="27"/>
    </row>
    <row r="284" spans="1:139" ht="15" customHeight="1">
      <c r="A284" s="83"/>
      <c r="B284" s="66"/>
      <c r="C284" s="79"/>
      <c r="D284" s="67"/>
      <c r="E284" s="123"/>
      <c r="F284" s="123"/>
      <c r="G284" s="85"/>
      <c r="H284" s="86"/>
      <c r="I284" s="124"/>
      <c r="J284" s="13"/>
      <c r="K284" s="14"/>
      <c r="L284" s="14"/>
      <c r="M284" s="15"/>
      <c r="N284" s="72"/>
      <c r="O284" s="92">
        <f t="shared" si="174"/>
        <v>0</v>
      </c>
      <c r="P284" s="93">
        <f t="shared" si="175"/>
        <v>0</v>
      </c>
      <c r="Q284" s="94"/>
      <c r="R284" s="3" t="str">
        <f t="shared" si="176"/>
        <v/>
      </c>
      <c r="S284" s="3" t="str">
        <f t="shared" si="177"/>
        <v/>
      </c>
      <c r="T284" s="3" t="str">
        <f t="shared" si="178"/>
        <v/>
      </c>
      <c r="U284" s="4" t="str">
        <f t="shared" si="179"/>
        <v/>
      </c>
      <c r="V284" s="5" t="str">
        <f t="shared" si="180"/>
        <v/>
      </c>
      <c r="W284" s="76" t="str">
        <f t="shared" si="171"/>
        <v/>
      </c>
      <c r="X284" s="76" t="str">
        <f t="shared" si="172"/>
        <v/>
      </c>
      <c r="Y284" s="5" t="str">
        <f t="shared" si="181"/>
        <v/>
      </c>
      <c r="Z284" s="5" t="str">
        <f t="shared" si="182"/>
        <v/>
      </c>
      <c r="AA284" s="5" t="str">
        <f t="shared" si="183"/>
        <v/>
      </c>
      <c r="AB284" s="6" t="str">
        <f t="shared" si="184"/>
        <v/>
      </c>
      <c r="AC284" s="29" t="str">
        <f t="shared" si="185"/>
        <v/>
      </c>
      <c r="AD284" s="29" t="str">
        <f t="shared" si="186"/>
        <v/>
      </c>
      <c r="AE284" s="29" t="str">
        <f t="shared" si="187"/>
        <v/>
      </c>
      <c r="AF284" s="29" t="str">
        <f t="shared" si="173"/>
        <v/>
      </c>
      <c r="AG284" s="23"/>
      <c r="AH284" s="17" t="str">
        <f t="shared" si="188"/>
        <v/>
      </c>
      <c r="AI284" s="73"/>
      <c r="AJ284" s="61"/>
      <c r="AK284" s="61"/>
      <c r="AL284" s="62"/>
      <c r="AM284" s="18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  <c r="BJ284" s="102"/>
      <c r="BK284" s="102"/>
      <c r="BL284" s="102"/>
      <c r="BM284" s="102"/>
      <c r="BN284" s="102"/>
      <c r="BO284" s="102"/>
      <c r="BP284" s="102"/>
      <c r="BQ284" s="102"/>
      <c r="BR284" s="102"/>
      <c r="BS284" s="102"/>
      <c r="BT284" s="25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7"/>
      <c r="DJ284" s="27"/>
      <c r="DK284" s="27"/>
      <c r="DL284" s="27"/>
      <c r="DM284" s="27"/>
      <c r="DN284" s="27"/>
      <c r="DO284" s="27"/>
      <c r="DP284" s="27"/>
      <c r="DQ284" s="27"/>
      <c r="DR284" s="27"/>
      <c r="DS284" s="27"/>
      <c r="DT284" s="27"/>
      <c r="DU284" s="27"/>
      <c r="DV284" s="27"/>
      <c r="DW284" s="27"/>
      <c r="DX284" s="27"/>
      <c r="DY284" s="27"/>
      <c r="DZ284" s="27"/>
      <c r="EA284" s="27"/>
      <c r="EB284" s="27"/>
      <c r="EC284" s="27"/>
      <c r="ED284" s="27"/>
      <c r="EE284" s="27"/>
      <c r="EF284" s="27"/>
      <c r="EG284" s="27"/>
      <c r="EH284" s="27"/>
      <c r="EI284" s="27"/>
    </row>
    <row r="285" spans="1:139" ht="15" customHeight="1">
      <c r="A285" s="83"/>
      <c r="B285" s="66"/>
      <c r="C285" s="79"/>
      <c r="D285" s="67"/>
      <c r="E285" s="123"/>
      <c r="F285" s="123"/>
      <c r="G285" s="85"/>
      <c r="H285" s="86"/>
      <c r="I285" s="124"/>
      <c r="J285" s="13"/>
      <c r="K285" s="14"/>
      <c r="L285" s="14"/>
      <c r="M285" s="15"/>
      <c r="N285" s="72"/>
      <c r="O285" s="92">
        <f t="shared" si="174"/>
        <v>0</v>
      </c>
      <c r="P285" s="93">
        <f t="shared" si="175"/>
        <v>0</v>
      </c>
      <c r="Q285" s="94"/>
      <c r="R285" s="3" t="str">
        <f t="shared" si="176"/>
        <v/>
      </c>
      <c r="S285" s="3" t="str">
        <f t="shared" si="177"/>
        <v/>
      </c>
      <c r="T285" s="3" t="str">
        <f t="shared" si="178"/>
        <v/>
      </c>
      <c r="U285" s="4" t="str">
        <f t="shared" si="179"/>
        <v/>
      </c>
      <c r="V285" s="5" t="str">
        <f t="shared" si="180"/>
        <v/>
      </c>
      <c r="W285" s="76" t="str">
        <f t="shared" si="171"/>
        <v/>
      </c>
      <c r="X285" s="76" t="str">
        <f t="shared" si="172"/>
        <v/>
      </c>
      <c r="Y285" s="5" t="str">
        <f t="shared" si="181"/>
        <v/>
      </c>
      <c r="Z285" s="5" t="str">
        <f t="shared" si="182"/>
        <v/>
      </c>
      <c r="AA285" s="5" t="str">
        <f t="shared" si="183"/>
        <v/>
      </c>
      <c r="AB285" s="6" t="str">
        <f t="shared" si="184"/>
        <v/>
      </c>
      <c r="AC285" s="29" t="str">
        <f t="shared" si="185"/>
        <v/>
      </c>
      <c r="AD285" s="29" t="str">
        <f t="shared" si="186"/>
        <v/>
      </c>
      <c r="AE285" s="29" t="str">
        <f t="shared" si="187"/>
        <v/>
      </c>
      <c r="AF285" s="29" t="str">
        <f t="shared" si="173"/>
        <v/>
      </c>
      <c r="AG285" s="23"/>
      <c r="AH285" s="17" t="str">
        <f t="shared" si="188"/>
        <v/>
      </c>
      <c r="AI285" s="73"/>
      <c r="AJ285" s="61"/>
      <c r="AK285" s="61"/>
      <c r="AL285" s="62"/>
      <c r="AM285" s="18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  <c r="BJ285" s="102"/>
      <c r="BK285" s="102"/>
      <c r="BL285" s="102"/>
      <c r="BM285" s="102"/>
      <c r="BN285" s="102"/>
      <c r="BO285" s="102"/>
      <c r="BP285" s="102"/>
      <c r="BQ285" s="102"/>
      <c r="BR285" s="102"/>
      <c r="BS285" s="102"/>
      <c r="BT285" s="25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7"/>
      <c r="DJ285" s="27"/>
      <c r="DK285" s="27"/>
      <c r="DL285" s="27"/>
      <c r="DM285" s="27"/>
      <c r="DN285" s="27"/>
      <c r="DO285" s="27"/>
      <c r="DP285" s="27"/>
      <c r="DQ285" s="27"/>
      <c r="DR285" s="27"/>
      <c r="DS285" s="27"/>
      <c r="DT285" s="27"/>
      <c r="DU285" s="27"/>
      <c r="DV285" s="27"/>
      <c r="DW285" s="27"/>
      <c r="DX285" s="27"/>
      <c r="DY285" s="27"/>
      <c r="DZ285" s="27"/>
      <c r="EA285" s="27"/>
      <c r="EB285" s="27"/>
      <c r="EC285" s="27"/>
      <c r="ED285" s="27"/>
      <c r="EE285" s="27"/>
      <c r="EF285" s="27"/>
      <c r="EG285" s="27"/>
      <c r="EH285" s="27"/>
      <c r="EI285" s="27"/>
    </row>
    <row r="286" spans="1:139" ht="15" customHeight="1">
      <c r="A286" s="83"/>
      <c r="B286" s="66"/>
      <c r="C286" s="79"/>
      <c r="D286" s="67"/>
      <c r="E286" s="123"/>
      <c r="F286" s="123"/>
      <c r="G286" s="85"/>
      <c r="H286" s="86"/>
      <c r="I286" s="124"/>
      <c r="J286" s="13"/>
      <c r="K286" s="14"/>
      <c r="L286" s="14"/>
      <c r="M286" s="15"/>
      <c r="N286" s="72"/>
      <c r="O286" s="92">
        <f t="shared" si="174"/>
        <v>0</v>
      </c>
      <c r="P286" s="93">
        <f t="shared" si="175"/>
        <v>0</v>
      </c>
      <c r="Q286" s="94"/>
      <c r="R286" s="3" t="str">
        <f t="shared" si="176"/>
        <v/>
      </c>
      <c r="S286" s="3" t="str">
        <f t="shared" si="177"/>
        <v/>
      </c>
      <c r="T286" s="3" t="str">
        <f t="shared" si="178"/>
        <v/>
      </c>
      <c r="U286" s="4" t="str">
        <f t="shared" si="179"/>
        <v/>
      </c>
      <c r="V286" s="5" t="str">
        <f t="shared" si="180"/>
        <v/>
      </c>
      <c r="W286" s="76" t="str">
        <f t="shared" si="171"/>
        <v/>
      </c>
      <c r="X286" s="76" t="str">
        <f t="shared" si="172"/>
        <v/>
      </c>
      <c r="Y286" s="5" t="str">
        <f t="shared" si="181"/>
        <v/>
      </c>
      <c r="Z286" s="5" t="str">
        <f t="shared" si="182"/>
        <v/>
      </c>
      <c r="AA286" s="5" t="str">
        <f t="shared" si="183"/>
        <v/>
      </c>
      <c r="AB286" s="6" t="str">
        <f t="shared" si="184"/>
        <v/>
      </c>
      <c r="AC286" s="29" t="str">
        <f t="shared" si="185"/>
        <v/>
      </c>
      <c r="AD286" s="29" t="str">
        <f t="shared" si="186"/>
        <v/>
      </c>
      <c r="AE286" s="29" t="str">
        <f t="shared" si="187"/>
        <v/>
      </c>
      <c r="AF286" s="29" t="str">
        <f t="shared" si="173"/>
        <v/>
      </c>
      <c r="AG286" s="23"/>
      <c r="AH286" s="17" t="str">
        <f t="shared" si="188"/>
        <v/>
      </c>
      <c r="AI286" s="73"/>
      <c r="AJ286" s="61"/>
      <c r="AK286" s="61"/>
      <c r="AL286" s="62"/>
      <c r="AM286" s="18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  <c r="BJ286" s="102"/>
      <c r="BK286" s="102"/>
      <c r="BL286" s="102"/>
      <c r="BM286" s="102"/>
      <c r="BN286" s="102"/>
      <c r="BO286" s="102"/>
      <c r="BP286" s="102"/>
      <c r="BQ286" s="102"/>
      <c r="BR286" s="102"/>
      <c r="BS286" s="102"/>
      <c r="BT286" s="25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7"/>
      <c r="DJ286" s="27"/>
      <c r="DK286" s="27"/>
      <c r="DL286" s="27"/>
      <c r="DM286" s="27"/>
      <c r="DN286" s="27"/>
      <c r="DO286" s="27"/>
      <c r="DP286" s="27"/>
      <c r="DQ286" s="27"/>
      <c r="DR286" s="27"/>
      <c r="DS286" s="27"/>
      <c r="DT286" s="27"/>
      <c r="DU286" s="27"/>
      <c r="DV286" s="27"/>
      <c r="DW286" s="27"/>
      <c r="DX286" s="27"/>
      <c r="DY286" s="27"/>
      <c r="DZ286" s="27"/>
      <c r="EA286" s="27"/>
      <c r="EB286" s="27"/>
      <c r="EC286" s="27"/>
      <c r="ED286" s="27"/>
      <c r="EE286" s="27"/>
      <c r="EF286" s="27"/>
      <c r="EG286" s="27"/>
      <c r="EH286" s="27"/>
      <c r="EI286" s="27"/>
    </row>
    <row r="287" spans="1:139" ht="15" customHeight="1">
      <c r="A287" s="83"/>
      <c r="B287" s="66"/>
      <c r="C287" s="79"/>
      <c r="D287" s="67"/>
      <c r="E287" s="123"/>
      <c r="F287" s="123"/>
      <c r="G287" s="85"/>
      <c r="H287" s="86"/>
      <c r="I287" s="124"/>
      <c r="J287" s="13"/>
      <c r="K287" s="14"/>
      <c r="L287" s="14"/>
      <c r="M287" s="15"/>
      <c r="N287" s="72"/>
      <c r="O287" s="92">
        <f t="shared" si="174"/>
        <v>0</v>
      </c>
      <c r="P287" s="93">
        <f t="shared" si="175"/>
        <v>0</v>
      </c>
      <c r="Q287" s="94"/>
      <c r="R287" s="3" t="str">
        <f t="shared" si="176"/>
        <v/>
      </c>
      <c r="S287" s="3" t="str">
        <f t="shared" si="177"/>
        <v/>
      </c>
      <c r="T287" s="3" t="str">
        <f t="shared" si="178"/>
        <v/>
      </c>
      <c r="U287" s="4" t="str">
        <f t="shared" si="179"/>
        <v/>
      </c>
      <c r="V287" s="5" t="str">
        <f t="shared" si="180"/>
        <v/>
      </c>
      <c r="W287" s="76" t="str">
        <f t="shared" si="171"/>
        <v/>
      </c>
      <c r="X287" s="76" t="str">
        <f t="shared" si="172"/>
        <v/>
      </c>
      <c r="Y287" s="5" t="str">
        <f t="shared" si="181"/>
        <v/>
      </c>
      <c r="Z287" s="5" t="str">
        <f t="shared" si="182"/>
        <v/>
      </c>
      <c r="AA287" s="5" t="str">
        <f t="shared" si="183"/>
        <v/>
      </c>
      <c r="AB287" s="6" t="str">
        <f t="shared" si="184"/>
        <v/>
      </c>
      <c r="AC287" s="29" t="str">
        <f t="shared" si="185"/>
        <v/>
      </c>
      <c r="AD287" s="29" t="str">
        <f t="shared" si="186"/>
        <v/>
      </c>
      <c r="AE287" s="29" t="str">
        <f t="shared" si="187"/>
        <v/>
      </c>
      <c r="AF287" s="29" t="str">
        <f t="shared" si="173"/>
        <v/>
      </c>
      <c r="AG287" s="23"/>
      <c r="AH287" s="17" t="str">
        <f t="shared" si="188"/>
        <v/>
      </c>
      <c r="AI287" s="73"/>
      <c r="AJ287" s="61"/>
      <c r="AK287" s="61"/>
      <c r="AL287" s="62"/>
      <c r="AM287" s="18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  <c r="BJ287" s="102"/>
      <c r="BK287" s="102"/>
      <c r="BL287" s="102"/>
      <c r="BM287" s="102"/>
      <c r="BN287" s="102"/>
      <c r="BO287" s="102"/>
      <c r="BP287" s="102"/>
      <c r="BQ287" s="102"/>
      <c r="BR287" s="102"/>
      <c r="BS287" s="102"/>
      <c r="BT287" s="25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  <c r="CO287" s="27"/>
      <c r="CP287" s="27"/>
      <c r="CQ287" s="27"/>
      <c r="CR287" s="27"/>
      <c r="CS287" s="27"/>
      <c r="CT287" s="27"/>
      <c r="CU287" s="27"/>
      <c r="CV287" s="27"/>
      <c r="CW287" s="27"/>
      <c r="CX287" s="27"/>
      <c r="CY287" s="27"/>
      <c r="CZ287" s="27"/>
      <c r="DA287" s="27"/>
      <c r="DB287" s="27"/>
      <c r="DC287" s="27"/>
      <c r="DD287" s="27"/>
      <c r="DE287" s="27"/>
      <c r="DF287" s="27"/>
      <c r="DG287" s="27"/>
      <c r="DH287" s="27"/>
      <c r="DI287" s="27"/>
      <c r="DJ287" s="27"/>
      <c r="DK287" s="27"/>
      <c r="DL287" s="27"/>
      <c r="DM287" s="27"/>
      <c r="DN287" s="27"/>
      <c r="DO287" s="27"/>
      <c r="DP287" s="27"/>
      <c r="DQ287" s="27"/>
      <c r="DR287" s="27"/>
      <c r="DS287" s="27"/>
      <c r="DT287" s="27"/>
      <c r="DU287" s="27"/>
      <c r="DV287" s="27"/>
      <c r="DW287" s="27"/>
      <c r="DX287" s="27"/>
      <c r="DY287" s="27"/>
      <c r="DZ287" s="27"/>
      <c r="EA287" s="27"/>
      <c r="EB287" s="27"/>
      <c r="EC287" s="27"/>
      <c r="ED287" s="27"/>
      <c r="EE287" s="27"/>
      <c r="EF287" s="27"/>
      <c r="EG287" s="27"/>
      <c r="EH287" s="27"/>
      <c r="EI287" s="27"/>
    </row>
    <row r="288" spans="1:139" ht="15" customHeight="1">
      <c r="A288" s="83"/>
      <c r="B288" s="66"/>
      <c r="C288" s="79"/>
      <c r="D288" s="67"/>
      <c r="E288" s="123"/>
      <c r="F288" s="123"/>
      <c r="G288" s="85"/>
      <c r="H288" s="86"/>
      <c r="I288" s="124"/>
      <c r="J288" s="13"/>
      <c r="K288" s="14"/>
      <c r="L288" s="14"/>
      <c r="M288" s="15"/>
      <c r="N288" s="72"/>
      <c r="O288" s="92">
        <f t="shared" si="174"/>
        <v>0</v>
      </c>
      <c r="P288" s="93">
        <f t="shared" si="175"/>
        <v>0</v>
      </c>
      <c r="Q288" s="94"/>
      <c r="R288" s="3" t="str">
        <f t="shared" si="176"/>
        <v/>
      </c>
      <c r="S288" s="3" t="str">
        <f t="shared" si="177"/>
        <v/>
      </c>
      <c r="T288" s="3" t="str">
        <f t="shared" si="178"/>
        <v/>
      </c>
      <c r="U288" s="4" t="str">
        <f t="shared" si="179"/>
        <v/>
      </c>
      <c r="V288" s="5" t="str">
        <f t="shared" si="180"/>
        <v/>
      </c>
      <c r="W288" s="76" t="str">
        <f t="shared" si="171"/>
        <v/>
      </c>
      <c r="X288" s="76" t="str">
        <f t="shared" si="172"/>
        <v/>
      </c>
      <c r="Y288" s="5" t="str">
        <f t="shared" si="181"/>
        <v/>
      </c>
      <c r="Z288" s="5" t="str">
        <f t="shared" si="182"/>
        <v/>
      </c>
      <c r="AA288" s="5" t="str">
        <f t="shared" si="183"/>
        <v/>
      </c>
      <c r="AB288" s="6" t="str">
        <f t="shared" si="184"/>
        <v/>
      </c>
      <c r="AC288" s="29" t="str">
        <f t="shared" si="185"/>
        <v/>
      </c>
      <c r="AD288" s="29" t="str">
        <f t="shared" si="186"/>
        <v/>
      </c>
      <c r="AE288" s="29" t="str">
        <f t="shared" si="187"/>
        <v/>
      </c>
      <c r="AF288" s="29" t="str">
        <f t="shared" si="173"/>
        <v/>
      </c>
      <c r="AG288" s="23"/>
      <c r="AH288" s="17" t="str">
        <f t="shared" si="188"/>
        <v/>
      </c>
      <c r="AI288" s="73"/>
      <c r="AJ288" s="61"/>
      <c r="AK288" s="61"/>
      <c r="AL288" s="62"/>
      <c r="AM288" s="18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  <c r="BJ288" s="102"/>
      <c r="BK288" s="102"/>
      <c r="BL288" s="102"/>
      <c r="BM288" s="102"/>
      <c r="BN288" s="102"/>
      <c r="BO288" s="102"/>
      <c r="BP288" s="102"/>
      <c r="BQ288" s="102"/>
      <c r="BR288" s="102"/>
      <c r="BS288" s="102"/>
      <c r="BT288" s="25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7"/>
      <c r="DJ288" s="27"/>
      <c r="DK288" s="27"/>
      <c r="DL288" s="27"/>
      <c r="DM288" s="27"/>
      <c r="DN288" s="27"/>
      <c r="DO288" s="27"/>
      <c r="DP288" s="27"/>
      <c r="DQ288" s="27"/>
      <c r="DR288" s="27"/>
      <c r="DS288" s="27"/>
      <c r="DT288" s="27"/>
      <c r="DU288" s="27"/>
      <c r="DV288" s="27"/>
      <c r="DW288" s="27"/>
      <c r="DX288" s="27"/>
      <c r="DY288" s="27"/>
      <c r="DZ288" s="27"/>
      <c r="EA288" s="27"/>
      <c r="EB288" s="27"/>
      <c r="EC288" s="27"/>
      <c r="ED288" s="27"/>
      <c r="EE288" s="27"/>
      <c r="EF288" s="27"/>
      <c r="EG288" s="27"/>
      <c r="EH288" s="27"/>
      <c r="EI288" s="27"/>
    </row>
    <row r="289" spans="1:139" ht="15" customHeight="1">
      <c r="A289" s="83"/>
      <c r="B289" s="66"/>
      <c r="C289" s="79"/>
      <c r="D289" s="67"/>
      <c r="E289" s="123"/>
      <c r="F289" s="123"/>
      <c r="G289" s="85"/>
      <c r="H289" s="86"/>
      <c r="I289" s="124"/>
      <c r="J289" s="13"/>
      <c r="K289" s="14"/>
      <c r="L289" s="14"/>
      <c r="M289" s="15"/>
      <c r="N289" s="72"/>
      <c r="O289" s="92">
        <f t="shared" si="174"/>
        <v>0</v>
      </c>
      <c r="P289" s="93">
        <f t="shared" si="175"/>
        <v>0</v>
      </c>
      <c r="Q289" s="94"/>
      <c r="R289" s="3" t="str">
        <f t="shared" si="176"/>
        <v/>
      </c>
      <c r="S289" s="3" t="str">
        <f t="shared" si="177"/>
        <v/>
      </c>
      <c r="T289" s="3" t="str">
        <f t="shared" si="178"/>
        <v/>
      </c>
      <c r="U289" s="4" t="str">
        <f t="shared" si="179"/>
        <v/>
      </c>
      <c r="V289" s="5" t="str">
        <f t="shared" si="180"/>
        <v/>
      </c>
      <c r="W289" s="76" t="str">
        <f t="shared" si="171"/>
        <v/>
      </c>
      <c r="X289" s="76" t="str">
        <f t="shared" si="172"/>
        <v/>
      </c>
      <c r="Y289" s="5" t="str">
        <f t="shared" si="181"/>
        <v/>
      </c>
      <c r="Z289" s="5" t="str">
        <f t="shared" si="182"/>
        <v/>
      </c>
      <c r="AA289" s="5" t="str">
        <f t="shared" si="183"/>
        <v/>
      </c>
      <c r="AB289" s="6" t="str">
        <f t="shared" si="184"/>
        <v/>
      </c>
      <c r="AC289" s="29" t="str">
        <f t="shared" si="185"/>
        <v/>
      </c>
      <c r="AD289" s="29" t="str">
        <f t="shared" si="186"/>
        <v/>
      </c>
      <c r="AE289" s="29" t="str">
        <f t="shared" si="187"/>
        <v/>
      </c>
      <c r="AF289" s="29" t="str">
        <f t="shared" si="173"/>
        <v/>
      </c>
      <c r="AG289" s="23"/>
      <c r="AH289" s="17" t="str">
        <f t="shared" si="188"/>
        <v/>
      </c>
      <c r="AI289" s="73"/>
      <c r="AJ289" s="61"/>
      <c r="AK289" s="61"/>
      <c r="AL289" s="62"/>
      <c r="AM289" s="18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  <c r="BJ289" s="102"/>
      <c r="BK289" s="102"/>
      <c r="BL289" s="102"/>
      <c r="BM289" s="102"/>
      <c r="BN289" s="102"/>
      <c r="BO289" s="102"/>
      <c r="BP289" s="102"/>
      <c r="BQ289" s="102"/>
      <c r="BR289" s="102"/>
      <c r="BS289" s="102"/>
      <c r="BT289" s="25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7"/>
      <c r="DJ289" s="27"/>
      <c r="DK289" s="27"/>
      <c r="DL289" s="27"/>
      <c r="DM289" s="27"/>
      <c r="DN289" s="27"/>
      <c r="DO289" s="27"/>
      <c r="DP289" s="27"/>
      <c r="DQ289" s="27"/>
      <c r="DR289" s="27"/>
      <c r="DS289" s="27"/>
      <c r="DT289" s="27"/>
      <c r="DU289" s="27"/>
      <c r="DV289" s="27"/>
      <c r="DW289" s="27"/>
      <c r="DX289" s="27"/>
      <c r="DY289" s="27"/>
      <c r="DZ289" s="27"/>
      <c r="EA289" s="27"/>
      <c r="EB289" s="27"/>
      <c r="EC289" s="27"/>
      <c r="ED289" s="27"/>
      <c r="EE289" s="27"/>
      <c r="EF289" s="27"/>
      <c r="EG289" s="27"/>
      <c r="EH289" s="27"/>
      <c r="EI289" s="27"/>
    </row>
    <row r="290" spans="1:139" ht="15" customHeight="1">
      <c r="A290" s="83"/>
      <c r="B290" s="66"/>
      <c r="C290" s="79"/>
      <c r="D290" s="67"/>
      <c r="E290" s="123"/>
      <c r="F290" s="123"/>
      <c r="G290" s="85"/>
      <c r="H290" s="86"/>
      <c r="I290" s="124"/>
      <c r="J290" s="13"/>
      <c r="K290" s="14"/>
      <c r="L290" s="14"/>
      <c r="M290" s="15"/>
      <c r="N290" s="72"/>
      <c r="O290" s="92">
        <f t="shared" si="174"/>
        <v>0</v>
      </c>
      <c r="P290" s="93">
        <f t="shared" si="175"/>
        <v>0</v>
      </c>
      <c r="Q290" s="94"/>
      <c r="R290" s="3" t="str">
        <f t="shared" si="176"/>
        <v/>
      </c>
      <c r="S290" s="3" t="str">
        <f t="shared" si="177"/>
        <v/>
      </c>
      <c r="T290" s="3" t="str">
        <f t="shared" si="178"/>
        <v/>
      </c>
      <c r="U290" s="4" t="str">
        <f t="shared" si="179"/>
        <v/>
      </c>
      <c r="V290" s="5" t="str">
        <f t="shared" si="180"/>
        <v/>
      </c>
      <c r="W290" s="76" t="str">
        <f t="shared" si="171"/>
        <v/>
      </c>
      <c r="X290" s="76" t="str">
        <f t="shared" si="172"/>
        <v/>
      </c>
      <c r="Y290" s="5" t="str">
        <f t="shared" si="181"/>
        <v/>
      </c>
      <c r="Z290" s="5" t="str">
        <f t="shared" si="182"/>
        <v/>
      </c>
      <c r="AA290" s="5" t="str">
        <f t="shared" si="183"/>
        <v/>
      </c>
      <c r="AB290" s="6" t="str">
        <f t="shared" si="184"/>
        <v/>
      </c>
      <c r="AC290" s="29" t="str">
        <f t="shared" si="185"/>
        <v/>
      </c>
      <c r="AD290" s="29" t="str">
        <f t="shared" si="186"/>
        <v/>
      </c>
      <c r="AE290" s="29" t="str">
        <f t="shared" si="187"/>
        <v/>
      </c>
      <c r="AF290" s="29" t="str">
        <f t="shared" si="173"/>
        <v/>
      </c>
      <c r="AG290" s="23"/>
      <c r="AH290" s="17" t="str">
        <f t="shared" si="188"/>
        <v/>
      </c>
      <c r="AI290" s="73"/>
      <c r="AJ290" s="61"/>
      <c r="AK290" s="61"/>
      <c r="AL290" s="62"/>
      <c r="AM290" s="18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  <c r="BJ290" s="102"/>
      <c r="BK290" s="102"/>
      <c r="BL290" s="102"/>
      <c r="BM290" s="102"/>
      <c r="BN290" s="102"/>
      <c r="BO290" s="102"/>
      <c r="BP290" s="102"/>
      <c r="BQ290" s="102"/>
      <c r="BR290" s="102"/>
      <c r="BS290" s="102"/>
      <c r="BT290" s="25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7"/>
      <c r="DJ290" s="27"/>
      <c r="DK290" s="27"/>
      <c r="DL290" s="27"/>
      <c r="DM290" s="27"/>
      <c r="DN290" s="27"/>
      <c r="DO290" s="27"/>
      <c r="DP290" s="27"/>
      <c r="DQ290" s="27"/>
      <c r="DR290" s="27"/>
      <c r="DS290" s="27"/>
      <c r="DT290" s="27"/>
      <c r="DU290" s="27"/>
      <c r="DV290" s="27"/>
      <c r="DW290" s="27"/>
      <c r="DX290" s="27"/>
      <c r="DY290" s="27"/>
      <c r="DZ290" s="27"/>
      <c r="EA290" s="27"/>
      <c r="EB290" s="27"/>
      <c r="EC290" s="27"/>
      <c r="ED290" s="27"/>
      <c r="EE290" s="27"/>
      <c r="EF290" s="27"/>
      <c r="EG290" s="27"/>
      <c r="EH290" s="27"/>
      <c r="EI290" s="27"/>
    </row>
    <row r="291" spans="1:139" ht="15" customHeight="1">
      <c r="A291" s="83"/>
      <c r="B291" s="66"/>
      <c r="C291" s="79"/>
      <c r="D291" s="67"/>
      <c r="E291" s="123"/>
      <c r="F291" s="123"/>
      <c r="G291" s="85"/>
      <c r="H291" s="86"/>
      <c r="I291" s="124"/>
      <c r="J291" s="13"/>
      <c r="K291" s="14"/>
      <c r="L291" s="14"/>
      <c r="M291" s="15"/>
      <c r="N291" s="72"/>
      <c r="O291" s="92">
        <f t="shared" si="174"/>
        <v>0</v>
      </c>
      <c r="P291" s="93">
        <f t="shared" si="175"/>
        <v>0</v>
      </c>
      <c r="Q291" s="94"/>
      <c r="R291" s="3" t="str">
        <f t="shared" si="176"/>
        <v/>
      </c>
      <c r="S291" s="3" t="str">
        <f t="shared" si="177"/>
        <v/>
      </c>
      <c r="T291" s="3" t="str">
        <f t="shared" si="178"/>
        <v/>
      </c>
      <c r="U291" s="4" t="str">
        <f t="shared" si="179"/>
        <v/>
      </c>
      <c r="V291" s="5" t="str">
        <f t="shared" si="180"/>
        <v/>
      </c>
      <c r="W291" s="76" t="str">
        <f t="shared" si="171"/>
        <v/>
      </c>
      <c r="X291" s="76" t="str">
        <f t="shared" si="172"/>
        <v/>
      </c>
      <c r="Y291" s="5" t="str">
        <f t="shared" si="181"/>
        <v/>
      </c>
      <c r="Z291" s="5" t="str">
        <f t="shared" si="182"/>
        <v/>
      </c>
      <c r="AA291" s="5" t="str">
        <f t="shared" si="183"/>
        <v/>
      </c>
      <c r="AB291" s="6" t="str">
        <f t="shared" si="184"/>
        <v/>
      </c>
      <c r="AC291" s="29" t="str">
        <f t="shared" si="185"/>
        <v/>
      </c>
      <c r="AD291" s="29" t="str">
        <f t="shared" si="186"/>
        <v/>
      </c>
      <c r="AE291" s="29" t="str">
        <f t="shared" si="187"/>
        <v/>
      </c>
      <c r="AF291" s="29" t="str">
        <f t="shared" si="173"/>
        <v/>
      </c>
      <c r="AG291" s="23"/>
      <c r="AH291" s="17" t="str">
        <f t="shared" si="188"/>
        <v/>
      </c>
      <c r="AI291" s="73"/>
      <c r="AJ291" s="61"/>
      <c r="AK291" s="61"/>
      <c r="AL291" s="62"/>
      <c r="AM291" s="18"/>
      <c r="AN291" s="102"/>
      <c r="AO291" s="102"/>
      <c r="AP291" s="102"/>
      <c r="AQ291" s="102"/>
      <c r="AR291" s="102"/>
      <c r="AS291" s="102"/>
      <c r="AT291" s="102"/>
      <c r="AU291" s="102"/>
      <c r="AV291" s="102"/>
      <c r="AW291" s="102"/>
      <c r="AX291" s="102"/>
      <c r="AY291" s="102"/>
      <c r="AZ291" s="102"/>
      <c r="BA291" s="102"/>
      <c r="BB291" s="102"/>
      <c r="BC291" s="102"/>
      <c r="BD291" s="102"/>
      <c r="BE291" s="102"/>
      <c r="BF291" s="102"/>
      <c r="BG291" s="102"/>
      <c r="BH291" s="102"/>
      <c r="BI291" s="102"/>
      <c r="BJ291" s="102"/>
      <c r="BK291" s="102"/>
      <c r="BL291" s="102"/>
      <c r="BM291" s="102"/>
      <c r="BN291" s="102"/>
      <c r="BO291" s="102"/>
      <c r="BP291" s="102"/>
      <c r="BQ291" s="102"/>
      <c r="BR291" s="102"/>
      <c r="BS291" s="102"/>
      <c r="BT291" s="25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7"/>
      <c r="DJ291" s="27"/>
      <c r="DK291" s="27"/>
      <c r="DL291" s="27"/>
      <c r="DM291" s="27"/>
      <c r="DN291" s="27"/>
      <c r="DO291" s="27"/>
      <c r="DP291" s="27"/>
      <c r="DQ291" s="27"/>
      <c r="DR291" s="27"/>
      <c r="DS291" s="27"/>
      <c r="DT291" s="27"/>
      <c r="DU291" s="27"/>
      <c r="DV291" s="27"/>
      <c r="DW291" s="27"/>
      <c r="DX291" s="27"/>
      <c r="DY291" s="27"/>
      <c r="DZ291" s="27"/>
      <c r="EA291" s="27"/>
      <c r="EB291" s="27"/>
      <c r="EC291" s="27"/>
      <c r="ED291" s="27"/>
      <c r="EE291" s="27"/>
      <c r="EF291" s="27"/>
      <c r="EG291" s="27"/>
      <c r="EH291" s="27"/>
      <c r="EI291" s="27"/>
    </row>
    <row r="292" spans="1:139" ht="15" customHeight="1">
      <c r="A292" s="83"/>
      <c r="B292" s="66"/>
      <c r="C292" s="79"/>
      <c r="D292" s="67"/>
      <c r="E292" s="123"/>
      <c r="F292" s="123"/>
      <c r="G292" s="85"/>
      <c r="H292" s="86"/>
      <c r="I292" s="124"/>
      <c r="J292" s="13"/>
      <c r="K292" s="14"/>
      <c r="L292" s="14"/>
      <c r="M292" s="15"/>
      <c r="N292" s="72"/>
      <c r="O292" s="92">
        <f t="shared" si="174"/>
        <v>0</v>
      </c>
      <c r="P292" s="93">
        <f t="shared" si="175"/>
        <v>0</v>
      </c>
      <c r="Q292" s="94"/>
      <c r="R292" s="3" t="str">
        <f t="shared" si="176"/>
        <v/>
      </c>
      <c r="S292" s="3" t="str">
        <f t="shared" si="177"/>
        <v/>
      </c>
      <c r="T292" s="3" t="str">
        <f t="shared" si="178"/>
        <v/>
      </c>
      <c r="U292" s="4" t="str">
        <f t="shared" si="179"/>
        <v/>
      </c>
      <c r="V292" s="5" t="str">
        <f t="shared" si="180"/>
        <v/>
      </c>
      <c r="W292" s="76" t="str">
        <f t="shared" si="171"/>
        <v/>
      </c>
      <c r="X292" s="76" t="str">
        <f t="shared" si="172"/>
        <v/>
      </c>
      <c r="Y292" s="5" t="str">
        <f t="shared" si="181"/>
        <v/>
      </c>
      <c r="Z292" s="5" t="str">
        <f t="shared" si="182"/>
        <v/>
      </c>
      <c r="AA292" s="5" t="str">
        <f t="shared" si="183"/>
        <v/>
      </c>
      <c r="AB292" s="6" t="str">
        <f t="shared" si="184"/>
        <v/>
      </c>
      <c r="AC292" s="29" t="str">
        <f t="shared" si="185"/>
        <v/>
      </c>
      <c r="AD292" s="29" t="str">
        <f t="shared" si="186"/>
        <v/>
      </c>
      <c r="AE292" s="29" t="str">
        <f t="shared" si="187"/>
        <v/>
      </c>
      <c r="AF292" s="29" t="str">
        <f t="shared" si="173"/>
        <v/>
      </c>
      <c r="AG292" s="23"/>
      <c r="AH292" s="17" t="str">
        <f t="shared" si="188"/>
        <v/>
      </c>
      <c r="AI292" s="73"/>
      <c r="AJ292" s="61"/>
      <c r="AK292" s="61"/>
      <c r="AL292" s="62"/>
      <c r="AM292" s="18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  <c r="BS292" s="102"/>
      <c r="BT292" s="25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7"/>
      <c r="DJ292" s="27"/>
      <c r="DK292" s="27"/>
      <c r="DL292" s="27"/>
      <c r="DM292" s="27"/>
      <c r="DN292" s="27"/>
      <c r="DO292" s="27"/>
      <c r="DP292" s="27"/>
      <c r="DQ292" s="27"/>
      <c r="DR292" s="27"/>
      <c r="DS292" s="27"/>
      <c r="DT292" s="27"/>
      <c r="DU292" s="27"/>
      <c r="DV292" s="27"/>
      <c r="DW292" s="27"/>
      <c r="DX292" s="27"/>
      <c r="DY292" s="27"/>
      <c r="DZ292" s="27"/>
      <c r="EA292" s="27"/>
      <c r="EB292" s="27"/>
      <c r="EC292" s="27"/>
      <c r="ED292" s="27"/>
      <c r="EE292" s="27"/>
      <c r="EF292" s="27"/>
      <c r="EG292" s="27"/>
      <c r="EH292" s="27"/>
      <c r="EI292" s="27"/>
    </row>
    <row r="293" spans="1:139" ht="15" customHeight="1">
      <c r="A293" s="83"/>
      <c r="B293" s="66"/>
      <c r="C293" s="79"/>
      <c r="D293" s="67"/>
      <c r="E293" s="123"/>
      <c r="F293" s="123"/>
      <c r="G293" s="85"/>
      <c r="H293" s="86"/>
      <c r="I293" s="124"/>
      <c r="J293" s="13"/>
      <c r="K293" s="14"/>
      <c r="L293" s="14"/>
      <c r="M293" s="15"/>
      <c r="N293" s="72"/>
      <c r="O293" s="92">
        <f t="shared" si="174"/>
        <v>0</v>
      </c>
      <c r="P293" s="93">
        <f t="shared" si="175"/>
        <v>0</v>
      </c>
      <c r="Q293" s="94"/>
      <c r="R293" s="3" t="str">
        <f t="shared" si="176"/>
        <v/>
      </c>
      <c r="S293" s="3" t="str">
        <f t="shared" si="177"/>
        <v/>
      </c>
      <c r="T293" s="3" t="str">
        <f t="shared" si="178"/>
        <v/>
      </c>
      <c r="U293" s="4" t="str">
        <f t="shared" si="179"/>
        <v/>
      </c>
      <c r="V293" s="5" t="str">
        <f t="shared" si="180"/>
        <v/>
      </c>
      <c r="W293" s="76" t="str">
        <f t="shared" si="171"/>
        <v/>
      </c>
      <c r="X293" s="76" t="str">
        <f t="shared" si="172"/>
        <v/>
      </c>
      <c r="Y293" s="5" t="str">
        <f t="shared" si="181"/>
        <v/>
      </c>
      <c r="Z293" s="5" t="str">
        <f t="shared" si="182"/>
        <v/>
      </c>
      <c r="AA293" s="5" t="str">
        <f t="shared" si="183"/>
        <v/>
      </c>
      <c r="AB293" s="6" t="str">
        <f t="shared" si="184"/>
        <v/>
      </c>
      <c r="AC293" s="29" t="str">
        <f t="shared" si="185"/>
        <v/>
      </c>
      <c r="AD293" s="29" t="str">
        <f t="shared" si="186"/>
        <v/>
      </c>
      <c r="AE293" s="29" t="str">
        <f t="shared" si="187"/>
        <v/>
      </c>
      <c r="AF293" s="29" t="str">
        <f t="shared" si="173"/>
        <v/>
      </c>
      <c r="AG293" s="23"/>
      <c r="AH293" s="17" t="str">
        <f t="shared" si="188"/>
        <v/>
      </c>
      <c r="AI293" s="73"/>
      <c r="AJ293" s="61"/>
      <c r="AK293" s="61"/>
      <c r="AL293" s="62"/>
      <c r="AM293" s="18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  <c r="BJ293" s="102"/>
      <c r="BK293" s="102"/>
      <c r="BL293" s="102"/>
      <c r="BM293" s="102"/>
      <c r="BN293" s="102"/>
      <c r="BO293" s="102"/>
      <c r="BP293" s="102"/>
      <c r="BQ293" s="102"/>
      <c r="BR293" s="102"/>
      <c r="BS293" s="102"/>
      <c r="BT293" s="25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7"/>
      <c r="DJ293" s="27"/>
      <c r="DK293" s="27"/>
      <c r="DL293" s="27"/>
      <c r="DM293" s="27"/>
      <c r="DN293" s="27"/>
      <c r="DO293" s="27"/>
      <c r="DP293" s="27"/>
      <c r="DQ293" s="27"/>
      <c r="DR293" s="27"/>
      <c r="DS293" s="27"/>
      <c r="DT293" s="27"/>
      <c r="DU293" s="27"/>
      <c r="DV293" s="27"/>
      <c r="DW293" s="27"/>
      <c r="DX293" s="27"/>
      <c r="DY293" s="27"/>
      <c r="DZ293" s="27"/>
      <c r="EA293" s="27"/>
      <c r="EB293" s="27"/>
      <c r="EC293" s="27"/>
      <c r="ED293" s="27"/>
      <c r="EE293" s="27"/>
      <c r="EF293" s="27"/>
      <c r="EG293" s="27"/>
      <c r="EH293" s="27"/>
      <c r="EI293" s="27"/>
    </row>
    <row r="294" spans="1:139" ht="15" customHeight="1">
      <c r="A294" s="83"/>
      <c r="B294" s="66"/>
      <c r="C294" s="79"/>
      <c r="D294" s="67"/>
      <c r="E294" s="123"/>
      <c r="F294" s="123"/>
      <c r="G294" s="85"/>
      <c r="H294" s="86"/>
      <c r="I294" s="124"/>
      <c r="J294" s="13"/>
      <c r="K294" s="14"/>
      <c r="L294" s="14"/>
      <c r="M294" s="15"/>
      <c r="N294" s="72"/>
      <c r="O294" s="92">
        <f t="shared" si="174"/>
        <v>0</v>
      </c>
      <c r="P294" s="93">
        <f t="shared" si="175"/>
        <v>0</v>
      </c>
      <c r="Q294" s="94"/>
      <c r="R294" s="3" t="str">
        <f t="shared" si="176"/>
        <v/>
      </c>
      <c r="S294" s="3" t="str">
        <f t="shared" si="177"/>
        <v/>
      </c>
      <c r="T294" s="3" t="str">
        <f t="shared" si="178"/>
        <v/>
      </c>
      <c r="U294" s="4" t="str">
        <f t="shared" si="179"/>
        <v/>
      </c>
      <c r="V294" s="5" t="str">
        <f t="shared" si="180"/>
        <v/>
      </c>
      <c r="W294" s="76" t="str">
        <f t="shared" si="171"/>
        <v/>
      </c>
      <c r="X294" s="76" t="str">
        <f t="shared" si="172"/>
        <v/>
      </c>
      <c r="Y294" s="5" t="str">
        <f t="shared" si="181"/>
        <v/>
      </c>
      <c r="Z294" s="5" t="str">
        <f t="shared" si="182"/>
        <v/>
      </c>
      <c r="AA294" s="5" t="str">
        <f t="shared" si="183"/>
        <v/>
      </c>
      <c r="AB294" s="6" t="str">
        <f t="shared" si="184"/>
        <v/>
      </c>
      <c r="AC294" s="29" t="str">
        <f t="shared" si="185"/>
        <v/>
      </c>
      <c r="AD294" s="29" t="str">
        <f t="shared" si="186"/>
        <v/>
      </c>
      <c r="AE294" s="29" t="str">
        <f t="shared" si="187"/>
        <v/>
      </c>
      <c r="AF294" s="29" t="str">
        <f t="shared" si="173"/>
        <v/>
      </c>
      <c r="AG294" s="23"/>
      <c r="AH294" s="17" t="str">
        <f t="shared" si="188"/>
        <v/>
      </c>
      <c r="AI294" s="73"/>
      <c r="AJ294" s="61"/>
      <c r="AK294" s="61"/>
      <c r="AL294" s="62"/>
      <c r="AM294" s="18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  <c r="BJ294" s="102"/>
      <c r="BK294" s="102"/>
      <c r="BL294" s="102"/>
      <c r="BM294" s="102"/>
      <c r="BN294" s="102"/>
      <c r="BO294" s="102"/>
      <c r="BP294" s="102"/>
      <c r="BQ294" s="102"/>
      <c r="BR294" s="102"/>
      <c r="BS294" s="102"/>
      <c r="BT294" s="25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7"/>
      <c r="DJ294" s="27"/>
      <c r="DK294" s="27"/>
      <c r="DL294" s="27"/>
      <c r="DM294" s="27"/>
      <c r="DN294" s="27"/>
      <c r="DO294" s="27"/>
      <c r="DP294" s="27"/>
      <c r="DQ294" s="27"/>
      <c r="DR294" s="27"/>
      <c r="DS294" s="27"/>
      <c r="DT294" s="27"/>
      <c r="DU294" s="27"/>
      <c r="DV294" s="27"/>
      <c r="DW294" s="27"/>
      <c r="DX294" s="27"/>
      <c r="DY294" s="27"/>
      <c r="DZ294" s="27"/>
      <c r="EA294" s="27"/>
      <c r="EB294" s="27"/>
      <c r="EC294" s="27"/>
      <c r="ED294" s="27"/>
      <c r="EE294" s="27"/>
      <c r="EF294" s="27"/>
      <c r="EG294" s="27"/>
      <c r="EH294" s="27"/>
      <c r="EI294" s="27"/>
    </row>
    <row r="295" spans="1:139" ht="15" customHeight="1">
      <c r="A295" s="83"/>
      <c r="B295" s="66"/>
      <c r="C295" s="79"/>
      <c r="D295" s="67"/>
      <c r="E295" s="123"/>
      <c r="F295" s="123"/>
      <c r="G295" s="85"/>
      <c r="H295" s="86"/>
      <c r="I295" s="124"/>
      <c r="J295" s="13"/>
      <c r="K295" s="14"/>
      <c r="L295" s="14"/>
      <c r="M295" s="15"/>
      <c r="N295" s="72"/>
      <c r="O295" s="92">
        <f t="shared" si="174"/>
        <v>0</v>
      </c>
      <c r="P295" s="93">
        <f t="shared" si="175"/>
        <v>0</v>
      </c>
      <c r="Q295" s="94"/>
      <c r="R295" s="3" t="str">
        <f t="shared" si="176"/>
        <v/>
      </c>
      <c r="S295" s="3" t="str">
        <f t="shared" si="177"/>
        <v/>
      </c>
      <c r="T295" s="3" t="str">
        <f t="shared" si="178"/>
        <v/>
      </c>
      <c r="U295" s="4" t="str">
        <f t="shared" si="179"/>
        <v/>
      </c>
      <c r="V295" s="5" t="str">
        <f t="shared" si="180"/>
        <v/>
      </c>
      <c r="W295" s="76" t="str">
        <f t="shared" si="171"/>
        <v/>
      </c>
      <c r="X295" s="76" t="str">
        <f t="shared" si="172"/>
        <v/>
      </c>
      <c r="Y295" s="5" t="str">
        <f t="shared" si="181"/>
        <v/>
      </c>
      <c r="Z295" s="5" t="str">
        <f t="shared" si="182"/>
        <v/>
      </c>
      <c r="AA295" s="5" t="str">
        <f t="shared" si="183"/>
        <v/>
      </c>
      <c r="AB295" s="6" t="str">
        <f t="shared" si="184"/>
        <v/>
      </c>
      <c r="AC295" s="29" t="str">
        <f t="shared" si="185"/>
        <v/>
      </c>
      <c r="AD295" s="29" t="str">
        <f t="shared" si="186"/>
        <v/>
      </c>
      <c r="AE295" s="29" t="str">
        <f t="shared" si="187"/>
        <v/>
      </c>
      <c r="AF295" s="29" t="str">
        <f t="shared" si="173"/>
        <v/>
      </c>
      <c r="AG295" s="23"/>
      <c r="AH295" s="17" t="str">
        <f t="shared" si="188"/>
        <v/>
      </c>
      <c r="AI295" s="73"/>
      <c r="AJ295" s="61"/>
      <c r="AK295" s="61"/>
      <c r="AL295" s="62"/>
      <c r="AM295" s="18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  <c r="BJ295" s="102"/>
      <c r="BK295" s="102"/>
      <c r="BL295" s="102"/>
      <c r="BM295" s="102"/>
      <c r="BN295" s="102"/>
      <c r="BO295" s="102"/>
      <c r="BP295" s="102"/>
      <c r="BQ295" s="102"/>
      <c r="BR295" s="102"/>
      <c r="BS295" s="102"/>
      <c r="BT295" s="25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7"/>
      <c r="DJ295" s="27"/>
      <c r="DK295" s="27"/>
      <c r="DL295" s="27"/>
      <c r="DM295" s="27"/>
      <c r="DN295" s="27"/>
      <c r="DO295" s="27"/>
      <c r="DP295" s="27"/>
      <c r="DQ295" s="27"/>
      <c r="DR295" s="27"/>
      <c r="DS295" s="27"/>
      <c r="DT295" s="27"/>
      <c r="DU295" s="27"/>
      <c r="DV295" s="27"/>
      <c r="DW295" s="27"/>
      <c r="DX295" s="27"/>
      <c r="DY295" s="27"/>
      <c r="DZ295" s="27"/>
      <c r="EA295" s="27"/>
      <c r="EB295" s="27"/>
      <c r="EC295" s="27"/>
      <c r="ED295" s="27"/>
      <c r="EE295" s="27"/>
      <c r="EF295" s="27"/>
      <c r="EG295" s="27"/>
      <c r="EH295" s="27"/>
      <c r="EI295" s="27"/>
    </row>
    <row r="296" spans="1:139" ht="15" customHeight="1">
      <c r="A296" s="83"/>
      <c r="B296" s="66"/>
      <c r="C296" s="79"/>
      <c r="D296" s="67"/>
      <c r="E296" s="123"/>
      <c r="F296" s="123"/>
      <c r="G296" s="85"/>
      <c r="H296" s="86"/>
      <c r="I296" s="124"/>
      <c r="J296" s="13"/>
      <c r="K296" s="14"/>
      <c r="L296" s="14"/>
      <c r="M296" s="15"/>
      <c r="N296" s="72"/>
      <c r="O296" s="92">
        <f t="shared" si="174"/>
        <v>0</v>
      </c>
      <c r="P296" s="93">
        <f t="shared" si="175"/>
        <v>0</v>
      </c>
      <c r="Q296" s="94"/>
      <c r="R296" s="3" t="str">
        <f t="shared" si="176"/>
        <v/>
      </c>
      <c r="S296" s="3" t="str">
        <f t="shared" si="177"/>
        <v/>
      </c>
      <c r="T296" s="3" t="str">
        <f t="shared" si="178"/>
        <v/>
      </c>
      <c r="U296" s="4" t="str">
        <f t="shared" si="179"/>
        <v/>
      </c>
      <c r="V296" s="5" t="str">
        <f t="shared" si="180"/>
        <v/>
      </c>
      <c r="W296" s="76" t="str">
        <f t="shared" si="171"/>
        <v/>
      </c>
      <c r="X296" s="76" t="str">
        <f t="shared" si="172"/>
        <v/>
      </c>
      <c r="Y296" s="5" t="str">
        <f t="shared" si="181"/>
        <v/>
      </c>
      <c r="Z296" s="5" t="str">
        <f t="shared" si="182"/>
        <v/>
      </c>
      <c r="AA296" s="5" t="str">
        <f t="shared" si="183"/>
        <v/>
      </c>
      <c r="AB296" s="6" t="str">
        <f t="shared" si="184"/>
        <v/>
      </c>
      <c r="AC296" s="29" t="str">
        <f t="shared" si="185"/>
        <v/>
      </c>
      <c r="AD296" s="29" t="str">
        <f t="shared" si="186"/>
        <v/>
      </c>
      <c r="AE296" s="29" t="str">
        <f t="shared" si="187"/>
        <v/>
      </c>
      <c r="AF296" s="29" t="str">
        <f t="shared" si="173"/>
        <v/>
      </c>
      <c r="AG296" s="23"/>
      <c r="AH296" s="17" t="str">
        <f t="shared" si="188"/>
        <v/>
      </c>
      <c r="AI296" s="73"/>
      <c r="AJ296" s="61"/>
      <c r="AK296" s="61"/>
      <c r="AL296" s="62"/>
      <c r="AM296" s="18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  <c r="BJ296" s="102"/>
      <c r="BK296" s="102"/>
      <c r="BL296" s="102"/>
      <c r="BM296" s="102"/>
      <c r="BN296" s="102"/>
      <c r="BO296" s="102"/>
      <c r="BP296" s="102"/>
      <c r="BQ296" s="102"/>
      <c r="BR296" s="102"/>
      <c r="BS296" s="102"/>
      <c r="BT296" s="25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7"/>
      <c r="DJ296" s="27"/>
      <c r="DK296" s="27"/>
      <c r="DL296" s="27"/>
      <c r="DM296" s="27"/>
      <c r="DN296" s="27"/>
      <c r="DO296" s="27"/>
      <c r="DP296" s="27"/>
      <c r="DQ296" s="27"/>
      <c r="DR296" s="27"/>
      <c r="DS296" s="27"/>
      <c r="DT296" s="27"/>
      <c r="DU296" s="27"/>
      <c r="DV296" s="27"/>
      <c r="DW296" s="27"/>
      <c r="DX296" s="27"/>
      <c r="DY296" s="27"/>
      <c r="DZ296" s="27"/>
      <c r="EA296" s="27"/>
      <c r="EB296" s="27"/>
      <c r="EC296" s="27"/>
      <c r="ED296" s="27"/>
      <c r="EE296" s="27"/>
      <c r="EF296" s="27"/>
      <c r="EG296" s="27"/>
      <c r="EH296" s="27"/>
      <c r="EI296" s="27"/>
    </row>
    <row r="297" spans="1:139" ht="15" customHeight="1">
      <c r="A297" s="83"/>
      <c r="B297" s="66"/>
      <c r="C297" s="79"/>
      <c r="D297" s="67"/>
      <c r="E297" s="123"/>
      <c r="F297" s="123"/>
      <c r="G297" s="85"/>
      <c r="H297" s="86"/>
      <c r="I297" s="124"/>
      <c r="J297" s="13"/>
      <c r="K297" s="14"/>
      <c r="L297" s="14"/>
      <c r="M297" s="15"/>
      <c r="N297" s="72"/>
      <c r="O297" s="92">
        <f t="shared" si="174"/>
        <v>0</v>
      </c>
      <c r="P297" s="93">
        <f t="shared" si="175"/>
        <v>0</v>
      </c>
      <c r="Q297" s="94"/>
      <c r="R297" s="3" t="str">
        <f t="shared" si="176"/>
        <v/>
      </c>
      <c r="S297" s="3" t="str">
        <f t="shared" si="177"/>
        <v/>
      </c>
      <c r="T297" s="3" t="str">
        <f t="shared" si="178"/>
        <v/>
      </c>
      <c r="U297" s="4" t="str">
        <f t="shared" si="179"/>
        <v/>
      </c>
      <c r="V297" s="5" t="str">
        <f t="shared" si="180"/>
        <v/>
      </c>
      <c r="W297" s="76" t="str">
        <f t="shared" si="171"/>
        <v/>
      </c>
      <c r="X297" s="76" t="str">
        <f t="shared" si="172"/>
        <v/>
      </c>
      <c r="Y297" s="5" t="str">
        <f t="shared" si="181"/>
        <v/>
      </c>
      <c r="Z297" s="5" t="str">
        <f t="shared" si="182"/>
        <v/>
      </c>
      <c r="AA297" s="5" t="str">
        <f t="shared" si="183"/>
        <v/>
      </c>
      <c r="AB297" s="6" t="str">
        <f t="shared" si="184"/>
        <v/>
      </c>
      <c r="AC297" s="29" t="str">
        <f t="shared" si="185"/>
        <v/>
      </c>
      <c r="AD297" s="29" t="str">
        <f t="shared" si="186"/>
        <v/>
      </c>
      <c r="AE297" s="29" t="str">
        <f t="shared" si="187"/>
        <v/>
      </c>
      <c r="AF297" s="29" t="str">
        <f t="shared" si="173"/>
        <v/>
      </c>
      <c r="AG297" s="23"/>
      <c r="AH297" s="17" t="str">
        <f t="shared" si="188"/>
        <v/>
      </c>
      <c r="AI297" s="73"/>
      <c r="AJ297" s="61"/>
      <c r="AK297" s="61"/>
      <c r="AL297" s="62"/>
      <c r="AM297" s="18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  <c r="BJ297" s="102"/>
      <c r="BK297" s="102"/>
      <c r="BL297" s="102"/>
      <c r="BM297" s="102"/>
      <c r="BN297" s="102"/>
      <c r="BO297" s="102"/>
      <c r="BP297" s="102"/>
      <c r="BQ297" s="102"/>
      <c r="BR297" s="102"/>
      <c r="BS297" s="102"/>
      <c r="BT297" s="25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7"/>
      <c r="DJ297" s="27"/>
      <c r="DK297" s="27"/>
      <c r="DL297" s="27"/>
      <c r="DM297" s="27"/>
      <c r="DN297" s="27"/>
      <c r="DO297" s="27"/>
      <c r="DP297" s="27"/>
      <c r="DQ297" s="27"/>
      <c r="DR297" s="27"/>
      <c r="DS297" s="27"/>
      <c r="DT297" s="27"/>
      <c r="DU297" s="27"/>
      <c r="DV297" s="27"/>
      <c r="DW297" s="27"/>
      <c r="DX297" s="27"/>
      <c r="DY297" s="27"/>
      <c r="DZ297" s="27"/>
      <c r="EA297" s="27"/>
      <c r="EB297" s="27"/>
      <c r="EC297" s="27"/>
      <c r="ED297" s="27"/>
      <c r="EE297" s="27"/>
      <c r="EF297" s="27"/>
      <c r="EG297" s="27"/>
      <c r="EH297" s="27"/>
      <c r="EI297" s="27"/>
    </row>
    <row r="298" spans="1:139" ht="15" customHeight="1">
      <c r="A298" s="83"/>
      <c r="B298" s="66"/>
      <c r="C298" s="79"/>
      <c r="D298" s="67"/>
      <c r="E298" s="123"/>
      <c r="F298" s="123"/>
      <c r="G298" s="85"/>
      <c r="H298" s="86"/>
      <c r="I298" s="124"/>
      <c r="J298" s="13"/>
      <c r="K298" s="14"/>
      <c r="L298" s="14"/>
      <c r="M298" s="15"/>
      <c r="N298" s="72"/>
      <c r="O298" s="92">
        <f t="shared" si="174"/>
        <v>0</v>
      </c>
      <c r="P298" s="93">
        <f t="shared" si="175"/>
        <v>0</v>
      </c>
      <c r="Q298" s="94"/>
      <c r="R298" s="3" t="str">
        <f t="shared" si="176"/>
        <v/>
      </c>
      <c r="S298" s="3" t="str">
        <f t="shared" si="177"/>
        <v/>
      </c>
      <c r="T298" s="3" t="str">
        <f t="shared" si="178"/>
        <v/>
      </c>
      <c r="U298" s="4" t="str">
        <f t="shared" si="179"/>
        <v/>
      </c>
      <c r="V298" s="5" t="str">
        <f t="shared" si="180"/>
        <v/>
      </c>
      <c r="W298" s="76" t="str">
        <f t="shared" si="171"/>
        <v/>
      </c>
      <c r="X298" s="76" t="str">
        <f t="shared" si="172"/>
        <v/>
      </c>
      <c r="Y298" s="5" t="str">
        <f t="shared" si="181"/>
        <v/>
      </c>
      <c r="Z298" s="5" t="str">
        <f t="shared" si="182"/>
        <v/>
      </c>
      <c r="AA298" s="5" t="str">
        <f t="shared" si="183"/>
        <v/>
      </c>
      <c r="AB298" s="6" t="str">
        <f t="shared" si="184"/>
        <v/>
      </c>
      <c r="AC298" s="29" t="str">
        <f t="shared" si="185"/>
        <v/>
      </c>
      <c r="AD298" s="29" t="str">
        <f t="shared" si="186"/>
        <v/>
      </c>
      <c r="AE298" s="29" t="str">
        <f t="shared" si="187"/>
        <v/>
      </c>
      <c r="AF298" s="29" t="str">
        <f t="shared" si="173"/>
        <v/>
      </c>
      <c r="AG298" s="23"/>
      <c r="AH298" s="17" t="str">
        <f t="shared" si="188"/>
        <v/>
      </c>
      <c r="AI298" s="73"/>
      <c r="AJ298" s="61"/>
      <c r="AK298" s="61"/>
      <c r="AL298" s="62"/>
      <c r="AM298" s="18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  <c r="BJ298" s="102"/>
      <c r="BK298" s="102"/>
      <c r="BL298" s="102"/>
      <c r="BM298" s="102"/>
      <c r="BN298" s="102"/>
      <c r="BO298" s="102"/>
      <c r="BP298" s="102"/>
      <c r="BQ298" s="102"/>
      <c r="BR298" s="102"/>
      <c r="BS298" s="102"/>
      <c r="BT298" s="25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7"/>
      <c r="DJ298" s="27"/>
      <c r="DK298" s="27"/>
      <c r="DL298" s="27"/>
      <c r="DM298" s="27"/>
      <c r="DN298" s="27"/>
      <c r="DO298" s="27"/>
      <c r="DP298" s="27"/>
      <c r="DQ298" s="27"/>
      <c r="DR298" s="27"/>
      <c r="DS298" s="27"/>
      <c r="DT298" s="27"/>
      <c r="DU298" s="27"/>
      <c r="DV298" s="27"/>
      <c r="DW298" s="27"/>
      <c r="DX298" s="27"/>
      <c r="DY298" s="27"/>
      <c r="DZ298" s="27"/>
      <c r="EA298" s="27"/>
      <c r="EB298" s="27"/>
      <c r="EC298" s="27"/>
      <c r="ED298" s="27"/>
      <c r="EE298" s="27"/>
      <c r="EF298" s="27"/>
      <c r="EG298" s="27"/>
      <c r="EH298" s="27"/>
      <c r="EI298" s="27"/>
    </row>
    <row r="299" spans="1:139" ht="15" customHeight="1">
      <c r="A299" s="83"/>
      <c r="B299" s="66"/>
      <c r="C299" s="79"/>
      <c r="D299" s="67"/>
      <c r="E299" s="123"/>
      <c r="F299" s="123"/>
      <c r="G299" s="85"/>
      <c r="H299" s="86"/>
      <c r="I299" s="124"/>
      <c r="J299" s="13"/>
      <c r="K299" s="14"/>
      <c r="L299" s="14"/>
      <c r="M299" s="15"/>
      <c r="N299" s="72"/>
      <c r="O299" s="92">
        <f t="shared" si="174"/>
        <v>0</v>
      </c>
      <c r="P299" s="93">
        <f t="shared" si="175"/>
        <v>0</v>
      </c>
      <c r="Q299" s="94"/>
      <c r="R299" s="3" t="str">
        <f t="shared" si="176"/>
        <v/>
      </c>
      <c r="S299" s="3" t="str">
        <f t="shared" si="177"/>
        <v/>
      </c>
      <c r="T299" s="3" t="str">
        <f t="shared" si="178"/>
        <v/>
      </c>
      <c r="U299" s="4" t="str">
        <f t="shared" si="179"/>
        <v/>
      </c>
      <c r="V299" s="5" t="str">
        <f t="shared" si="180"/>
        <v/>
      </c>
      <c r="W299" s="76" t="str">
        <f t="shared" si="171"/>
        <v/>
      </c>
      <c r="X299" s="76" t="str">
        <f t="shared" si="172"/>
        <v/>
      </c>
      <c r="Y299" s="5" t="str">
        <f t="shared" si="181"/>
        <v/>
      </c>
      <c r="Z299" s="5" t="str">
        <f t="shared" si="182"/>
        <v/>
      </c>
      <c r="AA299" s="5" t="str">
        <f t="shared" si="183"/>
        <v/>
      </c>
      <c r="AB299" s="6" t="str">
        <f t="shared" si="184"/>
        <v/>
      </c>
      <c r="AC299" s="29" t="str">
        <f t="shared" si="185"/>
        <v/>
      </c>
      <c r="AD299" s="29" t="str">
        <f t="shared" si="186"/>
        <v/>
      </c>
      <c r="AE299" s="29" t="str">
        <f t="shared" si="187"/>
        <v/>
      </c>
      <c r="AF299" s="29" t="str">
        <f t="shared" si="173"/>
        <v/>
      </c>
      <c r="AG299" s="23"/>
      <c r="AH299" s="17" t="str">
        <f t="shared" si="188"/>
        <v/>
      </c>
      <c r="AI299" s="73"/>
      <c r="AJ299" s="61"/>
      <c r="AK299" s="61"/>
      <c r="AL299" s="62"/>
      <c r="AM299" s="18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  <c r="BJ299" s="102"/>
      <c r="BK299" s="102"/>
      <c r="BL299" s="102"/>
      <c r="BM299" s="102"/>
      <c r="BN299" s="102"/>
      <c r="BO299" s="102"/>
      <c r="BP299" s="102"/>
      <c r="BQ299" s="102"/>
      <c r="BR299" s="102"/>
      <c r="BS299" s="102"/>
      <c r="BT299" s="25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7"/>
      <c r="DJ299" s="27"/>
      <c r="DK299" s="27"/>
      <c r="DL299" s="27"/>
      <c r="DM299" s="27"/>
      <c r="DN299" s="27"/>
      <c r="DO299" s="27"/>
      <c r="DP299" s="27"/>
      <c r="DQ299" s="27"/>
      <c r="DR299" s="27"/>
      <c r="DS299" s="27"/>
      <c r="DT299" s="27"/>
      <c r="DU299" s="27"/>
      <c r="DV299" s="27"/>
      <c r="DW299" s="27"/>
      <c r="DX299" s="27"/>
      <c r="DY299" s="27"/>
      <c r="DZ299" s="27"/>
      <c r="EA299" s="27"/>
      <c r="EB299" s="27"/>
      <c r="EC299" s="27"/>
      <c r="ED299" s="27"/>
      <c r="EE299" s="27"/>
      <c r="EF299" s="27"/>
      <c r="EG299" s="27"/>
      <c r="EH299" s="27"/>
      <c r="EI299" s="27"/>
    </row>
    <row r="300" spans="1:139" ht="15" customHeight="1">
      <c r="A300" s="83"/>
      <c r="B300" s="66"/>
      <c r="C300" s="79"/>
      <c r="D300" s="67"/>
      <c r="E300" s="123"/>
      <c r="F300" s="123"/>
      <c r="G300" s="85"/>
      <c r="H300" s="86"/>
      <c r="I300" s="124"/>
      <c r="J300" s="13"/>
      <c r="K300" s="14"/>
      <c r="L300" s="14"/>
      <c r="M300" s="15"/>
      <c r="N300" s="72"/>
      <c r="O300" s="92">
        <f t="shared" si="174"/>
        <v>0</v>
      </c>
      <c r="P300" s="93">
        <f t="shared" si="175"/>
        <v>0</v>
      </c>
      <c r="Q300" s="94"/>
      <c r="R300" s="3" t="str">
        <f t="shared" si="176"/>
        <v/>
      </c>
      <c r="S300" s="3" t="str">
        <f t="shared" si="177"/>
        <v/>
      </c>
      <c r="T300" s="3" t="str">
        <f t="shared" si="178"/>
        <v/>
      </c>
      <c r="U300" s="4" t="str">
        <f t="shared" si="179"/>
        <v/>
      </c>
      <c r="V300" s="5" t="str">
        <f t="shared" si="180"/>
        <v/>
      </c>
      <c r="W300" s="76" t="str">
        <f t="shared" si="171"/>
        <v/>
      </c>
      <c r="X300" s="76" t="str">
        <f t="shared" si="172"/>
        <v/>
      </c>
      <c r="Y300" s="5" t="str">
        <f t="shared" si="181"/>
        <v/>
      </c>
      <c r="Z300" s="5" t="str">
        <f t="shared" si="182"/>
        <v/>
      </c>
      <c r="AA300" s="5" t="str">
        <f t="shared" si="183"/>
        <v/>
      </c>
      <c r="AB300" s="6" t="str">
        <f t="shared" si="184"/>
        <v/>
      </c>
      <c r="AC300" s="29" t="str">
        <f t="shared" si="185"/>
        <v/>
      </c>
      <c r="AD300" s="29" t="str">
        <f t="shared" si="186"/>
        <v/>
      </c>
      <c r="AE300" s="29" t="str">
        <f t="shared" si="187"/>
        <v/>
      </c>
      <c r="AF300" s="29" t="str">
        <f t="shared" si="173"/>
        <v/>
      </c>
      <c r="AG300" s="23"/>
      <c r="AH300" s="17" t="str">
        <f t="shared" si="188"/>
        <v/>
      </c>
      <c r="AI300" s="73"/>
      <c r="AJ300" s="61"/>
      <c r="AK300" s="61"/>
      <c r="AL300" s="62"/>
      <c r="AM300" s="18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  <c r="BJ300" s="102"/>
      <c r="BK300" s="102"/>
      <c r="BL300" s="102"/>
      <c r="BM300" s="102"/>
      <c r="BN300" s="102"/>
      <c r="BO300" s="102"/>
      <c r="BP300" s="102"/>
      <c r="BQ300" s="102"/>
      <c r="BR300" s="102"/>
      <c r="BS300" s="102"/>
      <c r="BT300" s="25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7"/>
      <c r="DJ300" s="27"/>
      <c r="DK300" s="27"/>
      <c r="DL300" s="27"/>
      <c r="DM300" s="27"/>
      <c r="DN300" s="27"/>
      <c r="DO300" s="27"/>
      <c r="DP300" s="27"/>
      <c r="DQ300" s="27"/>
      <c r="DR300" s="27"/>
      <c r="DS300" s="27"/>
      <c r="DT300" s="27"/>
      <c r="DU300" s="27"/>
      <c r="DV300" s="27"/>
      <c r="DW300" s="27"/>
      <c r="DX300" s="27"/>
      <c r="DY300" s="27"/>
      <c r="DZ300" s="27"/>
      <c r="EA300" s="27"/>
      <c r="EB300" s="27"/>
      <c r="EC300" s="27"/>
      <c r="ED300" s="27"/>
      <c r="EE300" s="27"/>
      <c r="EF300" s="27"/>
      <c r="EG300" s="27"/>
      <c r="EH300" s="27"/>
      <c r="EI300" s="27"/>
    </row>
    <row r="301" spans="1:139" ht="15" customHeight="1">
      <c r="A301" s="83"/>
      <c r="B301" s="66"/>
      <c r="C301" s="79"/>
      <c r="D301" s="67"/>
      <c r="E301" s="123"/>
      <c r="F301" s="123"/>
      <c r="G301" s="85"/>
      <c r="H301" s="86"/>
      <c r="I301" s="124"/>
      <c r="J301" s="13"/>
      <c r="K301" s="14"/>
      <c r="L301" s="14"/>
      <c r="M301" s="15"/>
      <c r="N301" s="72"/>
      <c r="O301" s="92">
        <f t="shared" si="174"/>
        <v>0</v>
      </c>
      <c r="P301" s="93">
        <f t="shared" si="175"/>
        <v>0</v>
      </c>
      <c r="Q301" s="94"/>
      <c r="R301" s="3" t="str">
        <f t="shared" si="176"/>
        <v/>
      </c>
      <c r="S301" s="3" t="str">
        <f t="shared" si="177"/>
        <v/>
      </c>
      <c r="T301" s="3" t="str">
        <f t="shared" si="178"/>
        <v/>
      </c>
      <c r="U301" s="4" t="str">
        <f t="shared" si="179"/>
        <v/>
      </c>
      <c r="V301" s="5" t="str">
        <f t="shared" si="180"/>
        <v/>
      </c>
      <c r="W301" s="76" t="str">
        <f t="shared" si="171"/>
        <v/>
      </c>
      <c r="X301" s="76" t="str">
        <f t="shared" si="172"/>
        <v/>
      </c>
      <c r="Y301" s="5" t="str">
        <f t="shared" si="181"/>
        <v/>
      </c>
      <c r="Z301" s="5" t="str">
        <f t="shared" si="182"/>
        <v/>
      </c>
      <c r="AA301" s="5" t="str">
        <f t="shared" si="183"/>
        <v/>
      </c>
      <c r="AB301" s="6" t="str">
        <f t="shared" si="184"/>
        <v/>
      </c>
      <c r="AC301" s="29" t="str">
        <f t="shared" si="185"/>
        <v/>
      </c>
      <c r="AD301" s="29" t="str">
        <f t="shared" si="186"/>
        <v/>
      </c>
      <c r="AE301" s="29" t="str">
        <f t="shared" si="187"/>
        <v/>
      </c>
      <c r="AF301" s="29" t="str">
        <f t="shared" si="173"/>
        <v/>
      </c>
      <c r="AG301" s="23"/>
      <c r="AH301" s="17" t="str">
        <f t="shared" si="188"/>
        <v/>
      </c>
      <c r="AI301" s="73"/>
      <c r="AJ301" s="61"/>
      <c r="AK301" s="61"/>
      <c r="AL301" s="62"/>
      <c r="AM301" s="18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  <c r="BJ301" s="102"/>
      <c r="BK301" s="102"/>
      <c r="BL301" s="102"/>
      <c r="BM301" s="102"/>
      <c r="BN301" s="102"/>
      <c r="BO301" s="102"/>
      <c r="BP301" s="102"/>
      <c r="BQ301" s="102"/>
      <c r="BR301" s="102"/>
      <c r="BS301" s="102"/>
      <c r="BT301" s="25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7"/>
      <c r="DJ301" s="27"/>
      <c r="DK301" s="27"/>
      <c r="DL301" s="27"/>
      <c r="DM301" s="27"/>
      <c r="DN301" s="27"/>
      <c r="DO301" s="27"/>
      <c r="DP301" s="27"/>
      <c r="DQ301" s="27"/>
      <c r="DR301" s="27"/>
      <c r="DS301" s="27"/>
      <c r="DT301" s="27"/>
      <c r="DU301" s="27"/>
      <c r="DV301" s="27"/>
      <c r="DW301" s="27"/>
      <c r="DX301" s="27"/>
      <c r="DY301" s="27"/>
      <c r="DZ301" s="27"/>
      <c r="EA301" s="27"/>
      <c r="EB301" s="27"/>
      <c r="EC301" s="27"/>
      <c r="ED301" s="27"/>
      <c r="EE301" s="27"/>
      <c r="EF301" s="27"/>
      <c r="EG301" s="27"/>
      <c r="EH301" s="27"/>
      <c r="EI301" s="27"/>
    </row>
    <row r="302" spans="1:139" ht="15" customHeight="1">
      <c r="A302" s="83"/>
      <c r="B302" s="66"/>
      <c r="C302" s="79"/>
      <c r="D302" s="67"/>
      <c r="E302" s="123"/>
      <c r="F302" s="123"/>
      <c r="G302" s="85"/>
      <c r="H302" s="86"/>
      <c r="I302" s="124"/>
      <c r="J302" s="13"/>
      <c r="K302" s="14"/>
      <c r="L302" s="14"/>
      <c r="M302" s="15"/>
      <c r="N302" s="72"/>
      <c r="O302" s="92">
        <f t="shared" si="174"/>
        <v>0</v>
      </c>
      <c r="P302" s="93">
        <f t="shared" si="175"/>
        <v>0</v>
      </c>
      <c r="Q302" s="94"/>
      <c r="R302" s="3" t="str">
        <f t="shared" si="176"/>
        <v/>
      </c>
      <c r="S302" s="3" t="str">
        <f t="shared" si="177"/>
        <v/>
      </c>
      <c r="T302" s="3" t="str">
        <f t="shared" si="178"/>
        <v/>
      </c>
      <c r="U302" s="4" t="str">
        <f t="shared" si="179"/>
        <v/>
      </c>
      <c r="V302" s="5" t="str">
        <f t="shared" si="180"/>
        <v/>
      </c>
      <c r="W302" s="76" t="str">
        <f t="shared" si="171"/>
        <v/>
      </c>
      <c r="X302" s="76" t="str">
        <f t="shared" si="172"/>
        <v/>
      </c>
      <c r="Y302" s="5" t="str">
        <f t="shared" si="181"/>
        <v/>
      </c>
      <c r="Z302" s="5" t="str">
        <f t="shared" si="182"/>
        <v/>
      </c>
      <c r="AA302" s="5" t="str">
        <f t="shared" si="183"/>
        <v/>
      </c>
      <c r="AB302" s="6" t="str">
        <f t="shared" si="184"/>
        <v/>
      </c>
      <c r="AC302" s="29" t="str">
        <f t="shared" si="185"/>
        <v/>
      </c>
      <c r="AD302" s="29" t="str">
        <f t="shared" si="186"/>
        <v/>
      </c>
      <c r="AE302" s="29" t="str">
        <f t="shared" si="187"/>
        <v/>
      </c>
      <c r="AF302" s="29" t="str">
        <f t="shared" si="173"/>
        <v/>
      </c>
      <c r="AG302" s="23"/>
      <c r="AH302" s="17" t="str">
        <f t="shared" si="188"/>
        <v/>
      </c>
      <c r="AI302" s="73"/>
      <c r="AJ302" s="61"/>
      <c r="AK302" s="61"/>
      <c r="AL302" s="62"/>
      <c r="AM302" s="18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  <c r="BJ302" s="102"/>
      <c r="BK302" s="102"/>
      <c r="BL302" s="102"/>
      <c r="BM302" s="102"/>
      <c r="BN302" s="102"/>
      <c r="BO302" s="102"/>
      <c r="BP302" s="102"/>
      <c r="BQ302" s="102"/>
      <c r="BR302" s="102"/>
      <c r="BS302" s="102"/>
      <c r="BT302" s="25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7"/>
      <c r="DJ302" s="27"/>
      <c r="DK302" s="27"/>
      <c r="DL302" s="27"/>
      <c r="DM302" s="27"/>
      <c r="DN302" s="27"/>
      <c r="DO302" s="27"/>
      <c r="DP302" s="27"/>
      <c r="DQ302" s="27"/>
      <c r="DR302" s="27"/>
      <c r="DS302" s="27"/>
      <c r="DT302" s="27"/>
      <c r="DU302" s="27"/>
      <c r="DV302" s="27"/>
      <c r="DW302" s="27"/>
      <c r="DX302" s="27"/>
      <c r="DY302" s="27"/>
      <c r="DZ302" s="27"/>
      <c r="EA302" s="27"/>
      <c r="EB302" s="27"/>
      <c r="EC302" s="27"/>
      <c r="ED302" s="27"/>
      <c r="EE302" s="27"/>
      <c r="EF302" s="27"/>
      <c r="EG302" s="27"/>
      <c r="EH302" s="27"/>
      <c r="EI302" s="27"/>
    </row>
    <row r="303" spans="1:139" ht="15" customHeight="1">
      <c r="A303" s="83"/>
      <c r="B303" s="66"/>
      <c r="C303" s="79"/>
      <c r="D303" s="67"/>
      <c r="E303" s="123"/>
      <c r="F303" s="123"/>
      <c r="G303" s="85"/>
      <c r="H303" s="86"/>
      <c r="I303" s="124"/>
      <c r="J303" s="13"/>
      <c r="K303" s="14"/>
      <c r="L303" s="14"/>
      <c r="M303" s="15"/>
      <c r="N303" s="72"/>
      <c r="O303" s="92">
        <f t="shared" si="174"/>
        <v>0</v>
      </c>
      <c r="P303" s="93">
        <f t="shared" si="175"/>
        <v>0</v>
      </c>
      <c r="Q303" s="94"/>
      <c r="R303" s="3" t="str">
        <f t="shared" si="176"/>
        <v/>
      </c>
      <c r="S303" s="3" t="str">
        <f t="shared" si="177"/>
        <v/>
      </c>
      <c r="T303" s="3" t="str">
        <f t="shared" si="178"/>
        <v/>
      </c>
      <c r="U303" s="4" t="str">
        <f t="shared" si="179"/>
        <v/>
      </c>
      <c r="V303" s="5" t="str">
        <f t="shared" si="180"/>
        <v/>
      </c>
      <c r="W303" s="76" t="str">
        <f t="shared" si="171"/>
        <v/>
      </c>
      <c r="X303" s="76" t="str">
        <f t="shared" si="172"/>
        <v/>
      </c>
      <c r="Y303" s="5" t="str">
        <f t="shared" si="181"/>
        <v/>
      </c>
      <c r="Z303" s="5" t="str">
        <f t="shared" si="182"/>
        <v/>
      </c>
      <c r="AA303" s="5" t="str">
        <f t="shared" si="183"/>
        <v/>
      </c>
      <c r="AB303" s="6" t="str">
        <f t="shared" si="184"/>
        <v/>
      </c>
      <c r="AC303" s="29" t="str">
        <f t="shared" si="185"/>
        <v/>
      </c>
      <c r="AD303" s="29" t="str">
        <f t="shared" si="186"/>
        <v/>
      </c>
      <c r="AE303" s="29" t="str">
        <f t="shared" si="187"/>
        <v/>
      </c>
      <c r="AF303" s="29" t="str">
        <f t="shared" si="173"/>
        <v/>
      </c>
      <c r="AG303" s="23"/>
      <c r="AH303" s="17" t="str">
        <f t="shared" si="188"/>
        <v/>
      </c>
      <c r="AI303" s="73"/>
      <c r="AJ303" s="61"/>
      <c r="AK303" s="61"/>
      <c r="AL303" s="62"/>
      <c r="AM303" s="18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  <c r="BJ303" s="102"/>
      <c r="BK303" s="102"/>
      <c r="BL303" s="102"/>
      <c r="BM303" s="102"/>
      <c r="BN303" s="102"/>
      <c r="BO303" s="102"/>
      <c r="BP303" s="102"/>
      <c r="BQ303" s="102"/>
      <c r="BR303" s="102"/>
      <c r="BS303" s="102"/>
      <c r="BT303" s="25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7"/>
      <c r="DJ303" s="27"/>
      <c r="DK303" s="27"/>
      <c r="DL303" s="27"/>
      <c r="DM303" s="27"/>
      <c r="DN303" s="27"/>
      <c r="DO303" s="27"/>
      <c r="DP303" s="27"/>
      <c r="DQ303" s="27"/>
      <c r="DR303" s="27"/>
      <c r="DS303" s="27"/>
      <c r="DT303" s="27"/>
      <c r="DU303" s="27"/>
      <c r="DV303" s="27"/>
      <c r="DW303" s="27"/>
      <c r="DX303" s="27"/>
      <c r="DY303" s="27"/>
      <c r="DZ303" s="27"/>
      <c r="EA303" s="27"/>
      <c r="EB303" s="27"/>
      <c r="EC303" s="27"/>
      <c r="ED303" s="27"/>
      <c r="EE303" s="27"/>
      <c r="EF303" s="27"/>
      <c r="EG303" s="27"/>
      <c r="EH303" s="27"/>
      <c r="EI303" s="27"/>
    </row>
    <row r="304" spans="1:139" ht="15" customHeight="1">
      <c r="A304" s="83"/>
      <c r="B304" s="66"/>
      <c r="C304" s="79"/>
      <c r="D304" s="67"/>
      <c r="E304" s="123"/>
      <c r="F304" s="123"/>
      <c r="G304" s="85"/>
      <c r="H304" s="86"/>
      <c r="I304" s="124"/>
      <c r="J304" s="13"/>
      <c r="K304" s="14"/>
      <c r="L304" s="14"/>
      <c r="M304" s="15"/>
      <c r="N304" s="72"/>
      <c r="O304" s="92">
        <f t="shared" si="174"/>
        <v>0</v>
      </c>
      <c r="P304" s="93">
        <f t="shared" si="175"/>
        <v>0</v>
      </c>
      <c r="Q304" s="94"/>
      <c r="R304" s="3" t="str">
        <f t="shared" si="176"/>
        <v/>
      </c>
      <c r="S304" s="3" t="str">
        <f t="shared" si="177"/>
        <v/>
      </c>
      <c r="T304" s="3" t="str">
        <f t="shared" si="178"/>
        <v/>
      </c>
      <c r="U304" s="4" t="str">
        <f t="shared" si="179"/>
        <v/>
      </c>
      <c r="V304" s="5" t="str">
        <f t="shared" si="180"/>
        <v/>
      </c>
      <c r="W304" s="76" t="str">
        <f t="shared" si="171"/>
        <v/>
      </c>
      <c r="X304" s="76" t="str">
        <f t="shared" si="172"/>
        <v/>
      </c>
      <c r="Y304" s="5" t="str">
        <f t="shared" si="181"/>
        <v/>
      </c>
      <c r="Z304" s="5" t="str">
        <f t="shared" si="182"/>
        <v/>
      </c>
      <c r="AA304" s="5" t="str">
        <f t="shared" si="183"/>
        <v/>
      </c>
      <c r="AB304" s="6" t="str">
        <f t="shared" si="184"/>
        <v/>
      </c>
      <c r="AC304" s="29" t="str">
        <f t="shared" si="185"/>
        <v/>
      </c>
      <c r="AD304" s="29" t="str">
        <f t="shared" si="186"/>
        <v/>
      </c>
      <c r="AE304" s="29" t="str">
        <f t="shared" si="187"/>
        <v/>
      </c>
      <c r="AF304" s="29" t="str">
        <f t="shared" si="173"/>
        <v/>
      </c>
      <c r="AG304" s="23"/>
      <c r="AH304" s="17" t="str">
        <f t="shared" si="188"/>
        <v/>
      </c>
      <c r="AI304" s="73"/>
      <c r="AJ304" s="61"/>
      <c r="AK304" s="61"/>
      <c r="AL304" s="62"/>
      <c r="AM304" s="18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  <c r="BJ304" s="102"/>
      <c r="BK304" s="102"/>
      <c r="BL304" s="102"/>
      <c r="BM304" s="102"/>
      <c r="BN304" s="102"/>
      <c r="BO304" s="102"/>
      <c r="BP304" s="102"/>
      <c r="BQ304" s="102"/>
      <c r="BR304" s="102"/>
      <c r="BS304" s="102"/>
      <c r="BT304" s="25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7"/>
      <c r="DJ304" s="27"/>
      <c r="DK304" s="27"/>
      <c r="DL304" s="27"/>
      <c r="DM304" s="27"/>
      <c r="DN304" s="27"/>
      <c r="DO304" s="27"/>
      <c r="DP304" s="27"/>
      <c r="DQ304" s="27"/>
      <c r="DR304" s="27"/>
      <c r="DS304" s="27"/>
      <c r="DT304" s="27"/>
      <c r="DU304" s="27"/>
      <c r="DV304" s="27"/>
      <c r="DW304" s="27"/>
      <c r="DX304" s="27"/>
      <c r="DY304" s="27"/>
      <c r="DZ304" s="27"/>
      <c r="EA304" s="27"/>
      <c r="EB304" s="27"/>
      <c r="EC304" s="27"/>
      <c r="ED304" s="27"/>
      <c r="EE304" s="27"/>
      <c r="EF304" s="27"/>
      <c r="EG304" s="27"/>
      <c r="EH304" s="27"/>
      <c r="EI304" s="27"/>
    </row>
    <row r="305" spans="1:139" ht="15" customHeight="1">
      <c r="A305" s="83"/>
      <c r="B305" s="66"/>
      <c r="C305" s="79"/>
      <c r="D305" s="67"/>
      <c r="E305" s="123"/>
      <c r="F305" s="123"/>
      <c r="G305" s="85"/>
      <c r="H305" s="86"/>
      <c r="I305" s="124"/>
      <c r="J305" s="13"/>
      <c r="K305" s="14"/>
      <c r="L305" s="14"/>
      <c r="M305" s="15"/>
      <c r="N305" s="72"/>
      <c r="O305" s="92">
        <f t="shared" si="174"/>
        <v>0</v>
      </c>
      <c r="P305" s="93">
        <f t="shared" si="175"/>
        <v>0</v>
      </c>
      <c r="Q305" s="94"/>
      <c r="R305" s="3" t="str">
        <f t="shared" si="176"/>
        <v/>
      </c>
      <c r="S305" s="3" t="str">
        <f t="shared" si="177"/>
        <v/>
      </c>
      <c r="T305" s="3" t="str">
        <f t="shared" si="178"/>
        <v/>
      </c>
      <c r="U305" s="4" t="str">
        <f t="shared" si="179"/>
        <v/>
      </c>
      <c r="V305" s="5" t="str">
        <f t="shared" si="180"/>
        <v/>
      </c>
      <c r="W305" s="76" t="str">
        <f t="shared" si="171"/>
        <v/>
      </c>
      <c r="X305" s="76" t="str">
        <f t="shared" si="172"/>
        <v/>
      </c>
      <c r="Y305" s="5" t="str">
        <f t="shared" si="181"/>
        <v/>
      </c>
      <c r="Z305" s="5" t="str">
        <f t="shared" si="182"/>
        <v/>
      </c>
      <c r="AA305" s="5" t="str">
        <f t="shared" si="183"/>
        <v/>
      </c>
      <c r="AB305" s="6" t="str">
        <f t="shared" si="184"/>
        <v/>
      </c>
      <c r="AC305" s="29" t="str">
        <f t="shared" si="185"/>
        <v/>
      </c>
      <c r="AD305" s="29" t="str">
        <f t="shared" si="186"/>
        <v/>
      </c>
      <c r="AE305" s="29" t="str">
        <f t="shared" si="187"/>
        <v/>
      </c>
      <c r="AF305" s="29" t="str">
        <f t="shared" si="173"/>
        <v/>
      </c>
      <c r="AG305" s="23"/>
      <c r="AH305" s="17" t="str">
        <f t="shared" si="188"/>
        <v/>
      </c>
      <c r="AI305" s="73"/>
      <c r="AJ305" s="61"/>
      <c r="AK305" s="61"/>
      <c r="AL305" s="62"/>
      <c r="AM305" s="18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  <c r="BJ305" s="102"/>
      <c r="BK305" s="102"/>
      <c r="BL305" s="102"/>
      <c r="BM305" s="102"/>
      <c r="BN305" s="102"/>
      <c r="BO305" s="102"/>
      <c r="BP305" s="102"/>
      <c r="BQ305" s="102"/>
      <c r="BR305" s="102"/>
      <c r="BS305" s="102"/>
      <c r="BT305" s="25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7"/>
      <c r="DJ305" s="27"/>
      <c r="DK305" s="27"/>
      <c r="DL305" s="27"/>
      <c r="DM305" s="27"/>
      <c r="DN305" s="27"/>
      <c r="DO305" s="27"/>
      <c r="DP305" s="27"/>
      <c r="DQ305" s="27"/>
      <c r="DR305" s="27"/>
      <c r="DS305" s="27"/>
      <c r="DT305" s="27"/>
      <c r="DU305" s="27"/>
      <c r="DV305" s="27"/>
      <c r="DW305" s="27"/>
      <c r="DX305" s="27"/>
      <c r="DY305" s="27"/>
      <c r="DZ305" s="27"/>
      <c r="EA305" s="27"/>
      <c r="EB305" s="27"/>
      <c r="EC305" s="27"/>
      <c r="ED305" s="27"/>
      <c r="EE305" s="27"/>
      <c r="EF305" s="27"/>
      <c r="EG305" s="27"/>
      <c r="EH305" s="27"/>
      <c r="EI305" s="27"/>
    </row>
    <row r="306" spans="1:139" ht="15" customHeight="1">
      <c r="A306" s="83"/>
      <c r="B306" s="66"/>
      <c r="C306" s="79"/>
      <c r="D306" s="67"/>
      <c r="E306" s="123"/>
      <c r="F306" s="123"/>
      <c r="G306" s="85"/>
      <c r="H306" s="86"/>
      <c r="I306" s="124"/>
      <c r="J306" s="13"/>
      <c r="K306" s="14"/>
      <c r="L306" s="14"/>
      <c r="M306" s="15"/>
      <c r="N306" s="72"/>
      <c r="O306" s="92">
        <f t="shared" si="174"/>
        <v>0</v>
      </c>
      <c r="P306" s="93">
        <f t="shared" si="175"/>
        <v>0</v>
      </c>
      <c r="Q306" s="94"/>
      <c r="R306" s="3" t="str">
        <f t="shared" si="176"/>
        <v/>
      </c>
      <c r="S306" s="3" t="str">
        <f t="shared" si="177"/>
        <v/>
      </c>
      <c r="T306" s="3" t="str">
        <f t="shared" si="178"/>
        <v/>
      </c>
      <c r="U306" s="4" t="str">
        <f t="shared" si="179"/>
        <v/>
      </c>
      <c r="V306" s="5" t="str">
        <f t="shared" si="180"/>
        <v/>
      </c>
      <c r="W306" s="76" t="str">
        <f t="shared" si="171"/>
        <v/>
      </c>
      <c r="X306" s="76" t="str">
        <f t="shared" si="172"/>
        <v/>
      </c>
      <c r="Y306" s="5" t="str">
        <f t="shared" si="181"/>
        <v/>
      </c>
      <c r="Z306" s="5" t="str">
        <f t="shared" si="182"/>
        <v/>
      </c>
      <c r="AA306" s="5" t="str">
        <f t="shared" si="183"/>
        <v/>
      </c>
      <c r="AB306" s="6" t="str">
        <f t="shared" si="184"/>
        <v/>
      </c>
      <c r="AC306" s="29" t="str">
        <f t="shared" si="185"/>
        <v/>
      </c>
      <c r="AD306" s="29" t="str">
        <f t="shared" si="186"/>
        <v/>
      </c>
      <c r="AE306" s="29" t="str">
        <f t="shared" si="187"/>
        <v/>
      </c>
      <c r="AF306" s="29" t="str">
        <f t="shared" si="173"/>
        <v/>
      </c>
      <c r="AG306" s="23"/>
      <c r="AH306" s="17" t="str">
        <f t="shared" si="188"/>
        <v/>
      </c>
      <c r="AI306" s="73"/>
      <c r="AJ306" s="61"/>
      <c r="AK306" s="61"/>
      <c r="AL306" s="62"/>
      <c r="AM306" s="18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  <c r="BJ306" s="102"/>
      <c r="BK306" s="102"/>
      <c r="BL306" s="102"/>
      <c r="BM306" s="102"/>
      <c r="BN306" s="102"/>
      <c r="BO306" s="102"/>
      <c r="BP306" s="102"/>
      <c r="BQ306" s="102"/>
      <c r="BR306" s="102"/>
      <c r="BS306" s="102"/>
      <c r="BT306" s="25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7"/>
      <c r="DJ306" s="27"/>
      <c r="DK306" s="27"/>
      <c r="DL306" s="27"/>
      <c r="DM306" s="27"/>
      <c r="DN306" s="27"/>
      <c r="DO306" s="27"/>
      <c r="DP306" s="27"/>
      <c r="DQ306" s="27"/>
      <c r="DR306" s="27"/>
      <c r="DS306" s="27"/>
      <c r="DT306" s="27"/>
      <c r="DU306" s="27"/>
      <c r="DV306" s="27"/>
      <c r="DW306" s="27"/>
      <c r="DX306" s="27"/>
      <c r="DY306" s="27"/>
      <c r="DZ306" s="27"/>
      <c r="EA306" s="27"/>
      <c r="EB306" s="27"/>
      <c r="EC306" s="27"/>
      <c r="ED306" s="27"/>
      <c r="EE306" s="27"/>
      <c r="EF306" s="27"/>
      <c r="EG306" s="27"/>
      <c r="EH306" s="27"/>
      <c r="EI306" s="27"/>
    </row>
    <row r="307" spans="1:139" ht="15" customHeight="1">
      <c r="A307" s="83"/>
      <c r="B307" s="66"/>
      <c r="C307" s="79"/>
      <c r="D307" s="67"/>
      <c r="E307" s="123"/>
      <c r="F307" s="123"/>
      <c r="G307" s="85"/>
      <c r="H307" s="86"/>
      <c r="I307" s="124"/>
      <c r="J307" s="13"/>
      <c r="K307" s="14"/>
      <c r="L307" s="14"/>
      <c r="M307" s="15"/>
      <c r="N307" s="72"/>
      <c r="O307" s="92">
        <f t="shared" si="174"/>
        <v>0</v>
      </c>
      <c r="P307" s="93">
        <f t="shared" si="175"/>
        <v>0</v>
      </c>
      <c r="Q307" s="94"/>
      <c r="R307" s="3" t="str">
        <f t="shared" si="176"/>
        <v/>
      </c>
      <c r="S307" s="3" t="str">
        <f t="shared" si="177"/>
        <v/>
      </c>
      <c r="T307" s="3" t="str">
        <f t="shared" si="178"/>
        <v/>
      </c>
      <c r="U307" s="4" t="str">
        <f t="shared" si="179"/>
        <v/>
      </c>
      <c r="V307" s="5" t="str">
        <f t="shared" si="180"/>
        <v/>
      </c>
      <c r="W307" s="76" t="str">
        <f t="shared" ref="W307:W370" si="189">IF(OR($AN307="",ISNUMBER($AN307)=FALSE),"",IF(AND($I307="Tolerance",$J307&lt;&gt;""),($T307-$J307)/(($O307-$P307)/2),IF(AND($I307="GD&amp;T",$K307&lt;&gt;""),$T307/$K307,"")))</f>
        <v/>
      </c>
      <c r="X307" s="76" t="str">
        <f t="shared" ref="X307:X370" si="190">IF($W307="","",IF(ABS($W307)&lt;=0.125, "Level A",IF(AND(ABS($W307)&gt;0.125,ABS($W307)&lt;=0.25), "Level B",IF(AND(ABS($W307)&gt;0.25,ABS($W307)&lt;=0.5), "Level C", IF(ABS($W307)&gt;0.5, "Level D")))))</f>
        <v/>
      </c>
      <c r="Y307" s="5" t="str">
        <f t="shared" si="181"/>
        <v/>
      </c>
      <c r="Z307" s="5" t="str">
        <f t="shared" si="182"/>
        <v/>
      </c>
      <c r="AA307" s="5" t="str">
        <f t="shared" si="183"/>
        <v/>
      </c>
      <c r="AB307" s="6" t="str">
        <f t="shared" si="184"/>
        <v/>
      </c>
      <c r="AC307" s="29" t="str">
        <f t="shared" si="185"/>
        <v/>
      </c>
      <c r="AD307" s="29" t="str">
        <f t="shared" si="186"/>
        <v/>
      </c>
      <c r="AE307" s="29" t="str">
        <f t="shared" si="187"/>
        <v/>
      </c>
      <c r="AF307" s="29" t="str">
        <f t="shared" ref="AF307:AF370" si="191">IF(OR($V307&gt;$AF$9,$U307=""),"",$AF$9*6*$U307)</f>
        <v/>
      </c>
      <c r="AG307" s="23"/>
      <c r="AH307" s="17" t="str">
        <f t="shared" si="188"/>
        <v/>
      </c>
      <c r="AI307" s="73"/>
      <c r="AJ307" s="61"/>
      <c r="AK307" s="61"/>
      <c r="AL307" s="62"/>
      <c r="AM307" s="18"/>
      <c r="AN307" s="102"/>
      <c r="AO307" s="102"/>
      <c r="AP307" s="102"/>
      <c r="AQ307" s="102"/>
      <c r="AR307" s="102"/>
      <c r="AS307" s="102"/>
      <c r="AT307" s="102"/>
      <c r="AU307" s="102"/>
      <c r="AV307" s="102"/>
      <c r="AW307" s="102"/>
      <c r="AX307" s="102"/>
      <c r="AY307" s="102"/>
      <c r="AZ307" s="102"/>
      <c r="BA307" s="102"/>
      <c r="BB307" s="102"/>
      <c r="BC307" s="102"/>
      <c r="BD307" s="102"/>
      <c r="BE307" s="102"/>
      <c r="BF307" s="102"/>
      <c r="BG307" s="102"/>
      <c r="BH307" s="102"/>
      <c r="BI307" s="102"/>
      <c r="BJ307" s="102"/>
      <c r="BK307" s="102"/>
      <c r="BL307" s="102"/>
      <c r="BM307" s="102"/>
      <c r="BN307" s="102"/>
      <c r="BO307" s="102"/>
      <c r="BP307" s="102"/>
      <c r="BQ307" s="102"/>
      <c r="BR307" s="102"/>
      <c r="BS307" s="102"/>
      <c r="BT307" s="25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7"/>
      <c r="DJ307" s="27"/>
      <c r="DK307" s="27"/>
      <c r="DL307" s="27"/>
      <c r="DM307" s="27"/>
      <c r="DN307" s="27"/>
      <c r="DO307" s="27"/>
      <c r="DP307" s="27"/>
      <c r="DQ307" s="27"/>
      <c r="DR307" s="27"/>
      <c r="DS307" s="27"/>
      <c r="DT307" s="27"/>
      <c r="DU307" s="27"/>
      <c r="DV307" s="27"/>
      <c r="DW307" s="27"/>
      <c r="DX307" s="27"/>
      <c r="DY307" s="27"/>
      <c r="DZ307" s="27"/>
      <c r="EA307" s="27"/>
      <c r="EB307" s="27"/>
      <c r="EC307" s="27"/>
      <c r="ED307" s="27"/>
      <c r="EE307" s="27"/>
      <c r="EF307" s="27"/>
      <c r="EG307" s="27"/>
      <c r="EH307" s="27"/>
      <c r="EI307" s="27"/>
    </row>
    <row r="308" spans="1:139" ht="15" customHeight="1">
      <c r="A308" s="83"/>
      <c r="B308" s="66"/>
      <c r="C308" s="79"/>
      <c r="D308" s="67"/>
      <c r="E308" s="123"/>
      <c r="F308" s="123"/>
      <c r="G308" s="85"/>
      <c r="H308" s="86"/>
      <c r="I308" s="124"/>
      <c r="J308" s="13"/>
      <c r="K308" s="14"/>
      <c r="L308" s="14"/>
      <c r="M308" s="15"/>
      <c r="N308" s="72"/>
      <c r="O308" s="92">
        <f t="shared" ref="O308:O371" si="192">J308+K308</f>
        <v>0</v>
      </c>
      <c r="P308" s="93">
        <f t="shared" ref="P308:P371" si="193">J308+L308</f>
        <v>0</v>
      </c>
      <c r="Q308" s="94"/>
      <c r="R308" s="3" t="str">
        <f t="shared" ref="R308:R371" si="194">IF(OR($AN308="",ISNUMBER($AN308)=FALSE),"",MAX(AN308:EI308))</f>
        <v/>
      </c>
      <c r="S308" s="3" t="str">
        <f t="shared" ref="S308:S371" si="195">IF(OR($AN308="",ISNUMBER($AN308)=FALSE),"",MIN(AN308:EI308))</f>
        <v/>
      </c>
      <c r="T308" s="3" t="str">
        <f t="shared" ref="T308:T371" si="196">IF(OR($AN308="",ISNUMBER($AN308)=FALSE),"",AVERAGE(AN308:EI308))</f>
        <v/>
      </c>
      <c r="U308" s="4" t="str">
        <f t="shared" ref="U308:U371" si="197">IF(OR($AN308="",ISNUMBER($AN308)=FALSE),"",STDEV(AN308:EI308))</f>
        <v/>
      </c>
      <c r="V308" s="5" t="str">
        <f t="shared" ref="V308:V371" si="198">IF(OR($AN308="",ISNUMBER($AN308)=FALSE),"",IF(AND(J308=0,L308=0),Y308,IF(AND(J308="",K308=""),Z308,(K308+ABS(L308))/(6*U308))))</f>
        <v/>
      </c>
      <c r="W308" s="76" t="str">
        <f t="shared" si="189"/>
        <v/>
      </c>
      <c r="X308" s="76" t="str">
        <f t="shared" si="190"/>
        <v/>
      </c>
      <c r="Y308" s="5" t="str">
        <f t="shared" ref="Y308:Y371" si="199">IF(OR($AN308="",ISNUMBER($AN308)=FALSE),"",IF(K308="","",(O308-T308)/(3*U308)))</f>
        <v/>
      </c>
      <c r="Z308" s="5" t="str">
        <f t="shared" ref="Z308:Z371" si="200">IF(OR($AN308="",ISNUMBER($AN308)=FALSE),"",IF(L308="","",(T308-P308)/(3*U308)))</f>
        <v/>
      </c>
      <c r="AA308" s="5" t="str">
        <f t="shared" ref="AA308:AA371" si="201">IF(OR($AN308="",ISNUMBER($AN308)=FALSE),"",IF(AND(J308=0,L308=0),((K308)-(T308))/(3*U308),MIN(Y308:Z308)))</f>
        <v/>
      </c>
      <c r="AB308" s="6" t="str">
        <f t="shared" ref="AB308:AB371" si="202">IF(OR($AN308="",ISNUMBER($AN308)=FALSE),"",IF(AND(J308=0,L308=0),NORMSDIST(3*AA308),NORMSDIST(3*AA308)+NORMSDIST(6*V308-3*AA308)-1))</f>
        <v/>
      </c>
      <c r="AC308" s="29" t="str">
        <f t="shared" ref="AC308:AC371" si="203">IF($T308="","",IF(I308="Tolerance",IF(($H308*3*U308+T308)-J308&lt;K308,"",($H308*3*U308+T308)-J308),IF(OR(I308="GD&amp;T",I308="MAX"),IF(($H308*3*U308+T308)&lt;K308,"",($H308*3*U308+T308)),"")))</f>
        <v/>
      </c>
      <c r="AD308" s="29" t="str">
        <f t="shared" ref="AD308:AD371" si="204">IF(T308="","",IF(I308="Tolerance",IF(-(($H308*3*U308)-T308)-J308&gt;L308,"",-(($H308*3*U308)-T308)-J308),IF(I308="MIN",IF(-(($H308*3*U308)-T308)&gt;L308,"",-(($H308*3*U308)-T308)),"")))</f>
        <v/>
      </c>
      <c r="AE308" s="29" t="str">
        <f t="shared" ref="AE308:AE371" si="205">IF(OR(J308="",T308=""),"",(O308+P308)/2-T308)</f>
        <v/>
      </c>
      <c r="AF308" s="29" t="str">
        <f t="shared" si="191"/>
        <v/>
      </c>
      <c r="AG308" s="23"/>
      <c r="AH308" s="17" t="str">
        <f t="shared" ref="AH308:AH371" si="206">IF(AG308="","",IF(AG308&gt;=0.966,"Normal","Not Normal"))</f>
        <v/>
      </c>
      <c r="AI308" s="73"/>
      <c r="AJ308" s="61"/>
      <c r="AK308" s="61"/>
      <c r="AL308" s="62"/>
      <c r="AM308" s="18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  <c r="BJ308" s="102"/>
      <c r="BK308" s="102"/>
      <c r="BL308" s="102"/>
      <c r="BM308" s="102"/>
      <c r="BN308" s="102"/>
      <c r="BO308" s="102"/>
      <c r="BP308" s="102"/>
      <c r="BQ308" s="102"/>
      <c r="BR308" s="102"/>
      <c r="BS308" s="102"/>
      <c r="BT308" s="25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7"/>
      <c r="DJ308" s="27"/>
      <c r="DK308" s="27"/>
      <c r="DL308" s="27"/>
      <c r="DM308" s="27"/>
      <c r="DN308" s="27"/>
      <c r="DO308" s="27"/>
      <c r="DP308" s="27"/>
      <c r="DQ308" s="27"/>
      <c r="DR308" s="27"/>
      <c r="DS308" s="27"/>
      <c r="DT308" s="27"/>
      <c r="DU308" s="27"/>
      <c r="DV308" s="27"/>
      <c r="DW308" s="27"/>
      <c r="DX308" s="27"/>
      <c r="DY308" s="27"/>
      <c r="DZ308" s="27"/>
      <c r="EA308" s="27"/>
      <c r="EB308" s="27"/>
      <c r="EC308" s="27"/>
      <c r="ED308" s="27"/>
      <c r="EE308" s="27"/>
      <c r="EF308" s="27"/>
      <c r="EG308" s="27"/>
      <c r="EH308" s="27"/>
      <c r="EI308" s="27"/>
    </row>
    <row r="309" spans="1:139" ht="15" customHeight="1">
      <c r="A309" s="83"/>
      <c r="B309" s="66"/>
      <c r="C309" s="79"/>
      <c r="D309" s="67"/>
      <c r="E309" s="123"/>
      <c r="F309" s="123"/>
      <c r="G309" s="85"/>
      <c r="H309" s="86"/>
      <c r="I309" s="124"/>
      <c r="J309" s="13"/>
      <c r="K309" s="14"/>
      <c r="L309" s="14"/>
      <c r="M309" s="15"/>
      <c r="N309" s="72"/>
      <c r="O309" s="92">
        <f t="shared" si="192"/>
        <v>0</v>
      </c>
      <c r="P309" s="93">
        <f t="shared" si="193"/>
        <v>0</v>
      </c>
      <c r="Q309" s="94"/>
      <c r="R309" s="3" t="str">
        <f t="shared" si="194"/>
        <v/>
      </c>
      <c r="S309" s="3" t="str">
        <f t="shared" si="195"/>
        <v/>
      </c>
      <c r="T309" s="3" t="str">
        <f t="shared" si="196"/>
        <v/>
      </c>
      <c r="U309" s="4" t="str">
        <f t="shared" si="197"/>
        <v/>
      </c>
      <c r="V309" s="5" t="str">
        <f t="shared" si="198"/>
        <v/>
      </c>
      <c r="W309" s="76" t="str">
        <f t="shared" si="189"/>
        <v/>
      </c>
      <c r="X309" s="76" t="str">
        <f t="shared" si="190"/>
        <v/>
      </c>
      <c r="Y309" s="5" t="str">
        <f t="shared" si="199"/>
        <v/>
      </c>
      <c r="Z309" s="5" t="str">
        <f t="shared" si="200"/>
        <v/>
      </c>
      <c r="AA309" s="5" t="str">
        <f t="shared" si="201"/>
        <v/>
      </c>
      <c r="AB309" s="6" t="str">
        <f t="shared" si="202"/>
        <v/>
      </c>
      <c r="AC309" s="29" t="str">
        <f t="shared" si="203"/>
        <v/>
      </c>
      <c r="AD309" s="29" t="str">
        <f t="shared" si="204"/>
        <v/>
      </c>
      <c r="AE309" s="29" t="str">
        <f t="shared" si="205"/>
        <v/>
      </c>
      <c r="AF309" s="29" t="str">
        <f t="shared" si="191"/>
        <v/>
      </c>
      <c r="AG309" s="23"/>
      <c r="AH309" s="17" t="str">
        <f t="shared" si="206"/>
        <v/>
      </c>
      <c r="AI309" s="73"/>
      <c r="AJ309" s="61"/>
      <c r="AK309" s="61"/>
      <c r="AL309" s="62"/>
      <c r="AM309" s="18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  <c r="BT309" s="25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7"/>
      <c r="DJ309" s="27"/>
      <c r="DK309" s="27"/>
      <c r="DL309" s="27"/>
      <c r="DM309" s="27"/>
      <c r="DN309" s="27"/>
      <c r="DO309" s="27"/>
      <c r="DP309" s="27"/>
      <c r="DQ309" s="27"/>
      <c r="DR309" s="27"/>
      <c r="DS309" s="27"/>
      <c r="DT309" s="27"/>
      <c r="DU309" s="27"/>
      <c r="DV309" s="27"/>
      <c r="DW309" s="27"/>
      <c r="DX309" s="27"/>
      <c r="DY309" s="27"/>
      <c r="DZ309" s="27"/>
      <c r="EA309" s="27"/>
      <c r="EB309" s="27"/>
      <c r="EC309" s="27"/>
      <c r="ED309" s="27"/>
      <c r="EE309" s="27"/>
      <c r="EF309" s="27"/>
      <c r="EG309" s="27"/>
      <c r="EH309" s="27"/>
      <c r="EI309" s="27"/>
    </row>
    <row r="310" spans="1:139" ht="15" customHeight="1">
      <c r="A310" s="83"/>
      <c r="B310" s="66"/>
      <c r="C310" s="79"/>
      <c r="D310" s="67"/>
      <c r="E310" s="123"/>
      <c r="F310" s="123"/>
      <c r="G310" s="85"/>
      <c r="H310" s="86"/>
      <c r="I310" s="124"/>
      <c r="J310" s="13"/>
      <c r="K310" s="14"/>
      <c r="L310" s="14"/>
      <c r="M310" s="15"/>
      <c r="N310" s="72"/>
      <c r="O310" s="92">
        <f t="shared" si="192"/>
        <v>0</v>
      </c>
      <c r="P310" s="93">
        <f t="shared" si="193"/>
        <v>0</v>
      </c>
      <c r="Q310" s="94"/>
      <c r="R310" s="3" t="str">
        <f t="shared" si="194"/>
        <v/>
      </c>
      <c r="S310" s="3" t="str">
        <f t="shared" si="195"/>
        <v/>
      </c>
      <c r="T310" s="3" t="str">
        <f t="shared" si="196"/>
        <v/>
      </c>
      <c r="U310" s="4" t="str">
        <f t="shared" si="197"/>
        <v/>
      </c>
      <c r="V310" s="5" t="str">
        <f t="shared" si="198"/>
        <v/>
      </c>
      <c r="W310" s="76" t="str">
        <f t="shared" si="189"/>
        <v/>
      </c>
      <c r="X310" s="76" t="str">
        <f t="shared" si="190"/>
        <v/>
      </c>
      <c r="Y310" s="5" t="str">
        <f t="shared" si="199"/>
        <v/>
      </c>
      <c r="Z310" s="5" t="str">
        <f t="shared" si="200"/>
        <v/>
      </c>
      <c r="AA310" s="5" t="str">
        <f t="shared" si="201"/>
        <v/>
      </c>
      <c r="AB310" s="6" t="str">
        <f t="shared" si="202"/>
        <v/>
      </c>
      <c r="AC310" s="29" t="str">
        <f t="shared" si="203"/>
        <v/>
      </c>
      <c r="AD310" s="29" t="str">
        <f t="shared" si="204"/>
        <v/>
      </c>
      <c r="AE310" s="29" t="str">
        <f t="shared" si="205"/>
        <v/>
      </c>
      <c r="AF310" s="29" t="str">
        <f t="shared" si="191"/>
        <v/>
      </c>
      <c r="AG310" s="23"/>
      <c r="AH310" s="17" t="str">
        <f t="shared" si="206"/>
        <v/>
      </c>
      <c r="AI310" s="73"/>
      <c r="AJ310" s="61"/>
      <c r="AK310" s="61"/>
      <c r="AL310" s="62"/>
      <c r="AM310" s="18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  <c r="BJ310" s="102"/>
      <c r="BK310" s="102"/>
      <c r="BL310" s="102"/>
      <c r="BM310" s="102"/>
      <c r="BN310" s="102"/>
      <c r="BO310" s="102"/>
      <c r="BP310" s="102"/>
      <c r="BQ310" s="102"/>
      <c r="BR310" s="102"/>
      <c r="BS310" s="102"/>
      <c r="BT310" s="25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7"/>
      <c r="DJ310" s="27"/>
      <c r="DK310" s="27"/>
      <c r="DL310" s="27"/>
      <c r="DM310" s="27"/>
      <c r="DN310" s="27"/>
      <c r="DO310" s="27"/>
      <c r="DP310" s="27"/>
      <c r="DQ310" s="27"/>
      <c r="DR310" s="27"/>
      <c r="DS310" s="27"/>
      <c r="DT310" s="27"/>
      <c r="DU310" s="27"/>
      <c r="DV310" s="27"/>
      <c r="DW310" s="27"/>
      <c r="DX310" s="27"/>
      <c r="DY310" s="27"/>
      <c r="DZ310" s="27"/>
      <c r="EA310" s="27"/>
      <c r="EB310" s="27"/>
      <c r="EC310" s="27"/>
      <c r="ED310" s="27"/>
      <c r="EE310" s="27"/>
      <c r="EF310" s="27"/>
      <c r="EG310" s="27"/>
      <c r="EH310" s="27"/>
      <c r="EI310" s="27"/>
    </row>
    <row r="311" spans="1:139" ht="15" customHeight="1">
      <c r="A311" s="83"/>
      <c r="B311" s="66"/>
      <c r="C311" s="79"/>
      <c r="D311" s="67"/>
      <c r="E311" s="123"/>
      <c r="F311" s="123"/>
      <c r="G311" s="85"/>
      <c r="H311" s="86"/>
      <c r="I311" s="124"/>
      <c r="J311" s="13"/>
      <c r="K311" s="14"/>
      <c r="L311" s="14"/>
      <c r="M311" s="15"/>
      <c r="N311" s="72"/>
      <c r="O311" s="92">
        <f t="shared" si="192"/>
        <v>0</v>
      </c>
      <c r="P311" s="93">
        <f t="shared" si="193"/>
        <v>0</v>
      </c>
      <c r="Q311" s="94"/>
      <c r="R311" s="3" t="str">
        <f t="shared" si="194"/>
        <v/>
      </c>
      <c r="S311" s="3" t="str">
        <f t="shared" si="195"/>
        <v/>
      </c>
      <c r="T311" s="3" t="str">
        <f t="shared" si="196"/>
        <v/>
      </c>
      <c r="U311" s="4" t="str">
        <f t="shared" si="197"/>
        <v/>
      </c>
      <c r="V311" s="5" t="str">
        <f t="shared" si="198"/>
        <v/>
      </c>
      <c r="W311" s="76" t="str">
        <f t="shared" si="189"/>
        <v/>
      </c>
      <c r="X311" s="76" t="str">
        <f t="shared" si="190"/>
        <v/>
      </c>
      <c r="Y311" s="5" t="str">
        <f t="shared" si="199"/>
        <v/>
      </c>
      <c r="Z311" s="5" t="str">
        <f t="shared" si="200"/>
        <v/>
      </c>
      <c r="AA311" s="5" t="str">
        <f t="shared" si="201"/>
        <v/>
      </c>
      <c r="AB311" s="6" t="str">
        <f t="shared" si="202"/>
        <v/>
      </c>
      <c r="AC311" s="29" t="str">
        <f t="shared" si="203"/>
        <v/>
      </c>
      <c r="AD311" s="29" t="str">
        <f t="shared" si="204"/>
        <v/>
      </c>
      <c r="AE311" s="29" t="str">
        <f t="shared" si="205"/>
        <v/>
      </c>
      <c r="AF311" s="29" t="str">
        <f t="shared" si="191"/>
        <v/>
      </c>
      <c r="AG311" s="23"/>
      <c r="AH311" s="17" t="str">
        <f t="shared" si="206"/>
        <v/>
      </c>
      <c r="AI311" s="73"/>
      <c r="AJ311" s="61"/>
      <c r="AK311" s="61"/>
      <c r="AL311" s="62"/>
      <c r="AM311" s="18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  <c r="BJ311" s="102"/>
      <c r="BK311" s="102"/>
      <c r="BL311" s="102"/>
      <c r="BM311" s="102"/>
      <c r="BN311" s="102"/>
      <c r="BO311" s="102"/>
      <c r="BP311" s="102"/>
      <c r="BQ311" s="102"/>
      <c r="BR311" s="102"/>
      <c r="BS311" s="102"/>
      <c r="BT311" s="25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7"/>
      <c r="DJ311" s="27"/>
      <c r="DK311" s="27"/>
      <c r="DL311" s="27"/>
      <c r="DM311" s="27"/>
      <c r="DN311" s="27"/>
      <c r="DO311" s="27"/>
      <c r="DP311" s="27"/>
      <c r="DQ311" s="27"/>
      <c r="DR311" s="27"/>
      <c r="DS311" s="27"/>
      <c r="DT311" s="27"/>
      <c r="DU311" s="27"/>
      <c r="DV311" s="27"/>
      <c r="DW311" s="27"/>
      <c r="DX311" s="27"/>
      <c r="DY311" s="27"/>
      <c r="DZ311" s="27"/>
      <c r="EA311" s="27"/>
      <c r="EB311" s="27"/>
      <c r="EC311" s="27"/>
      <c r="ED311" s="27"/>
      <c r="EE311" s="27"/>
      <c r="EF311" s="27"/>
      <c r="EG311" s="27"/>
      <c r="EH311" s="27"/>
      <c r="EI311" s="27"/>
    </row>
    <row r="312" spans="1:139" ht="15" customHeight="1">
      <c r="A312" s="83"/>
      <c r="B312" s="66"/>
      <c r="C312" s="79"/>
      <c r="D312" s="67"/>
      <c r="E312" s="123"/>
      <c r="F312" s="123"/>
      <c r="G312" s="85"/>
      <c r="H312" s="86"/>
      <c r="I312" s="124"/>
      <c r="J312" s="13"/>
      <c r="K312" s="14"/>
      <c r="L312" s="14"/>
      <c r="M312" s="15"/>
      <c r="N312" s="72"/>
      <c r="O312" s="92">
        <f t="shared" si="192"/>
        <v>0</v>
      </c>
      <c r="P312" s="93">
        <f t="shared" si="193"/>
        <v>0</v>
      </c>
      <c r="Q312" s="94"/>
      <c r="R312" s="3" t="str">
        <f t="shared" si="194"/>
        <v/>
      </c>
      <c r="S312" s="3" t="str">
        <f t="shared" si="195"/>
        <v/>
      </c>
      <c r="T312" s="3" t="str">
        <f t="shared" si="196"/>
        <v/>
      </c>
      <c r="U312" s="4" t="str">
        <f t="shared" si="197"/>
        <v/>
      </c>
      <c r="V312" s="5" t="str">
        <f t="shared" si="198"/>
        <v/>
      </c>
      <c r="W312" s="76" t="str">
        <f t="shared" si="189"/>
        <v/>
      </c>
      <c r="X312" s="76" t="str">
        <f t="shared" si="190"/>
        <v/>
      </c>
      <c r="Y312" s="5" t="str">
        <f t="shared" si="199"/>
        <v/>
      </c>
      <c r="Z312" s="5" t="str">
        <f t="shared" si="200"/>
        <v/>
      </c>
      <c r="AA312" s="5" t="str">
        <f t="shared" si="201"/>
        <v/>
      </c>
      <c r="AB312" s="6" t="str">
        <f t="shared" si="202"/>
        <v/>
      </c>
      <c r="AC312" s="29" t="str">
        <f t="shared" si="203"/>
        <v/>
      </c>
      <c r="AD312" s="29" t="str">
        <f t="shared" si="204"/>
        <v/>
      </c>
      <c r="AE312" s="29" t="str">
        <f t="shared" si="205"/>
        <v/>
      </c>
      <c r="AF312" s="29" t="str">
        <f t="shared" si="191"/>
        <v/>
      </c>
      <c r="AG312" s="23"/>
      <c r="AH312" s="17" t="str">
        <f t="shared" si="206"/>
        <v/>
      </c>
      <c r="AI312" s="73"/>
      <c r="AJ312" s="61"/>
      <c r="AK312" s="61"/>
      <c r="AL312" s="62"/>
      <c r="AM312" s="18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  <c r="BJ312" s="102"/>
      <c r="BK312" s="102"/>
      <c r="BL312" s="102"/>
      <c r="BM312" s="102"/>
      <c r="BN312" s="102"/>
      <c r="BO312" s="102"/>
      <c r="BP312" s="102"/>
      <c r="BQ312" s="102"/>
      <c r="BR312" s="102"/>
      <c r="BS312" s="102"/>
      <c r="BT312" s="25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7"/>
      <c r="DJ312" s="27"/>
      <c r="DK312" s="27"/>
      <c r="DL312" s="27"/>
      <c r="DM312" s="27"/>
      <c r="DN312" s="27"/>
      <c r="DO312" s="27"/>
      <c r="DP312" s="27"/>
      <c r="DQ312" s="27"/>
      <c r="DR312" s="27"/>
      <c r="DS312" s="27"/>
      <c r="DT312" s="27"/>
      <c r="DU312" s="27"/>
      <c r="DV312" s="27"/>
      <c r="DW312" s="27"/>
      <c r="DX312" s="27"/>
      <c r="DY312" s="27"/>
      <c r="DZ312" s="27"/>
      <c r="EA312" s="27"/>
      <c r="EB312" s="27"/>
      <c r="EC312" s="27"/>
      <c r="ED312" s="27"/>
      <c r="EE312" s="27"/>
      <c r="EF312" s="27"/>
      <c r="EG312" s="27"/>
      <c r="EH312" s="27"/>
      <c r="EI312" s="27"/>
    </row>
    <row r="313" spans="1:139" ht="15" customHeight="1">
      <c r="A313" s="83"/>
      <c r="B313" s="66"/>
      <c r="C313" s="79"/>
      <c r="D313" s="67"/>
      <c r="E313" s="123"/>
      <c r="F313" s="123"/>
      <c r="G313" s="85"/>
      <c r="H313" s="86"/>
      <c r="I313" s="124"/>
      <c r="J313" s="13"/>
      <c r="K313" s="14"/>
      <c r="L313" s="14"/>
      <c r="M313" s="15"/>
      <c r="N313" s="72"/>
      <c r="O313" s="92">
        <f t="shared" si="192"/>
        <v>0</v>
      </c>
      <c r="P313" s="93">
        <f t="shared" si="193"/>
        <v>0</v>
      </c>
      <c r="Q313" s="94"/>
      <c r="R313" s="3" t="str">
        <f t="shared" si="194"/>
        <v/>
      </c>
      <c r="S313" s="3" t="str">
        <f t="shared" si="195"/>
        <v/>
      </c>
      <c r="T313" s="3" t="str">
        <f t="shared" si="196"/>
        <v/>
      </c>
      <c r="U313" s="4" t="str">
        <f t="shared" si="197"/>
        <v/>
      </c>
      <c r="V313" s="5" t="str">
        <f t="shared" si="198"/>
        <v/>
      </c>
      <c r="W313" s="76" t="str">
        <f t="shared" si="189"/>
        <v/>
      </c>
      <c r="X313" s="76" t="str">
        <f t="shared" si="190"/>
        <v/>
      </c>
      <c r="Y313" s="5" t="str">
        <f t="shared" si="199"/>
        <v/>
      </c>
      <c r="Z313" s="5" t="str">
        <f t="shared" si="200"/>
        <v/>
      </c>
      <c r="AA313" s="5" t="str">
        <f t="shared" si="201"/>
        <v/>
      </c>
      <c r="AB313" s="6" t="str">
        <f t="shared" si="202"/>
        <v/>
      </c>
      <c r="AC313" s="29" t="str">
        <f t="shared" si="203"/>
        <v/>
      </c>
      <c r="AD313" s="29" t="str">
        <f t="shared" si="204"/>
        <v/>
      </c>
      <c r="AE313" s="29" t="str">
        <f t="shared" si="205"/>
        <v/>
      </c>
      <c r="AF313" s="29" t="str">
        <f t="shared" si="191"/>
        <v/>
      </c>
      <c r="AG313" s="23"/>
      <c r="AH313" s="17" t="str">
        <f t="shared" si="206"/>
        <v/>
      </c>
      <c r="AI313" s="73"/>
      <c r="AJ313" s="61"/>
      <c r="AK313" s="61"/>
      <c r="AL313" s="62"/>
      <c r="AM313" s="18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  <c r="BJ313" s="102"/>
      <c r="BK313" s="102"/>
      <c r="BL313" s="102"/>
      <c r="BM313" s="102"/>
      <c r="BN313" s="102"/>
      <c r="BO313" s="102"/>
      <c r="BP313" s="102"/>
      <c r="BQ313" s="102"/>
      <c r="BR313" s="102"/>
      <c r="BS313" s="102"/>
      <c r="BT313" s="25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7"/>
      <c r="DJ313" s="27"/>
      <c r="DK313" s="27"/>
      <c r="DL313" s="27"/>
      <c r="DM313" s="27"/>
      <c r="DN313" s="27"/>
      <c r="DO313" s="27"/>
      <c r="DP313" s="27"/>
      <c r="DQ313" s="27"/>
      <c r="DR313" s="27"/>
      <c r="DS313" s="27"/>
      <c r="DT313" s="27"/>
      <c r="DU313" s="27"/>
      <c r="DV313" s="27"/>
      <c r="DW313" s="27"/>
      <c r="DX313" s="27"/>
      <c r="DY313" s="27"/>
      <c r="DZ313" s="27"/>
      <c r="EA313" s="27"/>
      <c r="EB313" s="27"/>
      <c r="EC313" s="27"/>
      <c r="ED313" s="27"/>
      <c r="EE313" s="27"/>
      <c r="EF313" s="27"/>
      <c r="EG313" s="27"/>
      <c r="EH313" s="27"/>
      <c r="EI313" s="27"/>
    </row>
    <row r="314" spans="1:139" ht="15" customHeight="1">
      <c r="A314" s="83"/>
      <c r="B314" s="66"/>
      <c r="C314" s="79"/>
      <c r="D314" s="67"/>
      <c r="E314" s="123"/>
      <c r="F314" s="123"/>
      <c r="G314" s="85"/>
      <c r="H314" s="86"/>
      <c r="I314" s="124"/>
      <c r="J314" s="13"/>
      <c r="K314" s="14"/>
      <c r="L314" s="14"/>
      <c r="M314" s="15"/>
      <c r="N314" s="72"/>
      <c r="O314" s="92">
        <f t="shared" si="192"/>
        <v>0</v>
      </c>
      <c r="P314" s="93">
        <f t="shared" si="193"/>
        <v>0</v>
      </c>
      <c r="Q314" s="94"/>
      <c r="R314" s="3" t="str">
        <f t="shared" si="194"/>
        <v/>
      </c>
      <c r="S314" s="3" t="str">
        <f t="shared" si="195"/>
        <v/>
      </c>
      <c r="T314" s="3" t="str">
        <f t="shared" si="196"/>
        <v/>
      </c>
      <c r="U314" s="4" t="str">
        <f t="shared" si="197"/>
        <v/>
      </c>
      <c r="V314" s="5" t="str">
        <f t="shared" si="198"/>
        <v/>
      </c>
      <c r="W314" s="76" t="str">
        <f t="shared" si="189"/>
        <v/>
      </c>
      <c r="X314" s="76" t="str">
        <f t="shared" si="190"/>
        <v/>
      </c>
      <c r="Y314" s="5" t="str">
        <f t="shared" si="199"/>
        <v/>
      </c>
      <c r="Z314" s="5" t="str">
        <f t="shared" si="200"/>
        <v/>
      </c>
      <c r="AA314" s="5" t="str">
        <f t="shared" si="201"/>
        <v/>
      </c>
      <c r="AB314" s="6" t="str">
        <f t="shared" si="202"/>
        <v/>
      </c>
      <c r="AC314" s="29" t="str">
        <f t="shared" si="203"/>
        <v/>
      </c>
      <c r="AD314" s="29" t="str">
        <f t="shared" si="204"/>
        <v/>
      </c>
      <c r="AE314" s="29" t="str">
        <f t="shared" si="205"/>
        <v/>
      </c>
      <c r="AF314" s="29" t="str">
        <f t="shared" si="191"/>
        <v/>
      </c>
      <c r="AG314" s="23"/>
      <c r="AH314" s="17" t="str">
        <f t="shared" si="206"/>
        <v/>
      </c>
      <c r="AI314" s="73"/>
      <c r="AJ314" s="61"/>
      <c r="AK314" s="61"/>
      <c r="AL314" s="62"/>
      <c r="AM314" s="18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  <c r="BJ314" s="102"/>
      <c r="BK314" s="102"/>
      <c r="BL314" s="102"/>
      <c r="BM314" s="102"/>
      <c r="BN314" s="102"/>
      <c r="BO314" s="102"/>
      <c r="BP314" s="102"/>
      <c r="BQ314" s="102"/>
      <c r="BR314" s="102"/>
      <c r="BS314" s="102"/>
      <c r="BT314" s="25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7"/>
      <c r="DJ314" s="27"/>
      <c r="DK314" s="27"/>
      <c r="DL314" s="27"/>
      <c r="DM314" s="27"/>
      <c r="DN314" s="27"/>
      <c r="DO314" s="27"/>
      <c r="DP314" s="27"/>
      <c r="DQ314" s="27"/>
      <c r="DR314" s="27"/>
      <c r="DS314" s="27"/>
      <c r="DT314" s="27"/>
      <c r="DU314" s="27"/>
      <c r="DV314" s="27"/>
      <c r="DW314" s="27"/>
      <c r="DX314" s="27"/>
      <c r="DY314" s="27"/>
      <c r="DZ314" s="27"/>
      <c r="EA314" s="27"/>
      <c r="EB314" s="27"/>
      <c r="EC314" s="27"/>
      <c r="ED314" s="27"/>
      <c r="EE314" s="27"/>
      <c r="EF314" s="27"/>
      <c r="EG314" s="27"/>
      <c r="EH314" s="27"/>
      <c r="EI314" s="27"/>
    </row>
    <row r="315" spans="1:139" ht="15" customHeight="1">
      <c r="A315" s="83"/>
      <c r="B315" s="66"/>
      <c r="C315" s="79"/>
      <c r="D315" s="67"/>
      <c r="E315" s="123"/>
      <c r="F315" s="123"/>
      <c r="G315" s="85"/>
      <c r="H315" s="86"/>
      <c r="I315" s="124"/>
      <c r="J315" s="13"/>
      <c r="K315" s="14"/>
      <c r="L315" s="14"/>
      <c r="M315" s="15"/>
      <c r="N315" s="72"/>
      <c r="O315" s="92">
        <f t="shared" si="192"/>
        <v>0</v>
      </c>
      <c r="P315" s="93">
        <f t="shared" si="193"/>
        <v>0</v>
      </c>
      <c r="Q315" s="94"/>
      <c r="R315" s="3" t="str">
        <f t="shared" si="194"/>
        <v/>
      </c>
      <c r="S315" s="3" t="str">
        <f t="shared" si="195"/>
        <v/>
      </c>
      <c r="T315" s="3" t="str">
        <f t="shared" si="196"/>
        <v/>
      </c>
      <c r="U315" s="4" t="str">
        <f t="shared" si="197"/>
        <v/>
      </c>
      <c r="V315" s="5" t="str">
        <f t="shared" si="198"/>
        <v/>
      </c>
      <c r="W315" s="76" t="str">
        <f t="shared" si="189"/>
        <v/>
      </c>
      <c r="X315" s="76" t="str">
        <f t="shared" si="190"/>
        <v/>
      </c>
      <c r="Y315" s="5" t="str">
        <f t="shared" si="199"/>
        <v/>
      </c>
      <c r="Z315" s="5" t="str">
        <f t="shared" si="200"/>
        <v/>
      </c>
      <c r="AA315" s="5" t="str">
        <f t="shared" si="201"/>
        <v/>
      </c>
      <c r="AB315" s="6" t="str">
        <f t="shared" si="202"/>
        <v/>
      </c>
      <c r="AC315" s="29" t="str">
        <f t="shared" si="203"/>
        <v/>
      </c>
      <c r="AD315" s="29" t="str">
        <f t="shared" si="204"/>
        <v/>
      </c>
      <c r="AE315" s="29" t="str">
        <f t="shared" si="205"/>
        <v/>
      </c>
      <c r="AF315" s="29" t="str">
        <f t="shared" si="191"/>
        <v/>
      </c>
      <c r="AG315" s="23"/>
      <c r="AH315" s="17" t="str">
        <f t="shared" si="206"/>
        <v/>
      </c>
      <c r="AI315" s="73"/>
      <c r="AJ315" s="61"/>
      <c r="AK315" s="61"/>
      <c r="AL315" s="62"/>
      <c r="AM315" s="18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  <c r="BJ315" s="102"/>
      <c r="BK315" s="102"/>
      <c r="BL315" s="102"/>
      <c r="BM315" s="102"/>
      <c r="BN315" s="102"/>
      <c r="BO315" s="102"/>
      <c r="BP315" s="102"/>
      <c r="BQ315" s="102"/>
      <c r="BR315" s="102"/>
      <c r="BS315" s="102"/>
      <c r="BT315" s="25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7"/>
      <c r="DJ315" s="27"/>
      <c r="DK315" s="27"/>
      <c r="DL315" s="27"/>
      <c r="DM315" s="27"/>
      <c r="DN315" s="27"/>
      <c r="DO315" s="27"/>
      <c r="DP315" s="27"/>
      <c r="DQ315" s="27"/>
      <c r="DR315" s="27"/>
      <c r="DS315" s="27"/>
      <c r="DT315" s="27"/>
      <c r="DU315" s="27"/>
      <c r="DV315" s="27"/>
      <c r="DW315" s="27"/>
      <c r="DX315" s="27"/>
      <c r="DY315" s="27"/>
      <c r="DZ315" s="27"/>
      <c r="EA315" s="27"/>
      <c r="EB315" s="27"/>
      <c r="EC315" s="27"/>
      <c r="ED315" s="27"/>
      <c r="EE315" s="27"/>
      <c r="EF315" s="27"/>
      <c r="EG315" s="27"/>
      <c r="EH315" s="27"/>
      <c r="EI315" s="27"/>
    </row>
    <row r="316" spans="1:139" ht="15" customHeight="1">
      <c r="A316" s="83"/>
      <c r="B316" s="66"/>
      <c r="C316" s="79"/>
      <c r="D316" s="67"/>
      <c r="E316" s="123"/>
      <c r="F316" s="123"/>
      <c r="G316" s="85"/>
      <c r="H316" s="86"/>
      <c r="I316" s="124"/>
      <c r="J316" s="13"/>
      <c r="K316" s="14"/>
      <c r="L316" s="14"/>
      <c r="M316" s="15"/>
      <c r="N316" s="72"/>
      <c r="O316" s="92">
        <f t="shared" si="192"/>
        <v>0</v>
      </c>
      <c r="P316" s="93">
        <f t="shared" si="193"/>
        <v>0</v>
      </c>
      <c r="Q316" s="94"/>
      <c r="R316" s="3" t="str">
        <f t="shared" si="194"/>
        <v/>
      </c>
      <c r="S316" s="3" t="str">
        <f t="shared" si="195"/>
        <v/>
      </c>
      <c r="T316" s="3" t="str">
        <f t="shared" si="196"/>
        <v/>
      </c>
      <c r="U316" s="4" t="str">
        <f t="shared" si="197"/>
        <v/>
      </c>
      <c r="V316" s="5" t="str">
        <f t="shared" si="198"/>
        <v/>
      </c>
      <c r="W316" s="76" t="str">
        <f t="shared" si="189"/>
        <v/>
      </c>
      <c r="X316" s="76" t="str">
        <f t="shared" si="190"/>
        <v/>
      </c>
      <c r="Y316" s="5" t="str">
        <f t="shared" si="199"/>
        <v/>
      </c>
      <c r="Z316" s="5" t="str">
        <f t="shared" si="200"/>
        <v/>
      </c>
      <c r="AA316" s="5" t="str">
        <f t="shared" si="201"/>
        <v/>
      </c>
      <c r="AB316" s="6" t="str">
        <f t="shared" si="202"/>
        <v/>
      </c>
      <c r="AC316" s="29" t="str">
        <f t="shared" si="203"/>
        <v/>
      </c>
      <c r="AD316" s="29" t="str">
        <f t="shared" si="204"/>
        <v/>
      </c>
      <c r="AE316" s="29" t="str">
        <f t="shared" si="205"/>
        <v/>
      </c>
      <c r="AF316" s="29" t="str">
        <f t="shared" si="191"/>
        <v/>
      </c>
      <c r="AG316" s="23"/>
      <c r="AH316" s="17" t="str">
        <f t="shared" si="206"/>
        <v/>
      </c>
      <c r="AI316" s="73"/>
      <c r="AJ316" s="61"/>
      <c r="AK316" s="61"/>
      <c r="AL316" s="62"/>
      <c r="AM316" s="18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  <c r="BJ316" s="102"/>
      <c r="BK316" s="102"/>
      <c r="BL316" s="102"/>
      <c r="BM316" s="102"/>
      <c r="BN316" s="102"/>
      <c r="BO316" s="102"/>
      <c r="BP316" s="102"/>
      <c r="BQ316" s="102"/>
      <c r="BR316" s="102"/>
      <c r="BS316" s="102"/>
      <c r="BT316" s="25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7"/>
      <c r="DJ316" s="27"/>
      <c r="DK316" s="27"/>
      <c r="DL316" s="27"/>
      <c r="DM316" s="27"/>
      <c r="DN316" s="27"/>
      <c r="DO316" s="27"/>
      <c r="DP316" s="27"/>
      <c r="DQ316" s="27"/>
      <c r="DR316" s="27"/>
      <c r="DS316" s="27"/>
      <c r="DT316" s="27"/>
      <c r="DU316" s="27"/>
      <c r="DV316" s="27"/>
      <c r="DW316" s="27"/>
      <c r="DX316" s="27"/>
      <c r="DY316" s="27"/>
      <c r="DZ316" s="27"/>
      <c r="EA316" s="27"/>
      <c r="EB316" s="27"/>
      <c r="EC316" s="27"/>
      <c r="ED316" s="27"/>
      <c r="EE316" s="27"/>
      <c r="EF316" s="27"/>
      <c r="EG316" s="27"/>
      <c r="EH316" s="27"/>
      <c r="EI316" s="27"/>
    </row>
    <row r="317" spans="1:139" ht="15" customHeight="1">
      <c r="A317" s="83"/>
      <c r="B317" s="66"/>
      <c r="C317" s="79"/>
      <c r="D317" s="67"/>
      <c r="E317" s="123"/>
      <c r="F317" s="123"/>
      <c r="G317" s="85"/>
      <c r="H317" s="86"/>
      <c r="I317" s="124"/>
      <c r="J317" s="13"/>
      <c r="K317" s="14"/>
      <c r="L317" s="14"/>
      <c r="M317" s="15"/>
      <c r="N317" s="72"/>
      <c r="O317" s="92">
        <f t="shared" si="192"/>
        <v>0</v>
      </c>
      <c r="P317" s="93">
        <f t="shared" si="193"/>
        <v>0</v>
      </c>
      <c r="Q317" s="94"/>
      <c r="R317" s="3" t="str">
        <f t="shared" si="194"/>
        <v/>
      </c>
      <c r="S317" s="3" t="str">
        <f t="shared" si="195"/>
        <v/>
      </c>
      <c r="T317" s="3" t="str">
        <f t="shared" si="196"/>
        <v/>
      </c>
      <c r="U317" s="4" t="str">
        <f t="shared" si="197"/>
        <v/>
      </c>
      <c r="V317" s="5" t="str">
        <f t="shared" si="198"/>
        <v/>
      </c>
      <c r="W317" s="76" t="str">
        <f t="shared" si="189"/>
        <v/>
      </c>
      <c r="X317" s="76" t="str">
        <f t="shared" si="190"/>
        <v/>
      </c>
      <c r="Y317" s="5" t="str">
        <f t="shared" si="199"/>
        <v/>
      </c>
      <c r="Z317" s="5" t="str">
        <f t="shared" si="200"/>
        <v/>
      </c>
      <c r="AA317" s="5" t="str">
        <f t="shared" si="201"/>
        <v/>
      </c>
      <c r="AB317" s="6" t="str">
        <f t="shared" si="202"/>
        <v/>
      </c>
      <c r="AC317" s="29" t="str">
        <f t="shared" si="203"/>
        <v/>
      </c>
      <c r="AD317" s="29" t="str">
        <f t="shared" si="204"/>
        <v/>
      </c>
      <c r="AE317" s="29" t="str">
        <f t="shared" si="205"/>
        <v/>
      </c>
      <c r="AF317" s="29" t="str">
        <f t="shared" si="191"/>
        <v/>
      </c>
      <c r="AG317" s="23"/>
      <c r="AH317" s="17" t="str">
        <f t="shared" si="206"/>
        <v/>
      </c>
      <c r="AI317" s="73"/>
      <c r="AJ317" s="61"/>
      <c r="AK317" s="61"/>
      <c r="AL317" s="62"/>
      <c r="AM317" s="18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  <c r="BJ317" s="102"/>
      <c r="BK317" s="102"/>
      <c r="BL317" s="102"/>
      <c r="BM317" s="102"/>
      <c r="BN317" s="102"/>
      <c r="BO317" s="102"/>
      <c r="BP317" s="102"/>
      <c r="BQ317" s="102"/>
      <c r="BR317" s="102"/>
      <c r="BS317" s="102"/>
      <c r="BT317" s="25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7"/>
      <c r="DJ317" s="27"/>
      <c r="DK317" s="27"/>
      <c r="DL317" s="27"/>
      <c r="DM317" s="27"/>
      <c r="DN317" s="27"/>
      <c r="DO317" s="27"/>
      <c r="DP317" s="27"/>
      <c r="DQ317" s="27"/>
      <c r="DR317" s="27"/>
      <c r="DS317" s="27"/>
      <c r="DT317" s="27"/>
      <c r="DU317" s="27"/>
      <c r="DV317" s="27"/>
      <c r="DW317" s="27"/>
      <c r="DX317" s="27"/>
      <c r="DY317" s="27"/>
      <c r="DZ317" s="27"/>
      <c r="EA317" s="27"/>
      <c r="EB317" s="27"/>
      <c r="EC317" s="27"/>
      <c r="ED317" s="27"/>
      <c r="EE317" s="27"/>
      <c r="EF317" s="27"/>
      <c r="EG317" s="27"/>
      <c r="EH317" s="27"/>
      <c r="EI317" s="27"/>
    </row>
    <row r="318" spans="1:139" ht="15" customHeight="1">
      <c r="A318" s="83"/>
      <c r="B318" s="66"/>
      <c r="C318" s="79"/>
      <c r="D318" s="67"/>
      <c r="E318" s="123"/>
      <c r="F318" s="123"/>
      <c r="G318" s="85"/>
      <c r="H318" s="86"/>
      <c r="I318" s="124"/>
      <c r="J318" s="13"/>
      <c r="K318" s="14"/>
      <c r="L318" s="14"/>
      <c r="M318" s="15"/>
      <c r="N318" s="72"/>
      <c r="O318" s="92">
        <f t="shared" si="192"/>
        <v>0</v>
      </c>
      <c r="P318" s="93">
        <f t="shared" si="193"/>
        <v>0</v>
      </c>
      <c r="Q318" s="94"/>
      <c r="R318" s="3" t="str">
        <f t="shared" si="194"/>
        <v/>
      </c>
      <c r="S318" s="3" t="str">
        <f t="shared" si="195"/>
        <v/>
      </c>
      <c r="T318" s="3" t="str">
        <f t="shared" si="196"/>
        <v/>
      </c>
      <c r="U318" s="4" t="str">
        <f t="shared" si="197"/>
        <v/>
      </c>
      <c r="V318" s="5" t="str">
        <f t="shared" si="198"/>
        <v/>
      </c>
      <c r="W318" s="76" t="str">
        <f t="shared" si="189"/>
        <v/>
      </c>
      <c r="X318" s="76" t="str">
        <f t="shared" si="190"/>
        <v/>
      </c>
      <c r="Y318" s="5" t="str">
        <f t="shared" si="199"/>
        <v/>
      </c>
      <c r="Z318" s="5" t="str">
        <f t="shared" si="200"/>
        <v/>
      </c>
      <c r="AA318" s="5" t="str">
        <f t="shared" si="201"/>
        <v/>
      </c>
      <c r="AB318" s="6" t="str">
        <f t="shared" si="202"/>
        <v/>
      </c>
      <c r="AC318" s="29" t="str">
        <f t="shared" si="203"/>
        <v/>
      </c>
      <c r="AD318" s="29" t="str">
        <f t="shared" si="204"/>
        <v/>
      </c>
      <c r="AE318" s="29" t="str">
        <f t="shared" si="205"/>
        <v/>
      </c>
      <c r="AF318" s="29" t="str">
        <f t="shared" si="191"/>
        <v/>
      </c>
      <c r="AG318" s="23"/>
      <c r="AH318" s="17" t="str">
        <f t="shared" si="206"/>
        <v/>
      </c>
      <c r="AI318" s="73"/>
      <c r="AJ318" s="61"/>
      <c r="AK318" s="61"/>
      <c r="AL318" s="62"/>
      <c r="AM318" s="18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  <c r="BJ318" s="102"/>
      <c r="BK318" s="102"/>
      <c r="BL318" s="102"/>
      <c r="BM318" s="102"/>
      <c r="BN318" s="102"/>
      <c r="BO318" s="102"/>
      <c r="BP318" s="102"/>
      <c r="BQ318" s="102"/>
      <c r="BR318" s="102"/>
      <c r="BS318" s="102"/>
      <c r="BT318" s="25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7"/>
      <c r="DJ318" s="27"/>
      <c r="DK318" s="27"/>
      <c r="DL318" s="27"/>
      <c r="DM318" s="27"/>
      <c r="DN318" s="27"/>
      <c r="DO318" s="27"/>
      <c r="DP318" s="27"/>
      <c r="DQ318" s="27"/>
      <c r="DR318" s="27"/>
      <c r="DS318" s="27"/>
      <c r="DT318" s="27"/>
      <c r="DU318" s="27"/>
      <c r="DV318" s="27"/>
      <c r="DW318" s="27"/>
      <c r="DX318" s="27"/>
      <c r="DY318" s="27"/>
      <c r="DZ318" s="27"/>
      <c r="EA318" s="27"/>
      <c r="EB318" s="27"/>
      <c r="EC318" s="27"/>
      <c r="ED318" s="27"/>
      <c r="EE318" s="27"/>
      <c r="EF318" s="27"/>
      <c r="EG318" s="27"/>
      <c r="EH318" s="27"/>
      <c r="EI318" s="27"/>
    </row>
    <row r="319" spans="1:139" ht="15" customHeight="1">
      <c r="A319" s="83"/>
      <c r="B319" s="66"/>
      <c r="C319" s="79"/>
      <c r="D319" s="67"/>
      <c r="E319" s="123"/>
      <c r="F319" s="123"/>
      <c r="G319" s="85"/>
      <c r="H319" s="86"/>
      <c r="I319" s="124"/>
      <c r="J319" s="13"/>
      <c r="K319" s="14"/>
      <c r="L319" s="14"/>
      <c r="M319" s="15"/>
      <c r="N319" s="72"/>
      <c r="O319" s="92">
        <f t="shared" si="192"/>
        <v>0</v>
      </c>
      <c r="P319" s="93">
        <f t="shared" si="193"/>
        <v>0</v>
      </c>
      <c r="Q319" s="94"/>
      <c r="R319" s="3" t="str">
        <f t="shared" si="194"/>
        <v/>
      </c>
      <c r="S319" s="3" t="str">
        <f t="shared" si="195"/>
        <v/>
      </c>
      <c r="T319" s="3" t="str">
        <f t="shared" si="196"/>
        <v/>
      </c>
      <c r="U319" s="4" t="str">
        <f t="shared" si="197"/>
        <v/>
      </c>
      <c r="V319" s="5" t="str">
        <f t="shared" si="198"/>
        <v/>
      </c>
      <c r="W319" s="76" t="str">
        <f t="shared" si="189"/>
        <v/>
      </c>
      <c r="X319" s="76" t="str">
        <f t="shared" si="190"/>
        <v/>
      </c>
      <c r="Y319" s="5" t="str">
        <f t="shared" si="199"/>
        <v/>
      </c>
      <c r="Z319" s="5" t="str">
        <f t="shared" si="200"/>
        <v/>
      </c>
      <c r="AA319" s="5" t="str">
        <f t="shared" si="201"/>
        <v/>
      </c>
      <c r="AB319" s="6" t="str">
        <f t="shared" si="202"/>
        <v/>
      </c>
      <c r="AC319" s="29" t="str">
        <f t="shared" si="203"/>
        <v/>
      </c>
      <c r="AD319" s="29" t="str">
        <f t="shared" si="204"/>
        <v/>
      </c>
      <c r="AE319" s="29" t="str">
        <f t="shared" si="205"/>
        <v/>
      </c>
      <c r="AF319" s="29" t="str">
        <f t="shared" si="191"/>
        <v/>
      </c>
      <c r="AG319" s="23"/>
      <c r="AH319" s="17" t="str">
        <f t="shared" si="206"/>
        <v/>
      </c>
      <c r="AI319" s="73"/>
      <c r="AJ319" s="61"/>
      <c r="AK319" s="61"/>
      <c r="AL319" s="62"/>
      <c r="AM319" s="18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  <c r="BJ319" s="102"/>
      <c r="BK319" s="102"/>
      <c r="BL319" s="102"/>
      <c r="BM319" s="102"/>
      <c r="BN319" s="102"/>
      <c r="BO319" s="102"/>
      <c r="BP319" s="102"/>
      <c r="BQ319" s="102"/>
      <c r="BR319" s="102"/>
      <c r="BS319" s="102"/>
      <c r="BT319" s="25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7"/>
      <c r="DJ319" s="27"/>
      <c r="DK319" s="27"/>
      <c r="DL319" s="27"/>
      <c r="DM319" s="27"/>
      <c r="DN319" s="27"/>
      <c r="DO319" s="27"/>
      <c r="DP319" s="27"/>
      <c r="DQ319" s="27"/>
      <c r="DR319" s="27"/>
      <c r="DS319" s="27"/>
      <c r="DT319" s="27"/>
      <c r="DU319" s="27"/>
      <c r="DV319" s="27"/>
      <c r="DW319" s="27"/>
      <c r="DX319" s="27"/>
      <c r="DY319" s="27"/>
      <c r="DZ319" s="27"/>
      <c r="EA319" s="27"/>
      <c r="EB319" s="27"/>
      <c r="EC319" s="27"/>
      <c r="ED319" s="27"/>
      <c r="EE319" s="27"/>
      <c r="EF319" s="27"/>
      <c r="EG319" s="27"/>
      <c r="EH319" s="27"/>
      <c r="EI319" s="27"/>
    </row>
    <row r="320" spans="1:139" ht="15" customHeight="1">
      <c r="A320" s="83"/>
      <c r="B320" s="66"/>
      <c r="C320" s="79"/>
      <c r="D320" s="67"/>
      <c r="E320" s="123"/>
      <c r="F320" s="123"/>
      <c r="G320" s="85"/>
      <c r="H320" s="86"/>
      <c r="I320" s="124"/>
      <c r="J320" s="13"/>
      <c r="K320" s="14"/>
      <c r="L320" s="14"/>
      <c r="M320" s="15"/>
      <c r="N320" s="72"/>
      <c r="O320" s="92">
        <f t="shared" si="192"/>
        <v>0</v>
      </c>
      <c r="P320" s="93">
        <f t="shared" si="193"/>
        <v>0</v>
      </c>
      <c r="Q320" s="94"/>
      <c r="R320" s="3" t="str">
        <f t="shared" si="194"/>
        <v/>
      </c>
      <c r="S320" s="3" t="str">
        <f t="shared" si="195"/>
        <v/>
      </c>
      <c r="T320" s="3" t="str">
        <f t="shared" si="196"/>
        <v/>
      </c>
      <c r="U320" s="4" t="str">
        <f t="shared" si="197"/>
        <v/>
      </c>
      <c r="V320" s="5" t="str">
        <f t="shared" si="198"/>
        <v/>
      </c>
      <c r="W320" s="76" t="str">
        <f t="shared" si="189"/>
        <v/>
      </c>
      <c r="X320" s="76" t="str">
        <f t="shared" si="190"/>
        <v/>
      </c>
      <c r="Y320" s="5" t="str">
        <f t="shared" si="199"/>
        <v/>
      </c>
      <c r="Z320" s="5" t="str">
        <f t="shared" si="200"/>
        <v/>
      </c>
      <c r="AA320" s="5" t="str">
        <f t="shared" si="201"/>
        <v/>
      </c>
      <c r="AB320" s="6" t="str">
        <f t="shared" si="202"/>
        <v/>
      </c>
      <c r="AC320" s="29" t="str">
        <f t="shared" si="203"/>
        <v/>
      </c>
      <c r="AD320" s="29" t="str">
        <f t="shared" si="204"/>
        <v/>
      </c>
      <c r="AE320" s="29" t="str">
        <f t="shared" si="205"/>
        <v/>
      </c>
      <c r="AF320" s="29" t="str">
        <f t="shared" si="191"/>
        <v/>
      </c>
      <c r="AG320" s="23"/>
      <c r="AH320" s="17" t="str">
        <f t="shared" si="206"/>
        <v/>
      </c>
      <c r="AI320" s="73"/>
      <c r="AJ320" s="61"/>
      <c r="AK320" s="61"/>
      <c r="AL320" s="62"/>
      <c r="AM320" s="18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  <c r="BJ320" s="102"/>
      <c r="BK320" s="102"/>
      <c r="BL320" s="102"/>
      <c r="BM320" s="102"/>
      <c r="BN320" s="102"/>
      <c r="BO320" s="102"/>
      <c r="BP320" s="102"/>
      <c r="BQ320" s="102"/>
      <c r="BR320" s="102"/>
      <c r="BS320" s="102"/>
      <c r="BT320" s="25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7"/>
      <c r="DJ320" s="27"/>
      <c r="DK320" s="27"/>
      <c r="DL320" s="27"/>
      <c r="DM320" s="27"/>
      <c r="DN320" s="27"/>
      <c r="DO320" s="27"/>
      <c r="DP320" s="27"/>
      <c r="DQ320" s="27"/>
      <c r="DR320" s="27"/>
      <c r="DS320" s="27"/>
      <c r="DT320" s="27"/>
      <c r="DU320" s="27"/>
      <c r="DV320" s="27"/>
      <c r="DW320" s="27"/>
      <c r="DX320" s="27"/>
      <c r="DY320" s="27"/>
      <c r="DZ320" s="27"/>
      <c r="EA320" s="27"/>
      <c r="EB320" s="27"/>
      <c r="EC320" s="27"/>
      <c r="ED320" s="27"/>
      <c r="EE320" s="27"/>
      <c r="EF320" s="27"/>
      <c r="EG320" s="27"/>
      <c r="EH320" s="27"/>
      <c r="EI320" s="27"/>
    </row>
    <row r="321" spans="1:139" ht="15" customHeight="1">
      <c r="A321" s="83"/>
      <c r="B321" s="66"/>
      <c r="C321" s="79"/>
      <c r="D321" s="67"/>
      <c r="E321" s="123"/>
      <c r="F321" s="123"/>
      <c r="G321" s="85"/>
      <c r="H321" s="86"/>
      <c r="I321" s="124"/>
      <c r="J321" s="13"/>
      <c r="K321" s="14"/>
      <c r="L321" s="14"/>
      <c r="M321" s="15"/>
      <c r="N321" s="72"/>
      <c r="O321" s="92">
        <f t="shared" si="192"/>
        <v>0</v>
      </c>
      <c r="P321" s="93">
        <f t="shared" si="193"/>
        <v>0</v>
      </c>
      <c r="Q321" s="94"/>
      <c r="R321" s="3" t="str">
        <f t="shared" si="194"/>
        <v/>
      </c>
      <c r="S321" s="3" t="str">
        <f t="shared" si="195"/>
        <v/>
      </c>
      <c r="T321" s="3" t="str">
        <f t="shared" si="196"/>
        <v/>
      </c>
      <c r="U321" s="4" t="str">
        <f t="shared" si="197"/>
        <v/>
      </c>
      <c r="V321" s="5" t="str">
        <f t="shared" si="198"/>
        <v/>
      </c>
      <c r="W321" s="76" t="str">
        <f t="shared" si="189"/>
        <v/>
      </c>
      <c r="X321" s="76" t="str">
        <f t="shared" si="190"/>
        <v/>
      </c>
      <c r="Y321" s="5" t="str">
        <f t="shared" si="199"/>
        <v/>
      </c>
      <c r="Z321" s="5" t="str">
        <f t="shared" si="200"/>
        <v/>
      </c>
      <c r="AA321" s="5" t="str">
        <f t="shared" si="201"/>
        <v/>
      </c>
      <c r="AB321" s="6" t="str">
        <f t="shared" si="202"/>
        <v/>
      </c>
      <c r="AC321" s="29" t="str">
        <f t="shared" si="203"/>
        <v/>
      </c>
      <c r="AD321" s="29" t="str">
        <f t="shared" si="204"/>
        <v/>
      </c>
      <c r="AE321" s="29" t="str">
        <f t="shared" si="205"/>
        <v/>
      </c>
      <c r="AF321" s="29" t="str">
        <f t="shared" si="191"/>
        <v/>
      </c>
      <c r="AG321" s="23"/>
      <c r="AH321" s="17" t="str">
        <f t="shared" si="206"/>
        <v/>
      </c>
      <c r="AI321" s="73"/>
      <c r="AJ321" s="61"/>
      <c r="AK321" s="61"/>
      <c r="AL321" s="62"/>
      <c r="AM321" s="18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  <c r="BJ321" s="102"/>
      <c r="BK321" s="102"/>
      <c r="BL321" s="102"/>
      <c r="BM321" s="102"/>
      <c r="BN321" s="102"/>
      <c r="BO321" s="102"/>
      <c r="BP321" s="102"/>
      <c r="BQ321" s="102"/>
      <c r="BR321" s="102"/>
      <c r="BS321" s="102"/>
      <c r="BT321" s="25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7"/>
      <c r="DJ321" s="27"/>
      <c r="DK321" s="27"/>
      <c r="DL321" s="27"/>
      <c r="DM321" s="27"/>
      <c r="DN321" s="27"/>
      <c r="DO321" s="27"/>
      <c r="DP321" s="27"/>
      <c r="DQ321" s="27"/>
      <c r="DR321" s="27"/>
      <c r="DS321" s="27"/>
      <c r="DT321" s="27"/>
      <c r="DU321" s="27"/>
      <c r="DV321" s="27"/>
      <c r="DW321" s="27"/>
      <c r="DX321" s="27"/>
      <c r="DY321" s="27"/>
      <c r="DZ321" s="27"/>
      <c r="EA321" s="27"/>
      <c r="EB321" s="27"/>
      <c r="EC321" s="27"/>
      <c r="ED321" s="27"/>
      <c r="EE321" s="27"/>
      <c r="EF321" s="27"/>
      <c r="EG321" s="27"/>
      <c r="EH321" s="27"/>
      <c r="EI321" s="27"/>
    </row>
    <row r="322" spans="1:139" ht="15" customHeight="1">
      <c r="A322" s="83"/>
      <c r="B322" s="66"/>
      <c r="C322" s="79"/>
      <c r="D322" s="67"/>
      <c r="E322" s="123"/>
      <c r="F322" s="123"/>
      <c r="G322" s="85"/>
      <c r="H322" s="86"/>
      <c r="I322" s="124"/>
      <c r="J322" s="13"/>
      <c r="K322" s="14"/>
      <c r="L322" s="14"/>
      <c r="M322" s="15"/>
      <c r="N322" s="72"/>
      <c r="O322" s="92">
        <f t="shared" si="192"/>
        <v>0</v>
      </c>
      <c r="P322" s="93">
        <f t="shared" si="193"/>
        <v>0</v>
      </c>
      <c r="Q322" s="94"/>
      <c r="R322" s="3" t="str">
        <f t="shared" si="194"/>
        <v/>
      </c>
      <c r="S322" s="3" t="str">
        <f t="shared" si="195"/>
        <v/>
      </c>
      <c r="T322" s="3" t="str">
        <f t="shared" si="196"/>
        <v/>
      </c>
      <c r="U322" s="4" t="str">
        <f t="shared" si="197"/>
        <v/>
      </c>
      <c r="V322" s="5" t="str">
        <f t="shared" si="198"/>
        <v/>
      </c>
      <c r="W322" s="76" t="str">
        <f t="shared" si="189"/>
        <v/>
      </c>
      <c r="X322" s="76" t="str">
        <f t="shared" si="190"/>
        <v/>
      </c>
      <c r="Y322" s="5" t="str">
        <f t="shared" si="199"/>
        <v/>
      </c>
      <c r="Z322" s="5" t="str">
        <f t="shared" si="200"/>
        <v/>
      </c>
      <c r="AA322" s="5" t="str">
        <f t="shared" si="201"/>
        <v/>
      </c>
      <c r="AB322" s="6" t="str">
        <f t="shared" si="202"/>
        <v/>
      </c>
      <c r="AC322" s="29" t="str">
        <f t="shared" si="203"/>
        <v/>
      </c>
      <c r="AD322" s="29" t="str">
        <f t="shared" si="204"/>
        <v/>
      </c>
      <c r="AE322" s="29" t="str">
        <f t="shared" si="205"/>
        <v/>
      </c>
      <c r="AF322" s="29" t="str">
        <f t="shared" si="191"/>
        <v/>
      </c>
      <c r="AG322" s="23"/>
      <c r="AH322" s="17" t="str">
        <f t="shared" si="206"/>
        <v/>
      </c>
      <c r="AI322" s="73"/>
      <c r="AJ322" s="61"/>
      <c r="AK322" s="61"/>
      <c r="AL322" s="62"/>
      <c r="AM322" s="18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  <c r="BJ322" s="102"/>
      <c r="BK322" s="102"/>
      <c r="BL322" s="102"/>
      <c r="BM322" s="102"/>
      <c r="BN322" s="102"/>
      <c r="BO322" s="102"/>
      <c r="BP322" s="102"/>
      <c r="BQ322" s="102"/>
      <c r="BR322" s="102"/>
      <c r="BS322" s="102"/>
      <c r="BT322" s="25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7"/>
      <c r="DJ322" s="27"/>
      <c r="DK322" s="27"/>
      <c r="DL322" s="27"/>
      <c r="DM322" s="27"/>
      <c r="DN322" s="27"/>
      <c r="DO322" s="27"/>
      <c r="DP322" s="27"/>
      <c r="DQ322" s="27"/>
      <c r="DR322" s="27"/>
      <c r="DS322" s="27"/>
      <c r="DT322" s="27"/>
      <c r="DU322" s="27"/>
      <c r="DV322" s="27"/>
      <c r="DW322" s="27"/>
      <c r="DX322" s="27"/>
      <c r="DY322" s="27"/>
      <c r="DZ322" s="27"/>
      <c r="EA322" s="27"/>
      <c r="EB322" s="27"/>
      <c r="EC322" s="27"/>
      <c r="ED322" s="27"/>
      <c r="EE322" s="27"/>
      <c r="EF322" s="27"/>
      <c r="EG322" s="27"/>
      <c r="EH322" s="27"/>
      <c r="EI322" s="27"/>
    </row>
    <row r="323" spans="1:139" ht="15" customHeight="1">
      <c r="A323" s="83"/>
      <c r="B323" s="66"/>
      <c r="C323" s="79"/>
      <c r="D323" s="67"/>
      <c r="E323" s="123"/>
      <c r="F323" s="123"/>
      <c r="G323" s="85"/>
      <c r="H323" s="86"/>
      <c r="I323" s="124"/>
      <c r="J323" s="13"/>
      <c r="K323" s="14"/>
      <c r="L323" s="14"/>
      <c r="M323" s="15"/>
      <c r="N323" s="72"/>
      <c r="O323" s="92">
        <f t="shared" si="192"/>
        <v>0</v>
      </c>
      <c r="P323" s="93">
        <f t="shared" si="193"/>
        <v>0</v>
      </c>
      <c r="Q323" s="94"/>
      <c r="R323" s="3" t="str">
        <f t="shared" si="194"/>
        <v/>
      </c>
      <c r="S323" s="3" t="str">
        <f t="shared" si="195"/>
        <v/>
      </c>
      <c r="T323" s="3" t="str">
        <f t="shared" si="196"/>
        <v/>
      </c>
      <c r="U323" s="4" t="str">
        <f t="shared" si="197"/>
        <v/>
      </c>
      <c r="V323" s="5" t="str">
        <f t="shared" si="198"/>
        <v/>
      </c>
      <c r="W323" s="76" t="str">
        <f t="shared" si="189"/>
        <v/>
      </c>
      <c r="X323" s="76" t="str">
        <f t="shared" si="190"/>
        <v/>
      </c>
      <c r="Y323" s="5" t="str">
        <f t="shared" si="199"/>
        <v/>
      </c>
      <c r="Z323" s="5" t="str">
        <f t="shared" si="200"/>
        <v/>
      </c>
      <c r="AA323" s="5" t="str">
        <f t="shared" si="201"/>
        <v/>
      </c>
      <c r="AB323" s="6" t="str">
        <f t="shared" si="202"/>
        <v/>
      </c>
      <c r="AC323" s="29" t="str">
        <f t="shared" si="203"/>
        <v/>
      </c>
      <c r="AD323" s="29" t="str">
        <f t="shared" si="204"/>
        <v/>
      </c>
      <c r="AE323" s="29" t="str">
        <f t="shared" si="205"/>
        <v/>
      </c>
      <c r="AF323" s="29" t="str">
        <f t="shared" si="191"/>
        <v/>
      </c>
      <c r="AG323" s="23"/>
      <c r="AH323" s="17" t="str">
        <f t="shared" si="206"/>
        <v/>
      </c>
      <c r="AI323" s="73"/>
      <c r="AJ323" s="61"/>
      <c r="AK323" s="61"/>
      <c r="AL323" s="62"/>
      <c r="AM323" s="18"/>
      <c r="AN323" s="102"/>
      <c r="AO323" s="102"/>
      <c r="AP323" s="102"/>
      <c r="AQ323" s="102"/>
      <c r="AR323" s="102"/>
      <c r="AS323" s="102"/>
      <c r="AT323" s="102"/>
      <c r="AU323" s="102"/>
      <c r="AV323" s="102"/>
      <c r="AW323" s="102"/>
      <c r="AX323" s="102"/>
      <c r="AY323" s="102"/>
      <c r="AZ323" s="102"/>
      <c r="BA323" s="102"/>
      <c r="BB323" s="102"/>
      <c r="BC323" s="102"/>
      <c r="BD323" s="102"/>
      <c r="BE323" s="102"/>
      <c r="BF323" s="102"/>
      <c r="BG323" s="102"/>
      <c r="BH323" s="102"/>
      <c r="BI323" s="102"/>
      <c r="BJ323" s="102"/>
      <c r="BK323" s="102"/>
      <c r="BL323" s="102"/>
      <c r="BM323" s="102"/>
      <c r="BN323" s="102"/>
      <c r="BO323" s="102"/>
      <c r="BP323" s="102"/>
      <c r="BQ323" s="102"/>
      <c r="BR323" s="102"/>
      <c r="BS323" s="102"/>
      <c r="BT323" s="25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7"/>
      <c r="DJ323" s="27"/>
      <c r="DK323" s="27"/>
      <c r="DL323" s="27"/>
      <c r="DM323" s="27"/>
      <c r="DN323" s="27"/>
      <c r="DO323" s="27"/>
      <c r="DP323" s="27"/>
      <c r="DQ323" s="27"/>
      <c r="DR323" s="27"/>
      <c r="DS323" s="27"/>
      <c r="DT323" s="27"/>
      <c r="DU323" s="27"/>
      <c r="DV323" s="27"/>
      <c r="DW323" s="27"/>
      <c r="DX323" s="27"/>
      <c r="DY323" s="27"/>
      <c r="DZ323" s="27"/>
      <c r="EA323" s="27"/>
      <c r="EB323" s="27"/>
      <c r="EC323" s="27"/>
      <c r="ED323" s="27"/>
      <c r="EE323" s="27"/>
      <c r="EF323" s="27"/>
      <c r="EG323" s="27"/>
      <c r="EH323" s="27"/>
      <c r="EI323" s="27"/>
    </row>
    <row r="324" spans="1:139" ht="15" customHeight="1">
      <c r="A324" s="83"/>
      <c r="B324" s="66"/>
      <c r="C324" s="79"/>
      <c r="D324" s="67"/>
      <c r="E324" s="123"/>
      <c r="F324" s="123"/>
      <c r="G324" s="85"/>
      <c r="H324" s="86"/>
      <c r="I324" s="124"/>
      <c r="J324" s="13"/>
      <c r="K324" s="14"/>
      <c r="L324" s="14"/>
      <c r="M324" s="15"/>
      <c r="N324" s="72"/>
      <c r="O324" s="92">
        <f t="shared" si="192"/>
        <v>0</v>
      </c>
      <c r="P324" s="93">
        <f t="shared" si="193"/>
        <v>0</v>
      </c>
      <c r="Q324" s="94"/>
      <c r="R324" s="3" t="str">
        <f t="shared" si="194"/>
        <v/>
      </c>
      <c r="S324" s="3" t="str">
        <f t="shared" si="195"/>
        <v/>
      </c>
      <c r="T324" s="3" t="str">
        <f t="shared" si="196"/>
        <v/>
      </c>
      <c r="U324" s="4" t="str">
        <f t="shared" si="197"/>
        <v/>
      </c>
      <c r="V324" s="5" t="str">
        <f t="shared" si="198"/>
        <v/>
      </c>
      <c r="W324" s="76" t="str">
        <f t="shared" si="189"/>
        <v/>
      </c>
      <c r="X324" s="76" t="str">
        <f t="shared" si="190"/>
        <v/>
      </c>
      <c r="Y324" s="5" t="str">
        <f t="shared" si="199"/>
        <v/>
      </c>
      <c r="Z324" s="5" t="str">
        <f t="shared" si="200"/>
        <v/>
      </c>
      <c r="AA324" s="5" t="str">
        <f t="shared" si="201"/>
        <v/>
      </c>
      <c r="AB324" s="6" t="str">
        <f t="shared" si="202"/>
        <v/>
      </c>
      <c r="AC324" s="29" t="str">
        <f t="shared" si="203"/>
        <v/>
      </c>
      <c r="AD324" s="29" t="str">
        <f t="shared" si="204"/>
        <v/>
      </c>
      <c r="AE324" s="29" t="str">
        <f t="shared" si="205"/>
        <v/>
      </c>
      <c r="AF324" s="29" t="str">
        <f t="shared" si="191"/>
        <v/>
      </c>
      <c r="AG324" s="23"/>
      <c r="AH324" s="17" t="str">
        <f t="shared" si="206"/>
        <v/>
      </c>
      <c r="AI324" s="73"/>
      <c r="AJ324" s="61"/>
      <c r="AK324" s="61"/>
      <c r="AL324" s="62"/>
      <c r="AM324" s="18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  <c r="BJ324" s="102"/>
      <c r="BK324" s="102"/>
      <c r="BL324" s="102"/>
      <c r="BM324" s="102"/>
      <c r="BN324" s="102"/>
      <c r="BO324" s="102"/>
      <c r="BP324" s="102"/>
      <c r="BQ324" s="102"/>
      <c r="BR324" s="102"/>
      <c r="BS324" s="102"/>
      <c r="BT324" s="25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7"/>
      <c r="DJ324" s="27"/>
      <c r="DK324" s="27"/>
      <c r="DL324" s="27"/>
      <c r="DM324" s="27"/>
      <c r="DN324" s="27"/>
      <c r="DO324" s="27"/>
      <c r="DP324" s="27"/>
      <c r="DQ324" s="27"/>
      <c r="DR324" s="27"/>
      <c r="DS324" s="27"/>
      <c r="DT324" s="27"/>
      <c r="DU324" s="27"/>
      <c r="DV324" s="27"/>
      <c r="DW324" s="27"/>
      <c r="DX324" s="27"/>
      <c r="DY324" s="27"/>
      <c r="DZ324" s="27"/>
      <c r="EA324" s="27"/>
      <c r="EB324" s="27"/>
      <c r="EC324" s="27"/>
      <c r="ED324" s="27"/>
      <c r="EE324" s="27"/>
      <c r="EF324" s="27"/>
      <c r="EG324" s="27"/>
      <c r="EH324" s="27"/>
      <c r="EI324" s="27"/>
    </row>
    <row r="325" spans="1:139" ht="15" customHeight="1">
      <c r="A325" s="83"/>
      <c r="B325" s="66"/>
      <c r="C325" s="79"/>
      <c r="D325" s="67"/>
      <c r="E325" s="123"/>
      <c r="F325" s="123"/>
      <c r="G325" s="85"/>
      <c r="H325" s="86"/>
      <c r="I325" s="124"/>
      <c r="J325" s="13"/>
      <c r="K325" s="14"/>
      <c r="L325" s="14"/>
      <c r="M325" s="15"/>
      <c r="N325" s="72"/>
      <c r="O325" s="92">
        <f t="shared" si="192"/>
        <v>0</v>
      </c>
      <c r="P325" s="93">
        <f t="shared" si="193"/>
        <v>0</v>
      </c>
      <c r="Q325" s="94"/>
      <c r="R325" s="3" t="str">
        <f t="shared" si="194"/>
        <v/>
      </c>
      <c r="S325" s="3" t="str">
        <f t="shared" si="195"/>
        <v/>
      </c>
      <c r="T325" s="3" t="str">
        <f t="shared" si="196"/>
        <v/>
      </c>
      <c r="U325" s="4" t="str">
        <f t="shared" si="197"/>
        <v/>
      </c>
      <c r="V325" s="5" t="str">
        <f t="shared" si="198"/>
        <v/>
      </c>
      <c r="W325" s="76" t="str">
        <f t="shared" si="189"/>
        <v/>
      </c>
      <c r="X325" s="76" t="str">
        <f t="shared" si="190"/>
        <v/>
      </c>
      <c r="Y325" s="5" t="str">
        <f t="shared" si="199"/>
        <v/>
      </c>
      <c r="Z325" s="5" t="str">
        <f t="shared" si="200"/>
        <v/>
      </c>
      <c r="AA325" s="5" t="str">
        <f t="shared" si="201"/>
        <v/>
      </c>
      <c r="AB325" s="6" t="str">
        <f t="shared" si="202"/>
        <v/>
      </c>
      <c r="AC325" s="29" t="str">
        <f t="shared" si="203"/>
        <v/>
      </c>
      <c r="AD325" s="29" t="str">
        <f t="shared" si="204"/>
        <v/>
      </c>
      <c r="AE325" s="29" t="str">
        <f t="shared" si="205"/>
        <v/>
      </c>
      <c r="AF325" s="29" t="str">
        <f t="shared" si="191"/>
        <v/>
      </c>
      <c r="AG325" s="23"/>
      <c r="AH325" s="17" t="str">
        <f t="shared" si="206"/>
        <v/>
      </c>
      <c r="AI325" s="73"/>
      <c r="AJ325" s="61"/>
      <c r="AK325" s="61"/>
      <c r="AL325" s="62"/>
      <c r="AM325" s="18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  <c r="BJ325" s="102"/>
      <c r="BK325" s="102"/>
      <c r="BL325" s="102"/>
      <c r="BM325" s="102"/>
      <c r="BN325" s="102"/>
      <c r="BO325" s="102"/>
      <c r="BP325" s="102"/>
      <c r="BQ325" s="102"/>
      <c r="BR325" s="102"/>
      <c r="BS325" s="102"/>
      <c r="BT325" s="25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7"/>
      <c r="DJ325" s="27"/>
      <c r="DK325" s="27"/>
      <c r="DL325" s="27"/>
      <c r="DM325" s="27"/>
      <c r="DN325" s="27"/>
      <c r="DO325" s="27"/>
      <c r="DP325" s="27"/>
      <c r="DQ325" s="27"/>
      <c r="DR325" s="27"/>
      <c r="DS325" s="27"/>
      <c r="DT325" s="27"/>
      <c r="DU325" s="27"/>
      <c r="DV325" s="27"/>
      <c r="DW325" s="27"/>
      <c r="DX325" s="27"/>
      <c r="DY325" s="27"/>
      <c r="DZ325" s="27"/>
      <c r="EA325" s="27"/>
      <c r="EB325" s="27"/>
      <c r="EC325" s="27"/>
      <c r="ED325" s="27"/>
      <c r="EE325" s="27"/>
      <c r="EF325" s="27"/>
      <c r="EG325" s="27"/>
      <c r="EH325" s="27"/>
      <c r="EI325" s="27"/>
    </row>
    <row r="326" spans="1:139" ht="15" customHeight="1">
      <c r="A326" s="83"/>
      <c r="B326" s="66"/>
      <c r="C326" s="79"/>
      <c r="D326" s="67"/>
      <c r="E326" s="123"/>
      <c r="F326" s="123"/>
      <c r="G326" s="85"/>
      <c r="H326" s="86"/>
      <c r="I326" s="124"/>
      <c r="J326" s="13"/>
      <c r="K326" s="14"/>
      <c r="L326" s="14"/>
      <c r="M326" s="15"/>
      <c r="N326" s="72"/>
      <c r="O326" s="92">
        <f t="shared" si="192"/>
        <v>0</v>
      </c>
      <c r="P326" s="93">
        <f t="shared" si="193"/>
        <v>0</v>
      </c>
      <c r="Q326" s="94"/>
      <c r="R326" s="3" t="str">
        <f t="shared" si="194"/>
        <v/>
      </c>
      <c r="S326" s="3" t="str">
        <f t="shared" si="195"/>
        <v/>
      </c>
      <c r="T326" s="3" t="str">
        <f t="shared" si="196"/>
        <v/>
      </c>
      <c r="U326" s="4" t="str">
        <f t="shared" si="197"/>
        <v/>
      </c>
      <c r="V326" s="5" t="str">
        <f t="shared" si="198"/>
        <v/>
      </c>
      <c r="W326" s="76" t="str">
        <f t="shared" si="189"/>
        <v/>
      </c>
      <c r="X326" s="76" t="str">
        <f t="shared" si="190"/>
        <v/>
      </c>
      <c r="Y326" s="5" t="str">
        <f t="shared" si="199"/>
        <v/>
      </c>
      <c r="Z326" s="5" t="str">
        <f t="shared" si="200"/>
        <v/>
      </c>
      <c r="AA326" s="5" t="str">
        <f t="shared" si="201"/>
        <v/>
      </c>
      <c r="AB326" s="6" t="str">
        <f t="shared" si="202"/>
        <v/>
      </c>
      <c r="AC326" s="29" t="str">
        <f t="shared" si="203"/>
        <v/>
      </c>
      <c r="AD326" s="29" t="str">
        <f t="shared" si="204"/>
        <v/>
      </c>
      <c r="AE326" s="29" t="str">
        <f t="shared" si="205"/>
        <v/>
      </c>
      <c r="AF326" s="29" t="str">
        <f t="shared" si="191"/>
        <v/>
      </c>
      <c r="AG326" s="23"/>
      <c r="AH326" s="17" t="str">
        <f t="shared" si="206"/>
        <v/>
      </c>
      <c r="AI326" s="73"/>
      <c r="AJ326" s="61"/>
      <c r="AK326" s="61"/>
      <c r="AL326" s="62"/>
      <c r="AM326" s="18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  <c r="BS326" s="102"/>
      <c r="BT326" s="25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7"/>
      <c r="DJ326" s="27"/>
      <c r="DK326" s="27"/>
      <c r="DL326" s="27"/>
      <c r="DM326" s="27"/>
      <c r="DN326" s="27"/>
      <c r="DO326" s="27"/>
      <c r="DP326" s="27"/>
      <c r="DQ326" s="27"/>
      <c r="DR326" s="27"/>
      <c r="DS326" s="27"/>
      <c r="DT326" s="27"/>
      <c r="DU326" s="27"/>
      <c r="DV326" s="27"/>
      <c r="DW326" s="27"/>
      <c r="DX326" s="27"/>
      <c r="DY326" s="27"/>
      <c r="DZ326" s="27"/>
      <c r="EA326" s="27"/>
      <c r="EB326" s="27"/>
      <c r="EC326" s="27"/>
      <c r="ED326" s="27"/>
      <c r="EE326" s="27"/>
      <c r="EF326" s="27"/>
      <c r="EG326" s="27"/>
      <c r="EH326" s="27"/>
      <c r="EI326" s="27"/>
    </row>
    <row r="327" spans="1:139" ht="15" customHeight="1">
      <c r="A327" s="83"/>
      <c r="B327" s="66"/>
      <c r="C327" s="79"/>
      <c r="D327" s="67"/>
      <c r="E327" s="123"/>
      <c r="F327" s="123"/>
      <c r="G327" s="85"/>
      <c r="H327" s="86"/>
      <c r="I327" s="124"/>
      <c r="J327" s="13"/>
      <c r="K327" s="14"/>
      <c r="L327" s="14"/>
      <c r="M327" s="15"/>
      <c r="N327" s="72"/>
      <c r="O327" s="92">
        <f t="shared" si="192"/>
        <v>0</v>
      </c>
      <c r="P327" s="93">
        <f t="shared" si="193"/>
        <v>0</v>
      </c>
      <c r="Q327" s="94"/>
      <c r="R327" s="3" t="str">
        <f t="shared" si="194"/>
        <v/>
      </c>
      <c r="S327" s="3" t="str">
        <f t="shared" si="195"/>
        <v/>
      </c>
      <c r="T327" s="3" t="str">
        <f t="shared" si="196"/>
        <v/>
      </c>
      <c r="U327" s="4" t="str">
        <f t="shared" si="197"/>
        <v/>
      </c>
      <c r="V327" s="5" t="str">
        <f t="shared" si="198"/>
        <v/>
      </c>
      <c r="W327" s="76" t="str">
        <f t="shared" si="189"/>
        <v/>
      </c>
      <c r="X327" s="76" t="str">
        <f t="shared" si="190"/>
        <v/>
      </c>
      <c r="Y327" s="5" t="str">
        <f t="shared" si="199"/>
        <v/>
      </c>
      <c r="Z327" s="5" t="str">
        <f t="shared" si="200"/>
        <v/>
      </c>
      <c r="AA327" s="5" t="str">
        <f t="shared" si="201"/>
        <v/>
      </c>
      <c r="AB327" s="6" t="str">
        <f t="shared" si="202"/>
        <v/>
      </c>
      <c r="AC327" s="29" t="str">
        <f t="shared" si="203"/>
        <v/>
      </c>
      <c r="AD327" s="29" t="str">
        <f t="shared" si="204"/>
        <v/>
      </c>
      <c r="AE327" s="29" t="str">
        <f t="shared" si="205"/>
        <v/>
      </c>
      <c r="AF327" s="29" t="str">
        <f t="shared" si="191"/>
        <v/>
      </c>
      <c r="AG327" s="23"/>
      <c r="AH327" s="17" t="str">
        <f t="shared" si="206"/>
        <v/>
      </c>
      <c r="AI327" s="73"/>
      <c r="AJ327" s="61"/>
      <c r="AK327" s="61"/>
      <c r="AL327" s="62"/>
      <c r="AM327" s="18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  <c r="BJ327" s="102"/>
      <c r="BK327" s="102"/>
      <c r="BL327" s="102"/>
      <c r="BM327" s="102"/>
      <c r="BN327" s="102"/>
      <c r="BO327" s="102"/>
      <c r="BP327" s="102"/>
      <c r="BQ327" s="102"/>
      <c r="BR327" s="102"/>
      <c r="BS327" s="102"/>
      <c r="BT327" s="25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7"/>
      <c r="DJ327" s="27"/>
      <c r="DK327" s="27"/>
      <c r="DL327" s="27"/>
      <c r="DM327" s="27"/>
      <c r="DN327" s="27"/>
      <c r="DO327" s="27"/>
      <c r="DP327" s="27"/>
      <c r="DQ327" s="27"/>
      <c r="DR327" s="27"/>
      <c r="DS327" s="27"/>
      <c r="DT327" s="27"/>
      <c r="DU327" s="27"/>
      <c r="DV327" s="27"/>
      <c r="DW327" s="27"/>
      <c r="DX327" s="27"/>
      <c r="DY327" s="27"/>
      <c r="DZ327" s="27"/>
      <c r="EA327" s="27"/>
      <c r="EB327" s="27"/>
      <c r="EC327" s="27"/>
      <c r="ED327" s="27"/>
      <c r="EE327" s="27"/>
      <c r="EF327" s="27"/>
      <c r="EG327" s="27"/>
      <c r="EH327" s="27"/>
      <c r="EI327" s="27"/>
    </row>
    <row r="328" spans="1:139" ht="15" customHeight="1">
      <c r="A328" s="83"/>
      <c r="B328" s="66"/>
      <c r="C328" s="79"/>
      <c r="D328" s="67"/>
      <c r="E328" s="123"/>
      <c r="F328" s="123"/>
      <c r="G328" s="85"/>
      <c r="H328" s="86"/>
      <c r="I328" s="124"/>
      <c r="J328" s="13"/>
      <c r="K328" s="14"/>
      <c r="L328" s="14"/>
      <c r="M328" s="15"/>
      <c r="N328" s="72"/>
      <c r="O328" s="92">
        <f t="shared" si="192"/>
        <v>0</v>
      </c>
      <c r="P328" s="93">
        <f t="shared" si="193"/>
        <v>0</v>
      </c>
      <c r="Q328" s="94"/>
      <c r="R328" s="3" t="str">
        <f t="shared" si="194"/>
        <v/>
      </c>
      <c r="S328" s="3" t="str">
        <f t="shared" si="195"/>
        <v/>
      </c>
      <c r="T328" s="3" t="str">
        <f t="shared" si="196"/>
        <v/>
      </c>
      <c r="U328" s="4" t="str">
        <f t="shared" si="197"/>
        <v/>
      </c>
      <c r="V328" s="5" t="str">
        <f t="shared" si="198"/>
        <v/>
      </c>
      <c r="W328" s="76" t="str">
        <f t="shared" si="189"/>
        <v/>
      </c>
      <c r="X328" s="76" t="str">
        <f t="shared" si="190"/>
        <v/>
      </c>
      <c r="Y328" s="5" t="str">
        <f t="shared" si="199"/>
        <v/>
      </c>
      <c r="Z328" s="5" t="str">
        <f t="shared" si="200"/>
        <v/>
      </c>
      <c r="AA328" s="5" t="str">
        <f t="shared" si="201"/>
        <v/>
      </c>
      <c r="AB328" s="6" t="str">
        <f t="shared" si="202"/>
        <v/>
      </c>
      <c r="AC328" s="29" t="str">
        <f t="shared" si="203"/>
        <v/>
      </c>
      <c r="AD328" s="29" t="str">
        <f t="shared" si="204"/>
        <v/>
      </c>
      <c r="AE328" s="29" t="str">
        <f t="shared" si="205"/>
        <v/>
      </c>
      <c r="AF328" s="29" t="str">
        <f t="shared" si="191"/>
        <v/>
      </c>
      <c r="AG328" s="23"/>
      <c r="AH328" s="17" t="str">
        <f t="shared" si="206"/>
        <v/>
      </c>
      <c r="AI328" s="73"/>
      <c r="AJ328" s="61"/>
      <c r="AK328" s="61"/>
      <c r="AL328" s="62"/>
      <c r="AM328" s="18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  <c r="BJ328" s="102"/>
      <c r="BK328" s="102"/>
      <c r="BL328" s="102"/>
      <c r="BM328" s="102"/>
      <c r="BN328" s="102"/>
      <c r="BO328" s="102"/>
      <c r="BP328" s="102"/>
      <c r="BQ328" s="102"/>
      <c r="BR328" s="102"/>
      <c r="BS328" s="102"/>
      <c r="BT328" s="25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7"/>
      <c r="DJ328" s="27"/>
      <c r="DK328" s="27"/>
      <c r="DL328" s="27"/>
      <c r="DM328" s="27"/>
      <c r="DN328" s="27"/>
      <c r="DO328" s="27"/>
      <c r="DP328" s="27"/>
      <c r="DQ328" s="27"/>
      <c r="DR328" s="27"/>
      <c r="DS328" s="27"/>
      <c r="DT328" s="27"/>
      <c r="DU328" s="27"/>
      <c r="DV328" s="27"/>
      <c r="DW328" s="27"/>
      <c r="DX328" s="27"/>
      <c r="DY328" s="27"/>
      <c r="DZ328" s="27"/>
      <c r="EA328" s="27"/>
      <c r="EB328" s="27"/>
      <c r="EC328" s="27"/>
      <c r="ED328" s="27"/>
      <c r="EE328" s="27"/>
      <c r="EF328" s="27"/>
      <c r="EG328" s="27"/>
      <c r="EH328" s="27"/>
      <c r="EI328" s="27"/>
    </row>
    <row r="329" spans="1:139" ht="15" customHeight="1">
      <c r="A329" s="83"/>
      <c r="B329" s="66"/>
      <c r="C329" s="79"/>
      <c r="D329" s="67"/>
      <c r="E329" s="123"/>
      <c r="F329" s="123"/>
      <c r="G329" s="85"/>
      <c r="H329" s="86"/>
      <c r="I329" s="124"/>
      <c r="J329" s="13"/>
      <c r="K329" s="14"/>
      <c r="L329" s="14"/>
      <c r="M329" s="15"/>
      <c r="N329" s="72"/>
      <c r="O329" s="92">
        <f t="shared" si="192"/>
        <v>0</v>
      </c>
      <c r="P329" s="93">
        <f t="shared" si="193"/>
        <v>0</v>
      </c>
      <c r="Q329" s="94"/>
      <c r="R329" s="3" t="str">
        <f t="shared" si="194"/>
        <v/>
      </c>
      <c r="S329" s="3" t="str">
        <f t="shared" si="195"/>
        <v/>
      </c>
      <c r="T329" s="3" t="str">
        <f t="shared" si="196"/>
        <v/>
      </c>
      <c r="U329" s="4" t="str">
        <f t="shared" si="197"/>
        <v/>
      </c>
      <c r="V329" s="5" t="str">
        <f t="shared" si="198"/>
        <v/>
      </c>
      <c r="W329" s="76" t="str">
        <f t="shared" si="189"/>
        <v/>
      </c>
      <c r="X329" s="76" t="str">
        <f t="shared" si="190"/>
        <v/>
      </c>
      <c r="Y329" s="5" t="str">
        <f t="shared" si="199"/>
        <v/>
      </c>
      <c r="Z329" s="5" t="str">
        <f t="shared" si="200"/>
        <v/>
      </c>
      <c r="AA329" s="5" t="str">
        <f t="shared" si="201"/>
        <v/>
      </c>
      <c r="AB329" s="6" t="str">
        <f t="shared" si="202"/>
        <v/>
      </c>
      <c r="AC329" s="29" t="str">
        <f t="shared" si="203"/>
        <v/>
      </c>
      <c r="AD329" s="29" t="str">
        <f t="shared" si="204"/>
        <v/>
      </c>
      <c r="AE329" s="29" t="str">
        <f t="shared" si="205"/>
        <v/>
      </c>
      <c r="AF329" s="29" t="str">
        <f t="shared" si="191"/>
        <v/>
      </c>
      <c r="AG329" s="23"/>
      <c r="AH329" s="17" t="str">
        <f t="shared" si="206"/>
        <v/>
      </c>
      <c r="AI329" s="73"/>
      <c r="AJ329" s="61"/>
      <c r="AK329" s="61"/>
      <c r="AL329" s="62"/>
      <c r="AM329" s="18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  <c r="BJ329" s="102"/>
      <c r="BK329" s="102"/>
      <c r="BL329" s="102"/>
      <c r="BM329" s="102"/>
      <c r="BN329" s="102"/>
      <c r="BO329" s="102"/>
      <c r="BP329" s="102"/>
      <c r="BQ329" s="102"/>
      <c r="BR329" s="102"/>
      <c r="BS329" s="102"/>
      <c r="BT329" s="25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7"/>
      <c r="DJ329" s="27"/>
      <c r="DK329" s="27"/>
      <c r="DL329" s="27"/>
      <c r="DM329" s="27"/>
      <c r="DN329" s="27"/>
      <c r="DO329" s="27"/>
      <c r="DP329" s="27"/>
      <c r="DQ329" s="27"/>
      <c r="DR329" s="27"/>
      <c r="DS329" s="27"/>
      <c r="DT329" s="27"/>
      <c r="DU329" s="27"/>
      <c r="DV329" s="27"/>
      <c r="DW329" s="27"/>
      <c r="DX329" s="27"/>
      <c r="DY329" s="27"/>
      <c r="DZ329" s="27"/>
      <c r="EA329" s="27"/>
      <c r="EB329" s="27"/>
      <c r="EC329" s="27"/>
      <c r="ED329" s="27"/>
      <c r="EE329" s="27"/>
      <c r="EF329" s="27"/>
      <c r="EG329" s="27"/>
      <c r="EH329" s="27"/>
      <c r="EI329" s="27"/>
    </row>
    <row r="330" spans="1:139" ht="15" customHeight="1">
      <c r="A330" s="83"/>
      <c r="B330" s="66"/>
      <c r="C330" s="79"/>
      <c r="D330" s="67"/>
      <c r="E330" s="123"/>
      <c r="F330" s="123"/>
      <c r="G330" s="85"/>
      <c r="H330" s="86"/>
      <c r="I330" s="124"/>
      <c r="J330" s="13"/>
      <c r="K330" s="14"/>
      <c r="L330" s="14"/>
      <c r="M330" s="15"/>
      <c r="N330" s="72"/>
      <c r="O330" s="92">
        <f t="shared" si="192"/>
        <v>0</v>
      </c>
      <c r="P330" s="93">
        <f t="shared" si="193"/>
        <v>0</v>
      </c>
      <c r="Q330" s="94"/>
      <c r="R330" s="3" t="str">
        <f t="shared" si="194"/>
        <v/>
      </c>
      <c r="S330" s="3" t="str">
        <f t="shared" si="195"/>
        <v/>
      </c>
      <c r="T330" s="3" t="str">
        <f t="shared" si="196"/>
        <v/>
      </c>
      <c r="U330" s="4" t="str">
        <f t="shared" si="197"/>
        <v/>
      </c>
      <c r="V330" s="5" t="str">
        <f t="shared" si="198"/>
        <v/>
      </c>
      <c r="W330" s="76" t="str">
        <f t="shared" si="189"/>
        <v/>
      </c>
      <c r="X330" s="76" t="str">
        <f t="shared" si="190"/>
        <v/>
      </c>
      <c r="Y330" s="5" t="str">
        <f t="shared" si="199"/>
        <v/>
      </c>
      <c r="Z330" s="5" t="str">
        <f t="shared" si="200"/>
        <v/>
      </c>
      <c r="AA330" s="5" t="str">
        <f t="shared" si="201"/>
        <v/>
      </c>
      <c r="AB330" s="6" t="str">
        <f t="shared" si="202"/>
        <v/>
      </c>
      <c r="AC330" s="29" t="str">
        <f t="shared" si="203"/>
        <v/>
      </c>
      <c r="AD330" s="29" t="str">
        <f t="shared" si="204"/>
        <v/>
      </c>
      <c r="AE330" s="29" t="str">
        <f t="shared" si="205"/>
        <v/>
      </c>
      <c r="AF330" s="29" t="str">
        <f t="shared" si="191"/>
        <v/>
      </c>
      <c r="AG330" s="23"/>
      <c r="AH330" s="17" t="str">
        <f t="shared" si="206"/>
        <v/>
      </c>
      <c r="AI330" s="73"/>
      <c r="AJ330" s="61"/>
      <c r="AK330" s="61"/>
      <c r="AL330" s="62"/>
      <c r="AM330" s="18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  <c r="BJ330" s="102"/>
      <c r="BK330" s="102"/>
      <c r="BL330" s="102"/>
      <c r="BM330" s="102"/>
      <c r="BN330" s="102"/>
      <c r="BO330" s="102"/>
      <c r="BP330" s="102"/>
      <c r="BQ330" s="102"/>
      <c r="BR330" s="102"/>
      <c r="BS330" s="102"/>
      <c r="BT330" s="25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7"/>
      <c r="DJ330" s="27"/>
      <c r="DK330" s="27"/>
      <c r="DL330" s="27"/>
      <c r="DM330" s="27"/>
      <c r="DN330" s="27"/>
      <c r="DO330" s="27"/>
      <c r="DP330" s="27"/>
      <c r="DQ330" s="27"/>
      <c r="DR330" s="27"/>
      <c r="DS330" s="27"/>
      <c r="DT330" s="27"/>
      <c r="DU330" s="27"/>
      <c r="DV330" s="27"/>
      <c r="DW330" s="27"/>
      <c r="DX330" s="27"/>
      <c r="DY330" s="27"/>
      <c r="DZ330" s="27"/>
      <c r="EA330" s="27"/>
      <c r="EB330" s="27"/>
      <c r="EC330" s="27"/>
      <c r="ED330" s="27"/>
      <c r="EE330" s="27"/>
      <c r="EF330" s="27"/>
      <c r="EG330" s="27"/>
      <c r="EH330" s="27"/>
      <c r="EI330" s="27"/>
    </row>
    <row r="331" spans="1:139" ht="15" customHeight="1">
      <c r="A331" s="83"/>
      <c r="B331" s="66"/>
      <c r="C331" s="79"/>
      <c r="D331" s="67"/>
      <c r="E331" s="123"/>
      <c r="F331" s="123"/>
      <c r="G331" s="85"/>
      <c r="H331" s="86"/>
      <c r="I331" s="124"/>
      <c r="J331" s="13"/>
      <c r="K331" s="14"/>
      <c r="L331" s="14"/>
      <c r="M331" s="15"/>
      <c r="N331" s="72"/>
      <c r="O331" s="92">
        <f t="shared" si="192"/>
        <v>0</v>
      </c>
      <c r="P331" s="93">
        <f t="shared" si="193"/>
        <v>0</v>
      </c>
      <c r="Q331" s="94"/>
      <c r="R331" s="3" t="str">
        <f t="shared" si="194"/>
        <v/>
      </c>
      <c r="S331" s="3" t="str">
        <f t="shared" si="195"/>
        <v/>
      </c>
      <c r="T331" s="3" t="str">
        <f t="shared" si="196"/>
        <v/>
      </c>
      <c r="U331" s="4" t="str">
        <f t="shared" si="197"/>
        <v/>
      </c>
      <c r="V331" s="5" t="str">
        <f t="shared" si="198"/>
        <v/>
      </c>
      <c r="W331" s="76" t="str">
        <f t="shared" si="189"/>
        <v/>
      </c>
      <c r="X331" s="76" t="str">
        <f t="shared" si="190"/>
        <v/>
      </c>
      <c r="Y331" s="5" t="str">
        <f t="shared" si="199"/>
        <v/>
      </c>
      <c r="Z331" s="5" t="str">
        <f t="shared" si="200"/>
        <v/>
      </c>
      <c r="AA331" s="5" t="str">
        <f t="shared" si="201"/>
        <v/>
      </c>
      <c r="AB331" s="6" t="str">
        <f t="shared" si="202"/>
        <v/>
      </c>
      <c r="AC331" s="29" t="str">
        <f t="shared" si="203"/>
        <v/>
      </c>
      <c r="AD331" s="29" t="str">
        <f t="shared" si="204"/>
        <v/>
      </c>
      <c r="AE331" s="29" t="str">
        <f t="shared" si="205"/>
        <v/>
      </c>
      <c r="AF331" s="29" t="str">
        <f t="shared" si="191"/>
        <v/>
      </c>
      <c r="AG331" s="23"/>
      <c r="AH331" s="17" t="str">
        <f t="shared" si="206"/>
        <v/>
      </c>
      <c r="AI331" s="73"/>
      <c r="AJ331" s="61"/>
      <c r="AK331" s="61"/>
      <c r="AL331" s="62"/>
      <c r="AM331" s="18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  <c r="BJ331" s="102"/>
      <c r="BK331" s="102"/>
      <c r="BL331" s="102"/>
      <c r="BM331" s="102"/>
      <c r="BN331" s="102"/>
      <c r="BO331" s="102"/>
      <c r="BP331" s="102"/>
      <c r="BQ331" s="102"/>
      <c r="BR331" s="102"/>
      <c r="BS331" s="102"/>
      <c r="BT331" s="25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7"/>
      <c r="DJ331" s="27"/>
      <c r="DK331" s="27"/>
      <c r="DL331" s="27"/>
      <c r="DM331" s="27"/>
      <c r="DN331" s="27"/>
      <c r="DO331" s="27"/>
      <c r="DP331" s="27"/>
      <c r="DQ331" s="27"/>
      <c r="DR331" s="27"/>
      <c r="DS331" s="27"/>
      <c r="DT331" s="27"/>
      <c r="DU331" s="27"/>
      <c r="DV331" s="27"/>
      <c r="DW331" s="27"/>
      <c r="DX331" s="27"/>
      <c r="DY331" s="27"/>
      <c r="DZ331" s="27"/>
      <c r="EA331" s="27"/>
      <c r="EB331" s="27"/>
      <c r="EC331" s="27"/>
      <c r="ED331" s="27"/>
      <c r="EE331" s="27"/>
      <c r="EF331" s="27"/>
      <c r="EG331" s="27"/>
      <c r="EH331" s="27"/>
      <c r="EI331" s="27"/>
    </row>
    <row r="332" spans="1:139" ht="15" customHeight="1">
      <c r="A332" s="83"/>
      <c r="B332" s="66"/>
      <c r="C332" s="79"/>
      <c r="D332" s="67"/>
      <c r="E332" s="123"/>
      <c r="F332" s="123"/>
      <c r="G332" s="85"/>
      <c r="H332" s="86"/>
      <c r="I332" s="124"/>
      <c r="J332" s="13"/>
      <c r="K332" s="14"/>
      <c r="L332" s="14"/>
      <c r="M332" s="15"/>
      <c r="N332" s="72"/>
      <c r="O332" s="92">
        <f t="shared" si="192"/>
        <v>0</v>
      </c>
      <c r="P332" s="93">
        <f t="shared" si="193"/>
        <v>0</v>
      </c>
      <c r="Q332" s="94"/>
      <c r="R332" s="3" t="str">
        <f t="shared" si="194"/>
        <v/>
      </c>
      <c r="S332" s="3" t="str">
        <f t="shared" si="195"/>
        <v/>
      </c>
      <c r="T332" s="3" t="str">
        <f t="shared" si="196"/>
        <v/>
      </c>
      <c r="U332" s="4" t="str">
        <f t="shared" si="197"/>
        <v/>
      </c>
      <c r="V332" s="5" t="str">
        <f t="shared" si="198"/>
        <v/>
      </c>
      <c r="W332" s="76" t="str">
        <f t="shared" si="189"/>
        <v/>
      </c>
      <c r="X332" s="76" t="str">
        <f t="shared" si="190"/>
        <v/>
      </c>
      <c r="Y332" s="5" t="str">
        <f t="shared" si="199"/>
        <v/>
      </c>
      <c r="Z332" s="5" t="str">
        <f t="shared" si="200"/>
        <v/>
      </c>
      <c r="AA332" s="5" t="str">
        <f t="shared" si="201"/>
        <v/>
      </c>
      <c r="AB332" s="6" t="str">
        <f t="shared" si="202"/>
        <v/>
      </c>
      <c r="AC332" s="29" t="str">
        <f t="shared" si="203"/>
        <v/>
      </c>
      <c r="AD332" s="29" t="str">
        <f t="shared" si="204"/>
        <v/>
      </c>
      <c r="AE332" s="29" t="str">
        <f t="shared" si="205"/>
        <v/>
      </c>
      <c r="AF332" s="29" t="str">
        <f t="shared" si="191"/>
        <v/>
      </c>
      <c r="AG332" s="23"/>
      <c r="AH332" s="17" t="str">
        <f t="shared" si="206"/>
        <v/>
      </c>
      <c r="AI332" s="73"/>
      <c r="AJ332" s="61"/>
      <c r="AK332" s="61"/>
      <c r="AL332" s="62"/>
      <c r="AM332" s="18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  <c r="BJ332" s="102"/>
      <c r="BK332" s="102"/>
      <c r="BL332" s="102"/>
      <c r="BM332" s="102"/>
      <c r="BN332" s="102"/>
      <c r="BO332" s="102"/>
      <c r="BP332" s="102"/>
      <c r="BQ332" s="102"/>
      <c r="BR332" s="102"/>
      <c r="BS332" s="102"/>
      <c r="BT332" s="25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7"/>
      <c r="DJ332" s="27"/>
      <c r="DK332" s="27"/>
      <c r="DL332" s="27"/>
      <c r="DM332" s="27"/>
      <c r="DN332" s="27"/>
      <c r="DO332" s="27"/>
      <c r="DP332" s="27"/>
      <c r="DQ332" s="27"/>
      <c r="DR332" s="27"/>
      <c r="DS332" s="27"/>
      <c r="DT332" s="27"/>
      <c r="DU332" s="27"/>
      <c r="DV332" s="27"/>
      <c r="DW332" s="27"/>
      <c r="DX332" s="27"/>
      <c r="DY332" s="27"/>
      <c r="DZ332" s="27"/>
      <c r="EA332" s="27"/>
      <c r="EB332" s="27"/>
      <c r="EC332" s="27"/>
      <c r="ED332" s="27"/>
      <c r="EE332" s="27"/>
      <c r="EF332" s="27"/>
      <c r="EG332" s="27"/>
      <c r="EH332" s="27"/>
      <c r="EI332" s="27"/>
    </row>
    <row r="333" spans="1:139" ht="15" customHeight="1">
      <c r="A333" s="83"/>
      <c r="B333" s="66"/>
      <c r="C333" s="79"/>
      <c r="D333" s="67"/>
      <c r="E333" s="123"/>
      <c r="F333" s="123"/>
      <c r="G333" s="85"/>
      <c r="H333" s="86"/>
      <c r="I333" s="124"/>
      <c r="J333" s="13"/>
      <c r="K333" s="14"/>
      <c r="L333" s="14"/>
      <c r="M333" s="15"/>
      <c r="N333" s="72"/>
      <c r="O333" s="92">
        <f t="shared" si="192"/>
        <v>0</v>
      </c>
      <c r="P333" s="93">
        <f t="shared" si="193"/>
        <v>0</v>
      </c>
      <c r="Q333" s="94"/>
      <c r="R333" s="3" t="str">
        <f t="shared" si="194"/>
        <v/>
      </c>
      <c r="S333" s="3" t="str">
        <f t="shared" si="195"/>
        <v/>
      </c>
      <c r="T333" s="3" t="str">
        <f t="shared" si="196"/>
        <v/>
      </c>
      <c r="U333" s="4" t="str">
        <f t="shared" si="197"/>
        <v/>
      </c>
      <c r="V333" s="5" t="str">
        <f t="shared" si="198"/>
        <v/>
      </c>
      <c r="W333" s="76" t="str">
        <f t="shared" si="189"/>
        <v/>
      </c>
      <c r="X333" s="76" t="str">
        <f t="shared" si="190"/>
        <v/>
      </c>
      <c r="Y333" s="5" t="str">
        <f t="shared" si="199"/>
        <v/>
      </c>
      <c r="Z333" s="5" t="str">
        <f t="shared" si="200"/>
        <v/>
      </c>
      <c r="AA333" s="5" t="str">
        <f t="shared" si="201"/>
        <v/>
      </c>
      <c r="AB333" s="6" t="str">
        <f t="shared" si="202"/>
        <v/>
      </c>
      <c r="AC333" s="29" t="str">
        <f t="shared" si="203"/>
        <v/>
      </c>
      <c r="AD333" s="29" t="str">
        <f t="shared" si="204"/>
        <v/>
      </c>
      <c r="AE333" s="29" t="str">
        <f t="shared" si="205"/>
        <v/>
      </c>
      <c r="AF333" s="29" t="str">
        <f t="shared" si="191"/>
        <v/>
      </c>
      <c r="AG333" s="23"/>
      <c r="AH333" s="17" t="str">
        <f t="shared" si="206"/>
        <v/>
      </c>
      <c r="AI333" s="73"/>
      <c r="AJ333" s="61"/>
      <c r="AK333" s="61"/>
      <c r="AL333" s="62"/>
      <c r="AM333" s="18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  <c r="BJ333" s="102"/>
      <c r="BK333" s="102"/>
      <c r="BL333" s="102"/>
      <c r="BM333" s="102"/>
      <c r="BN333" s="102"/>
      <c r="BO333" s="102"/>
      <c r="BP333" s="102"/>
      <c r="BQ333" s="102"/>
      <c r="BR333" s="102"/>
      <c r="BS333" s="102"/>
      <c r="BT333" s="25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7"/>
      <c r="DJ333" s="27"/>
      <c r="DK333" s="27"/>
      <c r="DL333" s="27"/>
      <c r="DM333" s="27"/>
      <c r="DN333" s="27"/>
      <c r="DO333" s="27"/>
      <c r="DP333" s="27"/>
      <c r="DQ333" s="27"/>
      <c r="DR333" s="27"/>
      <c r="DS333" s="27"/>
      <c r="DT333" s="27"/>
      <c r="DU333" s="27"/>
      <c r="DV333" s="27"/>
      <c r="DW333" s="27"/>
      <c r="DX333" s="27"/>
      <c r="DY333" s="27"/>
      <c r="DZ333" s="27"/>
      <c r="EA333" s="27"/>
      <c r="EB333" s="27"/>
      <c r="EC333" s="27"/>
      <c r="ED333" s="27"/>
      <c r="EE333" s="27"/>
      <c r="EF333" s="27"/>
      <c r="EG333" s="27"/>
      <c r="EH333" s="27"/>
      <c r="EI333" s="27"/>
    </row>
    <row r="334" spans="1:139" ht="15" customHeight="1">
      <c r="A334" s="83"/>
      <c r="B334" s="66"/>
      <c r="C334" s="79"/>
      <c r="D334" s="67"/>
      <c r="E334" s="123"/>
      <c r="F334" s="123"/>
      <c r="G334" s="85"/>
      <c r="H334" s="86"/>
      <c r="I334" s="124"/>
      <c r="J334" s="13"/>
      <c r="K334" s="14"/>
      <c r="L334" s="14"/>
      <c r="M334" s="15"/>
      <c r="N334" s="72"/>
      <c r="O334" s="92">
        <f t="shared" si="192"/>
        <v>0</v>
      </c>
      <c r="P334" s="93">
        <f t="shared" si="193"/>
        <v>0</v>
      </c>
      <c r="Q334" s="94"/>
      <c r="R334" s="3" t="str">
        <f t="shared" si="194"/>
        <v/>
      </c>
      <c r="S334" s="3" t="str">
        <f t="shared" si="195"/>
        <v/>
      </c>
      <c r="T334" s="3" t="str">
        <f t="shared" si="196"/>
        <v/>
      </c>
      <c r="U334" s="4" t="str">
        <f t="shared" si="197"/>
        <v/>
      </c>
      <c r="V334" s="5" t="str">
        <f t="shared" si="198"/>
        <v/>
      </c>
      <c r="W334" s="76" t="str">
        <f t="shared" si="189"/>
        <v/>
      </c>
      <c r="X334" s="76" t="str">
        <f t="shared" si="190"/>
        <v/>
      </c>
      <c r="Y334" s="5" t="str">
        <f t="shared" si="199"/>
        <v/>
      </c>
      <c r="Z334" s="5" t="str">
        <f t="shared" si="200"/>
        <v/>
      </c>
      <c r="AA334" s="5" t="str">
        <f t="shared" si="201"/>
        <v/>
      </c>
      <c r="AB334" s="6" t="str">
        <f t="shared" si="202"/>
        <v/>
      </c>
      <c r="AC334" s="29" t="str">
        <f t="shared" si="203"/>
        <v/>
      </c>
      <c r="AD334" s="29" t="str">
        <f t="shared" si="204"/>
        <v/>
      </c>
      <c r="AE334" s="29" t="str">
        <f t="shared" si="205"/>
        <v/>
      </c>
      <c r="AF334" s="29" t="str">
        <f t="shared" si="191"/>
        <v/>
      </c>
      <c r="AG334" s="23"/>
      <c r="AH334" s="17" t="str">
        <f t="shared" si="206"/>
        <v/>
      </c>
      <c r="AI334" s="73"/>
      <c r="AJ334" s="61"/>
      <c r="AK334" s="61"/>
      <c r="AL334" s="62"/>
      <c r="AM334" s="18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  <c r="BJ334" s="102"/>
      <c r="BK334" s="102"/>
      <c r="BL334" s="102"/>
      <c r="BM334" s="102"/>
      <c r="BN334" s="102"/>
      <c r="BO334" s="102"/>
      <c r="BP334" s="102"/>
      <c r="BQ334" s="102"/>
      <c r="BR334" s="102"/>
      <c r="BS334" s="102"/>
      <c r="BT334" s="25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7"/>
      <c r="DJ334" s="27"/>
      <c r="DK334" s="27"/>
      <c r="DL334" s="27"/>
      <c r="DM334" s="27"/>
      <c r="DN334" s="27"/>
      <c r="DO334" s="27"/>
      <c r="DP334" s="27"/>
      <c r="DQ334" s="27"/>
      <c r="DR334" s="27"/>
      <c r="DS334" s="27"/>
      <c r="DT334" s="27"/>
      <c r="DU334" s="27"/>
      <c r="DV334" s="27"/>
      <c r="DW334" s="27"/>
      <c r="DX334" s="27"/>
      <c r="DY334" s="27"/>
      <c r="DZ334" s="27"/>
      <c r="EA334" s="27"/>
      <c r="EB334" s="27"/>
      <c r="EC334" s="27"/>
      <c r="ED334" s="27"/>
      <c r="EE334" s="27"/>
      <c r="EF334" s="27"/>
      <c r="EG334" s="27"/>
      <c r="EH334" s="27"/>
      <c r="EI334" s="27"/>
    </row>
    <row r="335" spans="1:139" ht="15" customHeight="1">
      <c r="A335" s="83"/>
      <c r="B335" s="66"/>
      <c r="C335" s="79"/>
      <c r="D335" s="67"/>
      <c r="E335" s="123"/>
      <c r="F335" s="123"/>
      <c r="G335" s="85"/>
      <c r="H335" s="86"/>
      <c r="I335" s="124"/>
      <c r="J335" s="13"/>
      <c r="K335" s="14"/>
      <c r="L335" s="14"/>
      <c r="M335" s="15"/>
      <c r="N335" s="72"/>
      <c r="O335" s="92">
        <f t="shared" si="192"/>
        <v>0</v>
      </c>
      <c r="P335" s="93">
        <f t="shared" si="193"/>
        <v>0</v>
      </c>
      <c r="Q335" s="94"/>
      <c r="R335" s="3" t="str">
        <f t="shared" si="194"/>
        <v/>
      </c>
      <c r="S335" s="3" t="str">
        <f t="shared" si="195"/>
        <v/>
      </c>
      <c r="T335" s="3" t="str">
        <f t="shared" si="196"/>
        <v/>
      </c>
      <c r="U335" s="4" t="str">
        <f t="shared" si="197"/>
        <v/>
      </c>
      <c r="V335" s="5" t="str">
        <f t="shared" si="198"/>
        <v/>
      </c>
      <c r="W335" s="76" t="str">
        <f t="shared" si="189"/>
        <v/>
      </c>
      <c r="X335" s="76" t="str">
        <f t="shared" si="190"/>
        <v/>
      </c>
      <c r="Y335" s="5" t="str">
        <f t="shared" si="199"/>
        <v/>
      </c>
      <c r="Z335" s="5" t="str">
        <f t="shared" si="200"/>
        <v/>
      </c>
      <c r="AA335" s="5" t="str">
        <f t="shared" si="201"/>
        <v/>
      </c>
      <c r="AB335" s="6" t="str">
        <f t="shared" si="202"/>
        <v/>
      </c>
      <c r="AC335" s="29" t="str">
        <f t="shared" si="203"/>
        <v/>
      </c>
      <c r="AD335" s="29" t="str">
        <f t="shared" si="204"/>
        <v/>
      </c>
      <c r="AE335" s="29" t="str">
        <f t="shared" si="205"/>
        <v/>
      </c>
      <c r="AF335" s="29" t="str">
        <f t="shared" si="191"/>
        <v/>
      </c>
      <c r="AG335" s="23"/>
      <c r="AH335" s="17" t="str">
        <f t="shared" si="206"/>
        <v/>
      </c>
      <c r="AI335" s="73"/>
      <c r="AJ335" s="61"/>
      <c r="AK335" s="61"/>
      <c r="AL335" s="62"/>
      <c r="AM335" s="18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  <c r="BJ335" s="102"/>
      <c r="BK335" s="102"/>
      <c r="BL335" s="102"/>
      <c r="BM335" s="102"/>
      <c r="BN335" s="102"/>
      <c r="BO335" s="102"/>
      <c r="BP335" s="102"/>
      <c r="BQ335" s="102"/>
      <c r="BR335" s="102"/>
      <c r="BS335" s="102"/>
      <c r="BT335" s="25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7"/>
      <c r="DJ335" s="27"/>
      <c r="DK335" s="27"/>
      <c r="DL335" s="27"/>
      <c r="DM335" s="27"/>
      <c r="DN335" s="27"/>
      <c r="DO335" s="27"/>
      <c r="DP335" s="27"/>
      <c r="DQ335" s="27"/>
      <c r="DR335" s="27"/>
      <c r="DS335" s="27"/>
      <c r="DT335" s="27"/>
      <c r="DU335" s="27"/>
      <c r="DV335" s="27"/>
      <c r="DW335" s="27"/>
      <c r="DX335" s="27"/>
      <c r="DY335" s="27"/>
      <c r="DZ335" s="27"/>
      <c r="EA335" s="27"/>
      <c r="EB335" s="27"/>
      <c r="EC335" s="27"/>
      <c r="ED335" s="27"/>
      <c r="EE335" s="27"/>
      <c r="EF335" s="27"/>
      <c r="EG335" s="27"/>
      <c r="EH335" s="27"/>
      <c r="EI335" s="27"/>
    </row>
    <row r="336" spans="1:139" ht="15" customHeight="1">
      <c r="A336" s="83"/>
      <c r="B336" s="66"/>
      <c r="C336" s="79"/>
      <c r="D336" s="67"/>
      <c r="E336" s="123"/>
      <c r="F336" s="123"/>
      <c r="G336" s="85"/>
      <c r="H336" s="86"/>
      <c r="I336" s="124"/>
      <c r="J336" s="13"/>
      <c r="K336" s="14"/>
      <c r="L336" s="14"/>
      <c r="M336" s="15"/>
      <c r="N336" s="72"/>
      <c r="O336" s="92">
        <f t="shared" si="192"/>
        <v>0</v>
      </c>
      <c r="P336" s="93">
        <f t="shared" si="193"/>
        <v>0</v>
      </c>
      <c r="Q336" s="94"/>
      <c r="R336" s="3" t="str">
        <f t="shared" si="194"/>
        <v/>
      </c>
      <c r="S336" s="3" t="str">
        <f t="shared" si="195"/>
        <v/>
      </c>
      <c r="T336" s="3" t="str">
        <f t="shared" si="196"/>
        <v/>
      </c>
      <c r="U336" s="4" t="str">
        <f t="shared" si="197"/>
        <v/>
      </c>
      <c r="V336" s="5" t="str">
        <f t="shared" si="198"/>
        <v/>
      </c>
      <c r="W336" s="76" t="str">
        <f t="shared" si="189"/>
        <v/>
      </c>
      <c r="X336" s="76" t="str">
        <f t="shared" si="190"/>
        <v/>
      </c>
      <c r="Y336" s="5" t="str">
        <f t="shared" si="199"/>
        <v/>
      </c>
      <c r="Z336" s="5" t="str">
        <f t="shared" si="200"/>
        <v/>
      </c>
      <c r="AA336" s="5" t="str">
        <f t="shared" si="201"/>
        <v/>
      </c>
      <c r="AB336" s="6" t="str">
        <f t="shared" si="202"/>
        <v/>
      </c>
      <c r="AC336" s="29" t="str">
        <f t="shared" si="203"/>
        <v/>
      </c>
      <c r="AD336" s="29" t="str">
        <f t="shared" si="204"/>
        <v/>
      </c>
      <c r="AE336" s="29" t="str">
        <f t="shared" si="205"/>
        <v/>
      </c>
      <c r="AF336" s="29" t="str">
        <f t="shared" si="191"/>
        <v/>
      </c>
      <c r="AG336" s="23"/>
      <c r="AH336" s="17" t="str">
        <f t="shared" si="206"/>
        <v/>
      </c>
      <c r="AI336" s="73"/>
      <c r="AJ336" s="61"/>
      <c r="AK336" s="61"/>
      <c r="AL336" s="62"/>
      <c r="AM336" s="18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  <c r="BJ336" s="102"/>
      <c r="BK336" s="102"/>
      <c r="BL336" s="102"/>
      <c r="BM336" s="102"/>
      <c r="BN336" s="102"/>
      <c r="BO336" s="102"/>
      <c r="BP336" s="102"/>
      <c r="BQ336" s="102"/>
      <c r="BR336" s="102"/>
      <c r="BS336" s="102"/>
      <c r="BT336" s="25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7"/>
      <c r="DJ336" s="27"/>
      <c r="DK336" s="27"/>
      <c r="DL336" s="27"/>
      <c r="DM336" s="27"/>
      <c r="DN336" s="27"/>
      <c r="DO336" s="27"/>
      <c r="DP336" s="27"/>
      <c r="DQ336" s="27"/>
      <c r="DR336" s="27"/>
      <c r="DS336" s="27"/>
      <c r="DT336" s="27"/>
      <c r="DU336" s="27"/>
      <c r="DV336" s="27"/>
      <c r="DW336" s="27"/>
      <c r="DX336" s="27"/>
      <c r="DY336" s="27"/>
      <c r="DZ336" s="27"/>
      <c r="EA336" s="27"/>
      <c r="EB336" s="27"/>
      <c r="EC336" s="27"/>
      <c r="ED336" s="27"/>
      <c r="EE336" s="27"/>
      <c r="EF336" s="27"/>
      <c r="EG336" s="27"/>
      <c r="EH336" s="27"/>
      <c r="EI336" s="27"/>
    </row>
    <row r="337" spans="1:139" ht="15" customHeight="1">
      <c r="A337" s="83"/>
      <c r="B337" s="66"/>
      <c r="C337" s="79"/>
      <c r="D337" s="67"/>
      <c r="E337" s="123"/>
      <c r="F337" s="123"/>
      <c r="G337" s="85"/>
      <c r="H337" s="86"/>
      <c r="I337" s="124"/>
      <c r="J337" s="13"/>
      <c r="K337" s="14"/>
      <c r="L337" s="14"/>
      <c r="M337" s="15"/>
      <c r="N337" s="72"/>
      <c r="O337" s="92">
        <f t="shared" si="192"/>
        <v>0</v>
      </c>
      <c r="P337" s="93">
        <f t="shared" si="193"/>
        <v>0</v>
      </c>
      <c r="Q337" s="94"/>
      <c r="R337" s="3" t="str">
        <f t="shared" si="194"/>
        <v/>
      </c>
      <c r="S337" s="3" t="str">
        <f t="shared" si="195"/>
        <v/>
      </c>
      <c r="T337" s="3" t="str">
        <f t="shared" si="196"/>
        <v/>
      </c>
      <c r="U337" s="4" t="str">
        <f t="shared" si="197"/>
        <v/>
      </c>
      <c r="V337" s="5" t="str">
        <f t="shared" si="198"/>
        <v/>
      </c>
      <c r="W337" s="76" t="str">
        <f t="shared" si="189"/>
        <v/>
      </c>
      <c r="X337" s="76" t="str">
        <f t="shared" si="190"/>
        <v/>
      </c>
      <c r="Y337" s="5" t="str">
        <f t="shared" si="199"/>
        <v/>
      </c>
      <c r="Z337" s="5" t="str">
        <f t="shared" si="200"/>
        <v/>
      </c>
      <c r="AA337" s="5" t="str">
        <f t="shared" si="201"/>
        <v/>
      </c>
      <c r="AB337" s="6" t="str">
        <f t="shared" si="202"/>
        <v/>
      </c>
      <c r="AC337" s="29" t="str">
        <f t="shared" si="203"/>
        <v/>
      </c>
      <c r="AD337" s="29" t="str">
        <f t="shared" si="204"/>
        <v/>
      </c>
      <c r="AE337" s="29" t="str">
        <f t="shared" si="205"/>
        <v/>
      </c>
      <c r="AF337" s="29" t="str">
        <f t="shared" si="191"/>
        <v/>
      </c>
      <c r="AG337" s="23"/>
      <c r="AH337" s="17" t="str">
        <f t="shared" si="206"/>
        <v/>
      </c>
      <c r="AI337" s="73"/>
      <c r="AJ337" s="61"/>
      <c r="AK337" s="61"/>
      <c r="AL337" s="62"/>
      <c r="AM337" s="18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  <c r="BJ337" s="102"/>
      <c r="BK337" s="102"/>
      <c r="BL337" s="102"/>
      <c r="BM337" s="102"/>
      <c r="BN337" s="102"/>
      <c r="BO337" s="102"/>
      <c r="BP337" s="102"/>
      <c r="BQ337" s="102"/>
      <c r="BR337" s="102"/>
      <c r="BS337" s="102"/>
      <c r="BT337" s="25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7"/>
      <c r="DJ337" s="27"/>
      <c r="DK337" s="27"/>
      <c r="DL337" s="27"/>
      <c r="DM337" s="27"/>
      <c r="DN337" s="27"/>
      <c r="DO337" s="27"/>
      <c r="DP337" s="27"/>
      <c r="DQ337" s="27"/>
      <c r="DR337" s="27"/>
      <c r="DS337" s="27"/>
      <c r="DT337" s="27"/>
      <c r="DU337" s="27"/>
      <c r="DV337" s="27"/>
      <c r="DW337" s="27"/>
      <c r="DX337" s="27"/>
      <c r="DY337" s="27"/>
      <c r="DZ337" s="27"/>
      <c r="EA337" s="27"/>
      <c r="EB337" s="27"/>
      <c r="EC337" s="27"/>
      <c r="ED337" s="27"/>
      <c r="EE337" s="27"/>
      <c r="EF337" s="27"/>
      <c r="EG337" s="27"/>
      <c r="EH337" s="27"/>
      <c r="EI337" s="27"/>
    </row>
    <row r="338" spans="1:139" ht="15" customHeight="1">
      <c r="A338" s="83"/>
      <c r="B338" s="66"/>
      <c r="C338" s="79"/>
      <c r="D338" s="67"/>
      <c r="E338" s="123"/>
      <c r="F338" s="123"/>
      <c r="G338" s="85"/>
      <c r="H338" s="86"/>
      <c r="I338" s="124"/>
      <c r="J338" s="13"/>
      <c r="K338" s="14"/>
      <c r="L338" s="14"/>
      <c r="M338" s="15"/>
      <c r="N338" s="72"/>
      <c r="O338" s="92">
        <f t="shared" si="192"/>
        <v>0</v>
      </c>
      <c r="P338" s="93">
        <f t="shared" si="193"/>
        <v>0</v>
      </c>
      <c r="Q338" s="94"/>
      <c r="R338" s="3" t="str">
        <f t="shared" si="194"/>
        <v/>
      </c>
      <c r="S338" s="3" t="str">
        <f t="shared" si="195"/>
        <v/>
      </c>
      <c r="T338" s="3" t="str">
        <f t="shared" si="196"/>
        <v/>
      </c>
      <c r="U338" s="4" t="str">
        <f t="shared" si="197"/>
        <v/>
      </c>
      <c r="V338" s="5" t="str">
        <f t="shared" si="198"/>
        <v/>
      </c>
      <c r="W338" s="76" t="str">
        <f t="shared" si="189"/>
        <v/>
      </c>
      <c r="X338" s="76" t="str">
        <f t="shared" si="190"/>
        <v/>
      </c>
      <c r="Y338" s="5" t="str">
        <f t="shared" si="199"/>
        <v/>
      </c>
      <c r="Z338" s="5" t="str">
        <f t="shared" si="200"/>
        <v/>
      </c>
      <c r="AA338" s="5" t="str">
        <f t="shared" si="201"/>
        <v/>
      </c>
      <c r="AB338" s="6" t="str">
        <f t="shared" si="202"/>
        <v/>
      </c>
      <c r="AC338" s="29" t="str">
        <f t="shared" si="203"/>
        <v/>
      </c>
      <c r="AD338" s="29" t="str">
        <f t="shared" si="204"/>
        <v/>
      </c>
      <c r="AE338" s="29" t="str">
        <f t="shared" si="205"/>
        <v/>
      </c>
      <c r="AF338" s="29" t="str">
        <f t="shared" si="191"/>
        <v/>
      </c>
      <c r="AG338" s="23"/>
      <c r="AH338" s="17" t="str">
        <f t="shared" si="206"/>
        <v/>
      </c>
      <c r="AI338" s="73"/>
      <c r="AJ338" s="61"/>
      <c r="AK338" s="61"/>
      <c r="AL338" s="62"/>
      <c r="AM338" s="18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  <c r="BJ338" s="102"/>
      <c r="BK338" s="102"/>
      <c r="BL338" s="102"/>
      <c r="BM338" s="102"/>
      <c r="BN338" s="102"/>
      <c r="BO338" s="102"/>
      <c r="BP338" s="102"/>
      <c r="BQ338" s="102"/>
      <c r="BR338" s="102"/>
      <c r="BS338" s="102"/>
      <c r="BT338" s="25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7"/>
      <c r="DJ338" s="27"/>
      <c r="DK338" s="27"/>
      <c r="DL338" s="27"/>
      <c r="DM338" s="27"/>
      <c r="DN338" s="27"/>
      <c r="DO338" s="27"/>
      <c r="DP338" s="27"/>
      <c r="DQ338" s="27"/>
      <c r="DR338" s="27"/>
      <c r="DS338" s="27"/>
      <c r="DT338" s="27"/>
      <c r="DU338" s="27"/>
      <c r="DV338" s="27"/>
      <c r="DW338" s="27"/>
      <c r="DX338" s="27"/>
      <c r="DY338" s="27"/>
      <c r="DZ338" s="27"/>
      <c r="EA338" s="27"/>
      <c r="EB338" s="27"/>
      <c r="EC338" s="27"/>
      <c r="ED338" s="27"/>
      <c r="EE338" s="27"/>
      <c r="EF338" s="27"/>
      <c r="EG338" s="27"/>
      <c r="EH338" s="27"/>
      <c r="EI338" s="27"/>
    </row>
    <row r="339" spans="1:139" ht="15" customHeight="1">
      <c r="A339" s="83"/>
      <c r="B339" s="66"/>
      <c r="C339" s="79"/>
      <c r="D339" s="67"/>
      <c r="E339" s="123"/>
      <c r="F339" s="123"/>
      <c r="G339" s="85"/>
      <c r="H339" s="86"/>
      <c r="I339" s="124"/>
      <c r="J339" s="13"/>
      <c r="K339" s="14"/>
      <c r="L339" s="14"/>
      <c r="M339" s="15"/>
      <c r="N339" s="72"/>
      <c r="O339" s="92">
        <f t="shared" si="192"/>
        <v>0</v>
      </c>
      <c r="P339" s="93">
        <f t="shared" si="193"/>
        <v>0</v>
      </c>
      <c r="Q339" s="94"/>
      <c r="R339" s="3" t="str">
        <f t="shared" si="194"/>
        <v/>
      </c>
      <c r="S339" s="3" t="str">
        <f t="shared" si="195"/>
        <v/>
      </c>
      <c r="T339" s="3" t="str">
        <f t="shared" si="196"/>
        <v/>
      </c>
      <c r="U339" s="4" t="str">
        <f t="shared" si="197"/>
        <v/>
      </c>
      <c r="V339" s="5" t="str">
        <f t="shared" si="198"/>
        <v/>
      </c>
      <c r="W339" s="76" t="str">
        <f t="shared" si="189"/>
        <v/>
      </c>
      <c r="X339" s="76" t="str">
        <f t="shared" si="190"/>
        <v/>
      </c>
      <c r="Y339" s="5" t="str">
        <f t="shared" si="199"/>
        <v/>
      </c>
      <c r="Z339" s="5" t="str">
        <f t="shared" si="200"/>
        <v/>
      </c>
      <c r="AA339" s="5" t="str">
        <f t="shared" si="201"/>
        <v/>
      </c>
      <c r="AB339" s="6" t="str">
        <f t="shared" si="202"/>
        <v/>
      </c>
      <c r="AC339" s="29" t="str">
        <f t="shared" si="203"/>
        <v/>
      </c>
      <c r="AD339" s="29" t="str">
        <f t="shared" si="204"/>
        <v/>
      </c>
      <c r="AE339" s="29" t="str">
        <f t="shared" si="205"/>
        <v/>
      </c>
      <c r="AF339" s="29" t="str">
        <f t="shared" si="191"/>
        <v/>
      </c>
      <c r="AG339" s="23"/>
      <c r="AH339" s="17" t="str">
        <f t="shared" si="206"/>
        <v/>
      </c>
      <c r="AI339" s="73"/>
      <c r="AJ339" s="61"/>
      <c r="AK339" s="61"/>
      <c r="AL339" s="62"/>
      <c r="AM339" s="18"/>
      <c r="AN339" s="102"/>
      <c r="AO339" s="102"/>
      <c r="AP339" s="102"/>
      <c r="AQ339" s="102"/>
      <c r="AR339" s="102"/>
      <c r="AS339" s="102"/>
      <c r="AT339" s="102"/>
      <c r="AU339" s="102"/>
      <c r="AV339" s="102"/>
      <c r="AW339" s="102"/>
      <c r="AX339" s="102"/>
      <c r="AY339" s="102"/>
      <c r="AZ339" s="102"/>
      <c r="BA339" s="102"/>
      <c r="BB339" s="102"/>
      <c r="BC339" s="102"/>
      <c r="BD339" s="102"/>
      <c r="BE339" s="102"/>
      <c r="BF339" s="102"/>
      <c r="BG339" s="102"/>
      <c r="BH339" s="102"/>
      <c r="BI339" s="102"/>
      <c r="BJ339" s="102"/>
      <c r="BK339" s="102"/>
      <c r="BL339" s="102"/>
      <c r="BM339" s="102"/>
      <c r="BN339" s="102"/>
      <c r="BO339" s="102"/>
      <c r="BP339" s="102"/>
      <c r="BQ339" s="102"/>
      <c r="BR339" s="102"/>
      <c r="BS339" s="102"/>
      <c r="BT339" s="25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7"/>
      <c r="DJ339" s="27"/>
      <c r="DK339" s="27"/>
      <c r="DL339" s="27"/>
      <c r="DM339" s="27"/>
      <c r="DN339" s="27"/>
      <c r="DO339" s="27"/>
      <c r="DP339" s="27"/>
      <c r="DQ339" s="27"/>
      <c r="DR339" s="27"/>
      <c r="DS339" s="27"/>
      <c r="DT339" s="27"/>
      <c r="DU339" s="27"/>
      <c r="DV339" s="27"/>
      <c r="DW339" s="27"/>
      <c r="DX339" s="27"/>
      <c r="DY339" s="27"/>
      <c r="DZ339" s="27"/>
      <c r="EA339" s="27"/>
      <c r="EB339" s="27"/>
      <c r="EC339" s="27"/>
      <c r="ED339" s="27"/>
      <c r="EE339" s="27"/>
      <c r="EF339" s="27"/>
      <c r="EG339" s="27"/>
      <c r="EH339" s="27"/>
      <c r="EI339" s="27"/>
    </row>
    <row r="340" spans="1:139" ht="15" customHeight="1">
      <c r="A340" s="83"/>
      <c r="B340" s="66"/>
      <c r="C340" s="79"/>
      <c r="D340" s="67"/>
      <c r="E340" s="123"/>
      <c r="F340" s="123"/>
      <c r="G340" s="85"/>
      <c r="H340" s="86"/>
      <c r="I340" s="124"/>
      <c r="J340" s="13"/>
      <c r="K340" s="14"/>
      <c r="L340" s="14"/>
      <c r="M340" s="15"/>
      <c r="N340" s="72"/>
      <c r="O340" s="92">
        <f t="shared" si="192"/>
        <v>0</v>
      </c>
      <c r="P340" s="93">
        <f t="shared" si="193"/>
        <v>0</v>
      </c>
      <c r="Q340" s="94"/>
      <c r="R340" s="3" t="str">
        <f t="shared" si="194"/>
        <v/>
      </c>
      <c r="S340" s="3" t="str">
        <f t="shared" si="195"/>
        <v/>
      </c>
      <c r="T340" s="3" t="str">
        <f t="shared" si="196"/>
        <v/>
      </c>
      <c r="U340" s="4" t="str">
        <f t="shared" si="197"/>
        <v/>
      </c>
      <c r="V340" s="5" t="str">
        <f t="shared" si="198"/>
        <v/>
      </c>
      <c r="W340" s="76" t="str">
        <f t="shared" si="189"/>
        <v/>
      </c>
      <c r="X340" s="76" t="str">
        <f t="shared" si="190"/>
        <v/>
      </c>
      <c r="Y340" s="5" t="str">
        <f t="shared" si="199"/>
        <v/>
      </c>
      <c r="Z340" s="5" t="str">
        <f t="shared" si="200"/>
        <v/>
      </c>
      <c r="AA340" s="5" t="str">
        <f t="shared" si="201"/>
        <v/>
      </c>
      <c r="AB340" s="6" t="str">
        <f t="shared" si="202"/>
        <v/>
      </c>
      <c r="AC340" s="29" t="str">
        <f t="shared" si="203"/>
        <v/>
      </c>
      <c r="AD340" s="29" t="str">
        <f t="shared" si="204"/>
        <v/>
      </c>
      <c r="AE340" s="29" t="str">
        <f t="shared" si="205"/>
        <v/>
      </c>
      <c r="AF340" s="29" t="str">
        <f t="shared" si="191"/>
        <v/>
      </c>
      <c r="AG340" s="23"/>
      <c r="AH340" s="17" t="str">
        <f t="shared" si="206"/>
        <v/>
      </c>
      <c r="AI340" s="73"/>
      <c r="AJ340" s="61"/>
      <c r="AK340" s="61"/>
      <c r="AL340" s="62"/>
      <c r="AM340" s="18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  <c r="BJ340" s="102"/>
      <c r="BK340" s="102"/>
      <c r="BL340" s="102"/>
      <c r="BM340" s="102"/>
      <c r="BN340" s="102"/>
      <c r="BO340" s="102"/>
      <c r="BP340" s="102"/>
      <c r="BQ340" s="102"/>
      <c r="BR340" s="102"/>
      <c r="BS340" s="102"/>
      <c r="BT340" s="25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7"/>
      <c r="DJ340" s="27"/>
      <c r="DK340" s="27"/>
      <c r="DL340" s="27"/>
      <c r="DM340" s="27"/>
      <c r="DN340" s="27"/>
      <c r="DO340" s="27"/>
      <c r="DP340" s="27"/>
      <c r="DQ340" s="27"/>
      <c r="DR340" s="27"/>
      <c r="DS340" s="27"/>
      <c r="DT340" s="27"/>
      <c r="DU340" s="27"/>
      <c r="DV340" s="27"/>
      <c r="DW340" s="27"/>
      <c r="DX340" s="27"/>
      <c r="DY340" s="27"/>
      <c r="DZ340" s="27"/>
      <c r="EA340" s="27"/>
      <c r="EB340" s="27"/>
      <c r="EC340" s="27"/>
      <c r="ED340" s="27"/>
      <c r="EE340" s="27"/>
      <c r="EF340" s="27"/>
      <c r="EG340" s="27"/>
      <c r="EH340" s="27"/>
      <c r="EI340" s="27"/>
    </row>
    <row r="341" spans="1:139" ht="15" customHeight="1">
      <c r="A341" s="83"/>
      <c r="B341" s="66"/>
      <c r="C341" s="79"/>
      <c r="D341" s="67"/>
      <c r="E341" s="123"/>
      <c r="F341" s="123"/>
      <c r="G341" s="85"/>
      <c r="H341" s="86"/>
      <c r="I341" s="124"/>
      <c r="J341" s="13"/>
      <c r="K341" s="14"/>
      <c r="L341" s="14"/>
      <c r="M341" s="15"/>
      <c r="N341" s="72"/>
      <c r="O341" s="92">
        <f t="shared" si="192"/>
        <v>0</v>
      </c>
      <c r="P341" s="93">
        <f t="shared" si="193"/>
        <v>0</v>
      </c>
      <c r="Q341" s="94"/>
      <c r="R341" s="3" t="str">
        <f t="shared" si="194"/>
        <v/>
      </c>
      <c r="S341" s="3" t="str">
        <f t="shared" si="195"/>
        <v/>
      </c>
      <c r="T341" s="3" t="str">
        <f t="shared" si="196"/>
        <v/>
      </c>
      <c r="U341" s="4" t="str">
        <f t="shared" si="197"/>
        <v/>
      </c>
      <c r="V341" s="5" t="str">
        <f t="shared" si="198"/>
        <v/>
      </c>
      <c r="W341" s="76" t="str">
        <f t="shared" si="189"/>
        <v/>
      </c>
      <c r="X341" s="76" t="str">
        <f t="shared" si="190"/>
        <v/>
      </c>
      <c r="Y341" s="5" t="str">
        <f t="shared" si="199"/>
        <v/>
      </c>
      <c r="Z341" s="5" t="str">
        <f t="shared" si="200"/>
        <v/>
      </c>
      <c r="AA341" s="5" t="str">
        <f t="shared" si="201"/>
        <v/>
      </c>
      <c r="AB341" s="6" t="str">
        <f t="shared" si="202"/>
        <v/>
      </c>
      <c r="AC341" s="29" t="str">
        <f t="shared" si="203"/>
        <v/>
      </c>
      <c r="AD341" s="29" t="str">
        <f t="shared" si="204"/>
        <v/>
      </c>
      <c r="AE341" s="29" t="str">
        <f t="shared" si="205"/>
        <v/>
      </c>
      <c r="AF341" s="29" t="str">
        <f t="shared" si="191"/>
        <v/>
      </c>
      <c r="AG341" s="23"/>
      <c r="AH341" s="17" t="str">
        <f t="shared" si="206"/>
        <v/>
      </c>
      <c r="AI341" s="73"/>
      <c r="AJ341" s="61"/>
      <c r="AK341" s="61"/>
      <c r="AL341" s="62"/>
      <c r="AM341" s="18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  <c r="BJ341" s="102"/>
      <c r="BK341" s="102"/>
      <c r="BL341" s="102"/>
      <c r="BM341" s="102"/>
      <c r="BN341" s="102"/>
      <c r="BO341" s="102"/>
      <c r="BP341" s="102"/>
      <c r="BQ341" s="102"/>
      <c r="BR341" s="102"/>
      <c r="BS341" s="102"/>
      <c r="BT341" s="25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7"/>
      <c r="DJ341" s="27"/>
      <c r="DK341" s="27"/>
      <c r="DL341" s="27"/>
      <c r="DM341" s="27"/>
      <c r="DN341" s="27"/>
      <c r="DO341" s="27"/>
      <c r="DP341" s="27"/>
      <c r="DQ341" s="27"/>
      <c r="DR341" s="27"/>
      <c r="DS341" s="27"/>
      <c r="DT341" s="27"/>
      <c r="DU341" s="27"/>
      <c r="DV341" s="27"/>
      <c r="DW341" s="27"/>
      <c r="DX341" s="27"/>
      <c r="DY341" s="27"/>
      <c r="DZ341" s="27"/>
      <c r="EA341" s="27"/>
      <c r="EB341" s="27"/>
      <c r="EC341" s="27"/>
      <c r="ED341" s="27"/>
      <c r="EE341" s="27"/>
      <c r="EF341" s="27"/>
      <c r="EG341" s="27"/>
      <c r="EH341" s="27"/>
      <c r="EI341" s="27"/>
    </row>
    <row r="342" spans="1:139" ht="15" customHeight="1">
      <c r="A342" s="83"/>
      <c r="B342" s="66"/>
      <c r="C342" s="79"/>
      <c r="D342" s="67"/>
      <c r="E342" s="123"/>
      <c r="F342" s="123"/>
      <c r="G342" s="85"/>
      <c r="H342" s="86"/>
      <c r="I342" s="124"/>
      <c r="J342" s="13"/>
      <c r="K342" s="14"/>
      <c r="L342" s="14"/>
      <c r="M342" s="15"/>
      <c r="N342" s="72"/>
      <c r="O342" s="92">
        <f t="shared" si="192"/>
        <v>0</v>
      </c>
      <c r="P342" s="93">
        <f t="shared" si="193"/>
        <v>0</v>
      </c>
      <c r="Q342" s="94"/>
      <c r="R342" s="3" t="str">
        <f t="shared" si="194"/>
        <v/>
      </c>
      <c r="S342" s="3" t="str">
        <f t="shared" si="195"/>
        <v/>
      </c>
      <c r="T342" s="3" t="str">
        <f t="shared" si="196"/>
        <v/>
      </c>
      <c r="U342" s="4" t="str">
        <f t="shared" si="197"/>
        <v/>
      </c>
      <c r="V342" s="5" t="str">
        <f t="shared" si="198"/>
        <v/>
      </c>
      <c r="W342" s="76" t="str">
        <f t="shared" si="189"/>
        <v/>
      </c>
      <c r="X342" s="76" t="str">
        <f t="shared" si="190"/>
        <v/>
      </c>
      <c r="Y342" s="5" t="str">
        <f t="shared" si="199"/>
        <v/>
      </c>
      <c r="Z342" s="5" t="str">
        <f t="shared" si="200"/>
        <v/>
      </c>
      <c r="AA342" s="5" t="str">
        <f t="shared" si="201"/>
        <v/>
      </c>
      <c r="AB342" s="6" t="str">
        <f t="shared" si="202"/>
        <v/>
      </c>
      <c r="AC342" s="29" t="str">
        <f t="shared" si="203"/>
        <v/>
      </c>
      <c r="AD342" s="29" t="str">
        <f t="shared" si="204"/>
        <v/>
      </c>
      <c r="AE342" s="29" t="str">
        <f t="shared" si="205"/>
        <v/>
      </c>
      <c r="AF342" s="29" t="str">
        <f t="shared" si="191"/>
        <v/>
      </c>
      <c r="AG342" s="23"/>
      <c r="AH342" s="17" t="str">
        <f t="shared" si="206"/>
        <v/>
      </c>
      <c r="AI342" s="73"/>
      <c r="AJ342" s="61"/>
      <c r="AK342" s="61"/>
      <c r="AL342" s="62"/>
      <c r="AM342" s="18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  <c r="BJ342" s="102"/>
      <c r="BK342" s="102"/>
      <c r="BL342" s="102"/>
      <c r="BM342" s="102"/>
      <c r="BN342" s="102"/>
      <c r="BO342" s="102"/>
      <c r="BP342" s="102"/>
      <c r="BQ342" s="102"/>
      <c r="BR342" s="102"/>
      <c r="BS342" s="102"/>
      <c r="BT342" s="25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7"/>
      <c r="DJ342" s="27"/>
      <c r="DK342" s="27"/>
      <c r="DL342" s="27"/>
      <c r="DM342" s="27"/>
      <c r="DN342" s="27"/>
      <c r="DO342" s="27"/>
      <c r="DP342" s="27"/>
      <c r="DQ342" s="27"/>
      <c r="DR342" s="27"/>
      <c r="DS342" s="27"/>
      <c r="DT342" s="27"/>
      <c r="DU342" s="27"/>
      <c r="DV342" s="27"/>
      <c r="DW342" s="27"/>
      <c r="DX342" s="27"/>
      <c r="DY342" s="27"/>
      <c r="DZ342" s="27"/>
      <c r="EA342" s="27"/>
      <c r="EB342" s="27"/>
      <c r="EC342" s="27"/>
      <c r="ED342" s="27"/>
      <c r="EE342" s="27"/>
      <c r="EF342" s="27"/>
      <c r="EG342" s="27"/>
      <c r="EH342" s="27"/>
      <c r="EI342" s="27"/>
    </row>
    <row r="343" spans="1:139" ht="15" customHeight="1">
      <c r="A343" s="83"/>
      <c r="B343" s="66"/>
      <c r="C343" s="79"/>
      <c r="D343" s="67"/>
      <c r="E343" s="123"/>
      <c r="F343" s="123"/>
      <c r="G343" s="85"/>
      <c r="H343" s="86"/>
      <c r="I343" s="124"/>
      <c r="J343" s="13"/>
      <c r="K343" s="14"/>
      <c r="L343" s="14"/>
      <c r="M343" s="15"/>
      <c r="N343" s="72"/>
      <c r="O343" s="92">
        <f t="shared" si="192"/>
        <v>0</v>
      </c>
      <c r="P343" s="93">
        <f t="shared" si="193"/>
        <v>0</v>
      </c>
      <c r="Q343" s="94"/>
      <c r="R343" s="3" t="str">
        <f t="shared" si="194"/>
        <v/>
      </c>
      <c r="S343" s="3" t="str">
        <f t="shared" si="195"/>
        <v/>
      </c>
      <c r="T343" s="3" t="str">
        <f t="shared" si="196"/>
        <v/>
      </c>
      <c r="U343" s="4" t="str">
        <f t="shared" si="197"/>
        <v/>
      </c>
      <c r="V343" s="5" t="str">
        <f t="shared" si="198"/>
        <v/>
      </c>
      <c r="W343" s="76" t="str">
        <f t="shared" si="189"/>
        <v/>
      </c>
      <c r="X343" s="76" t="str">
        <f t="shared" si="190"/>
        <v/>
      </c>
      <c r="Y343" s="5" t="str">
        <f t="shared" si="199"/>
        <v/>
      </c>
      <c r="Z343" s="5" t="str">
        <f t="shared" si="200"/>
        <v/>
      </c>
      <c r="AA343" s="5" t="str">
        <f t="shared" si="201"/>
        <v/>
      </c>
      <c r="AB343" s="6" t="str">
        <f t="shared" si="202"/>
        <v/>
      </c>
      <c r="AC343" s="29" t="str">
        <f t="shared" si="203"/>
        <v/>
      </c>
      <c r="AD343" s="29" t="str">
        <f t="shared" si="204"/>
        <v/>
      </c>
      <c r="AE343" s="29" t="str">
        <f t="shared" si="205"/>
        <v/>
      </c>
      <c r="AF343" s="29" t="str">
        <f t="shared" si="191"/>
        <v/>
      </c>
      <c r="AG343" s="23"/>
      <c r="AH343" s="17" t="str">
        <f t="shared" si="206"/>
        <v/>
      </c>
      <c r="AI343" s="73"/>
      <c r="AJ343" s="61"/>
      <c r="AK343" s="61"/>
      <c r="AL343" s="62"/>
      <c r="AM343" s="18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  <c r="BS343" s="102"/>
      <c r="BT343" s="25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7"/>
      <c r="DJ343" s="27"/>
      <c r="DK343" s="27"/>
      <c r="DL343" s="27"/>
      <c r="DM343" s="27"/>
      <c r="DN343" s="27"/>
      <c r="DO343" s="27"/>
      <c r="DP343" s="27"/>
      <c r="DQ343" s="27"/>
      <c r="DR343" s="27"/>
      <c r="DS343" s="27"/>
      <c r="DT343" s="27"/>
      <c r="DU343" s="27"/>
      <c r="DV343" s="27"/>
      <c r="DW343" s="27"/>
      <c r="DX343" s="27"/>
      <c r="DY343" s="27"/>
      <c r="DZ343" s="27"/>
      <c r="EA343" s="27"/>
      <c r="EB343" s="27"/>
      <c r="EC343" s="27"/>
      <c r="ED343" s="27"/>
      <c r="EE343" s="27"/>
      <c r="EF343" s="27"/>
      <c r="EG343" s="27"/>
      <c r="EH343" s="27"/>
      <c r="EI343" s="27"/>
    </row>
    <row r="344" spans="1:139" ht="15" customHeight="1">
      <c r="A344" s="83"/>
      <c r="B344" s="66"/>
      <c r="C344" s="79"/>
      <c r="D344" s="67"/>
      <c r="E344" s="123"/>
      <c r="F344" s="123"/>
      <c r="G344" s="85"/>
      <c r="H344" s="86"/>
      <c r="I344" s="124"/>
      <c r="J344" s="13"/>
      <c r="K344" s="14"/>
      <c r="L344" s="14"/>
      <c r="M344" s="15"/>
      <c r="N344" s="72"/>
      <c r="O344" s="92">
        <f t="shared" si="192"/>
        <v>0</v>
      </c>
      <c r="P344" s="93">
        <f t="shared" si="193"/>
        <v>0</v>
      </c>
      <c r="Q344" s="94"/>
      <c r="R344" s="3" t="str">
        <f t="shared" si="194"/>
        <v/>
      </c>
      <c r="S344" s="3" t="str">
        <f t="shared" si="195"/>
        <v/>
      </c>
      <c r="T344" s="3" t="str">
        <f t="shared" si="196"/>
        <v/>
      </c>
      <c r="U344" s="4" t="str">
        <f t="shared" si="197"/>
        <v/>
      </c>
      <c r="V344" s="5" t="str">
        <f t="shared" si="198"/>
        <v/>
      </c>
      <c r="W344" s="76" t="str">
        <f t="shared" si="189"/>
        <v/>
      </c>
      <c r="X344" s="76" t="str">
        <f t="shared" si="190"/>
        <v/>
      </c>
      <c r="Y344" s="5" t="str">
        <f t="shared" si="199"/>
        <v/>
      </c>
      <c r="Z344" s="5" t="str">
        <f t="shared" si="200"/>
        <v/>
      </c>
      <c r="AA344" s="5" t="str">
        <f t="shared" si="201"/>
        <v/>
      </c>
      <c r="AB344" s="6" t="str">
        <f t="shared" si="202"/>
        <v/>
      </c>
      <c r="AC344" s="29" t="str">
        <f t="shared" si="203"/>
        <v/>
      </c>
      <c r="AD344" s="29" t="str">
        <f t="shared" si="204"/>
        <v/>
      </c>
      <c r="AE344" s="29" t="str">
        <f t="shared" si="205"/>
        <v/>
      </c>
      <c r="AF344" s="29" t="str">
        <f t="shared" si="191"/>
        <v/>
      </c>
      <c r="AG344" s="23"/>
      <c r="AH344" s="17" t="str">
        <f t="shared" si="206"/>
        <v/>
      </c>
      <c r="AI344" s="73"/>
      <c r="AJ344" s="61"/>
      <c r="AK344" s="61"/>
      <c r="AL344" s="62"/>
      <c r="AM344" s="18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  <c r="BJ344" s="102"/>
      <c r="BK344" s="102"/>
      <c r="BL344" s="102"/>
      <c r="BM344" s="102"/>
      <c r="BN344" s="102"/>
      <c r="BO344" s="102"/>
      <c r="BP344" s="102"/>
      <c r="BQ344" s="102"/>
      <c r="BR344" s="102"/>
      <c r="BS344" s="102"/>
      <c r="BT344" s="25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7"/>
      <c r="DJ344" s="27"/>
      <c r="DK344" s="27"/>
      <c r="DL344" s="27"/>
      <c r="DM344" s="27"/>
      <c r="DN344" s="27"/>
      <c r="DO344" s="27"/>
      <c r="DP344" s="27"/>
      <c r="DQ344" s="27"/>
      <c r="DR344" s="27"/>
      <c r="DS344" s="27"/>
      <c r="DT344" s="27"/>
      <c r="DU344" s="27"/>
      <c r="DV344" s="27"/>
      <c r="DW344" s="27"/>
      <c r="DX344" s="27"/>
      <c r="DY344" s="27"/>
      <c r="DZ344" s="27"/>
      <c r="EA344" s="27"/>
      <c r="EB344" s="27"/>
      <c r="EC344" s="27"/>
      <c r="ED344" s="27"/>
      <c r="EE344" s="27"/>
      <c r="EF344" s="27"/>
      <c r="EG344" s="27"/>
      <c r="EH344" s="27"/>
      <c r="EI344" s="27"/>
    </row>
    <row r="345" spans="1:139" ht="15" customHeight="1">
      <c r="A345" s="83"/>
      <c r="B345" s="66"/>
      <c r="C345" s="79"/>
      <c r="D345" s="67"/>
      <c r="E345" s="123"/>
      <c r="F345" s="123"/>
      <c r="G345" s="85"/>
      <c r="H345" s="86"/>
      <c r="I345" s="124"/>
      <c r="J345" s="13"/>
      <c r="K345" s="14"/>
      <c r="L345" s="14"/>
      <c r="M345" s="15"/>
      <c r="N345" s="72"/>
      <c r="O345" s="92">
        <f t="shared" si="192"/>
        <v>0</v>
      </c>
      <c r="P345" s="93">
        <f t="shared" si="193"/>
        <v>0</v>
      </c>
      <c r="Q345" s="94"/>
      <c r="R345" s="3" t="str">
        <f t="shared" si="194"/>
        <v/>
      </c>
      <c r="S345" s="3" t="str">
        <f t="shared" si="195"/>
        <v/>
      </c>
      <c r="T345" s="3" t="str">
        <f t="shared" si="196"/>
        <v/>
      </c>
      <c r="U345" s="4" t="str">
        <f t="shared" si="197"/>
        <v/>
      </c>
      <c r="V345" s="5" t="str">
        <f t="shared" si="198"/>
        <v/>
      </c>
      <c r="W345" s="76" t="str">
        <f t="shared" si="189"/>
        <v/>
      </c>
      <c r="X345" s="76" t="str">
        <f t="shared" si="190"/>
        <v/>
      </c>
      <c r="Y345" s="5" t="str">
        <f t="shared" si="199"/>
        <v/>
      </c>
      <c r="Z345" s="5" t="str">
        <f t="shared" si="200"/>
        <v/>
      </c>
      <c r="AA345" s="5" t="str">
        <f t="shared" si="201"/>
        <v/>
      </c>
      <c r="AB345" s="6" t="str">
        <f t="shared" si="202"/>
        <v/>
      </c>
      <c r="AC345" s="29" t="str">
        <f t="shared" si="203"/>
        <v/>
      </c>
      <c r="AD345" s="29" t="str">
        <f t="shared" si="204"/>
        <v/>
      </c>
      <c r="AE345" s="29" t="str">
        <f t="shared" si="205"/>
        <v/>
      </c>
      <c r="AF345" s="29" t="str">
        <f t="shared" si="191"/>
        <v/>
      </c>
      <c r="AG345" s="23"/>
      <c r="AH345" s="17" t="str">
        <f t="shared" si="206"/>
        <v/>
      </c>
      <c r="AI345" s="73"/>
      <c r="AJ345" s="61"/>
      <c r="AK345" s="61"/>
      <c r="AL345" s="62"/>
      <c r="AM345" s="18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  <c r="BJ345" s="102"/>
      <c r="BK345" s="102"/>
      <c r="BL345" s="102"/>
      <c r="BM345" s="102"/>
      <c r="BN345" s="102"/>
      <c r="BO345" s="102"/>
      <c r="BP345" s="102"/>
      <c r="BQ345" s="102"/>
      <c r="BR345" s="102"/>
      <c r="BS345" s="102"/>
      <c r="BT345" s="25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7"/>
      <c r="DJ345" s="27"/>
      <c r="DK345" s="27"/>
      <c r="DL345" s="27"/>
      <c r="DM345" s="27"/>
      <c r="DN345" s="27"/>
      <c r="DO345" s="27"/>
      <c r="DP345" s="27"/>
      <c r="DQ345" s="27"/>
      <c r="DR345" s="27"/>
      <c r="DS345" s="27"/>
      <c r="DT345" s="27"/>
      <c r="DU345" s="27"/>
      <c r="DV345" s="27"/>
      <c r="DW345" s="27"/>
      <c r="DX345" s="27"/>
      <c r="DY345" s="27"/>
      <c r="DZ345" s="27"/>
      <c r="EA345" s="27"/>
      <c r="EB345" s="27"/>
      <c r="EC345" s="27"/>
      <c r="ED345" s="27"/>
      <c r="EE345" s="27"/>
      <c r="EF345" s="27"/>
      <c r="EG345" s="27"/>
      <c r="EH345" s="27"/>
      <c r="EI345" s="27"/>
    </row>
    <row r="346" spans="1:139" ht="15" customHeight="1">
      <c r="A346" s="83"/>
      <c r="B346" s="66"/>
      <c r="C346" s="79"/>
      <c r="D346" s="67"/>
      <c r="E346" s="123"/>
      <c r="F346" s="123"/>
      <c r="G346" s="85"/>
      <c r="H346" s="86"/>
      <c r="I346" s="124"/>
      <c r="J346" s="13"/>
      <c r="K346" s="14"/>
      <c r="L346" s="14"/>
      <c r="M346" s="15"/>
      <c r="N346" s="72"/>
      <c r="O346" s="92">
        <f t="shared" si="192"/>
        <v>0</v>
      </c>
      <c r="P346" s="93">
        <f t="shared" si="193"/>
        <v>0</v>
      </c>
      <c r="Q346" s="94"/>
      <c r="R346" s="3" t="str">
        <f t="shared" si="194"/>
        <v/>
      </c>
      <c r="S346" s="3" t="str">
        <f t="shared" si="195"/>
        <v/>
      </c>
      <c r="T346" s="3" t="str">
        <f t="shared" si="196"/>
        <v/>
      </c>
      <c r="U346" s="4" t="str">
        <f t="shared" si="197"/>
        <v/>
      </c>
      <c r="V346" s="5" t="str">
        <f t="shared" si="198"/>
        <v/>
      </c>
      <c r="W346" s="76" t="str">
        <f t="shared" si="189"/>
        <v/>
      </c>
      <c r="X346" s="76" t="str">
        <f t="shared" si="190"/>
        <v/>
      </c>
      <c r="Y346" s="5" t="str">
        <f t="shared" si="199"/>
        <v/>
      </c>
      <c r="Z346" s="5" t="str">
        <f t="shared" si="200"/>
        <v/>
      </c>
      <c r="AA346" s="5" t="str">
        <f t="shared" si="201"/>
        <v/>
      </c>
      <c r="AB346" s="6" t="str">
        <f t="shared" si="202"/>
        <v/>
      </c>
      <c r="AC346" s="29" t="str">
        <f t="shared" si="203"/>
        <v/>
      </c>
      <c r="AD346" s="29" t="str">
        <f t="shared" si="204"/>
        <v/>
      </c>
      <c r="AE346" s="29" t="str">
        <f t="shared" si="205"/>
        <v/>
      </c>
      <c r="AF346" s="29" t="str">
        <f t="shared" si="191"/>
        <v/>
      </c>
      <c r="AG346" s="23"/>
      <c r="AH346" s="17" t="str">
        <f t="shared" si="206"/>
        <v/>
      </c>
      <c r="AI346" s="73"/>
      <c r="AJ346" s="61"/>
      <c r="AK346" s="61"/>
      <c r="AL346" s="62"/>
      <c r="AM346" s="18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  <c r="BJ346" s="102"/>
      <c r="BK346" s="102"/>
      <c r="BL346" s="102"/>
      <c r="BM346" s="102"/>
      <c r="BN346" s="102"/>
      <c r="BO346" s="102"/>
      <c r="BP346" s="102"/>
      <c r="BQ346" s="102"/>
      <c r="BR346" s="102"/>
      <c r="BS346" s="102"/>
      <c r="BT346" s="25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7"/>
      <c r="DJ346" s="27"/>
      <c r="DK346" s="27"/>
      <c r="DL346" s="27"/>
      <c r="DM346" s="27"/>
      <c r="DN346" s="27"/>
      <c r="DO346" s="27"/>
      <c r="DP346" s="27"/>
      <c r="DQ346" s="27"/>
      <c r="DR346" s="27"/>
      <c r="DS346" s="27"/>
      <c r="DT346" s="27"/>
      <c r="DU346" s="27"/>
      <c r="DV346" s="27"/>
      <c r="DW346" s="27"/>
      <c r="DX346" s="27"/>
      <c r="DY346" s="27"/>
      <c r="DZ346" s="27"/>
      <c r="EA346" s="27"/>
      <c r="EB346" s="27"/>
      <c r="EC346" s="27"/>
      <c r="ED346" s="27"/>
      <c r="EE346" s="27"/>
      <c r="EF346" s="27"/>
      <c r="EG346" s="27"/>
      <c r="EH346" s="27"/>
      <c r="EI346" s="27"/>
    </row>
    <row r="347" spans="1:139" ht="15" customHeight="1">
      <c r="A347" s="83"/>
      <c r="B347" s="66"/>
      <c r="C347" s="79"/>
      <c r="D347" s="67"/>
      <c r="E347" s="123"/>
      <c r="F347" s="123"/>
      <c r="G347" s="85"/>
      <c r="H347" s="86"/>
      <c r="I347" s="124"/>
      <c r="J347" s="13"/>
      <c r="K347" s="14"/>
      <c r="L347" s="14"/>
      <c r="M347" s="15"/>
      <c r="N347" s="72"/>
      <c r="O347" s="92">
        <f t="shared" si="192"/>
        <v>0</v>
      </c>
      <c r="P347" s="93">
        <f t="shared" si="193"/>
        <v>0</v>
      </c>
      <c r="Q347" s="94"/>
      <c r="R347" s="3" t="str">
        <f t="shared" si="194"/>
        <v/>
      </c>
      <c r="S347" s="3" t="str">
        <f t="shared" si="195"/>
        <v/>
      </c>
      <c r="T347" s="3" t="str">
        <f t="shared" si="196"/>
        <v/>
      </c>
      <c r="U347" s="4" t="str">
        <f t="shared" si="197"/>
        <v/>
      </c>
      <c r="V347" s="5" t="str">
        <f t="shared" si="198"/>
        <v/>
      </c>
      <c r="W347" s="76" t="str">
        <f t="shared" si="189"/>
        <v/>
      </c>
      <c r="X347" s="76" t="str">
        <f t="shared" si="190"/>
        <v/>
      </c>
      <c r="Y347" s="5" t="str">
        <f t="shared" si="199"/>
        <v/>
      </c>
      <c r="Z347" s="5" t="str">
        <f t="shared" si="200"/>
        <v/>
      </c>
      <c r="AA347" s="5" t="str">
        <f t="shared" si="201"/>
        <v/>
      </c>
      <c r="AB347" s="6" t="str">
        <f t="shared" si="202"/>
        <v/>
      </c>
      <c r="AC347" s="29" t="str">
        <f t="shared" si="203"/>
        <v/>
      </c>
      <c r="AD347" s="29" t="str">
        <f t="shared" si="204"/>
        <v/>
      </c>
      <c r="AE347" s="29" t="str">
        <f t="shared" si="205"/>
        <v/>
      </c>
      <c r="AF347" s="29" t="str">
        <f t="shared" si="191"/>
        <v/>
      </c>
      <c r="AG347" s="23"/>
      <c r="AH347" s="17" t="str">
        <f t="shared" si="206"/>
        <v/>
      </c>
      <c r="AI347" s="73"/>
      <c r="AJ347" s="61"/>
      <c r="AK347" s="61"/>
      <c r="AL347" s="62"/>
      <c r="AM347" s="18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  <c r="BJ347" s="102"/>
      <c r="BK347" s="102"/>
      <c r="BL347" s="102"/>
      <c r="BM347" s="102"/>
      <c r="BN347" s="102"/>
      <c r="BO347" s="102"/>
      <c r="BP347" s="102"/>
      <c r="BQ347" s="102"/>
      <c r="BR347" s="102"/>
      <c r="BS347" s="102"/>
      <c r="BT347" s="25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  <c r="CO347" s="27"/>
      <c r="CP347" s="27"/>
      <c r="CQ347" s="27"/>
      <c r="CR347" s="27"/>
      <c r="CS347" s="27"/>
      <c r="CT347" s="27"/>
      <c r="CU347" s="27"/>
      <c r="CV347" s="27"/>
      <c r="CW347" s="27"/>
      <c r="CX347" s="27"/>
      <c r="CY347" s="27"/>
      <c r="CZ347" s="27"/>
      <c r="DA347" s="27"/>
      <c r="DB347" s="27"/>
      <c r="DC347" s="27"/>
      <c r="DD347" s="27"/>
      <c r="DE347" s="27"/>
      <c r="DF347" s="27"/>
      <c r="DG347" s="27"/>
      <c r="DH347" s="27"/>
      <c r="DI347" s="27"/>
      <c r="DJ347" s="27"/>
      <c r="DK347" s="27"/>
      <c r="DL347" s="27"/>
      <c r="DM347" s="27"/>
      <c r="DN347" s="27"/>
      <c r="DO347" s="27"/>
      <c r="DP347" s="27"/>
      <c r="DQ347" s="27"/>
      <c r="DR347" s="27"/>
      <c r="DS347" s="27"/>
      <c r="DT347" s="27"/>
      <c r="DU347" s="27"/>
      <c r="DV347" s="27"/>
      <c r="DW347" s="27"/>
      <c r="DX347" s="27"/>
      <c r="DY347" s="27"/>
      <c r="DZ347" s="27"/>
      <c r="EA347" s="27"/>
      <c r="EB347" s="27"/>
      <c r="EC347" s="27"/>
      <c r="ED347" s="27"/>
      <c r="EE347" s="27"/>
      <c r="EF347" s="27"/>
      <c r="EG347" s="27"/>
      <c r="EH347" s="27"/>
      <c r="EI347" s="27"/>
    </row>
    <row r="348" spans="1:139" ht="15" customHeight="1">
      <c r="A348" s="83"/>
      <c r="B348" s="66"/>
      <c r="C348" s="79"/>
      <c r="D348" s="67"/>
      <c r="E348" s="123"/>
      <c r="F348" s="123"/>
      <c r="G348" s="85"/>
      <c r="H348" s="86"/>
      <c r="I348" s="124"/>
      <c r="J348" s="13"/>
      <c r="K348" s="14"/>
      <c r="L348" s="14"/>
      <c r="M348" s="15"/>
      <c r="N348" s="72"/>
      <c r="O348" s="92">
        <f t="shared" si="192"/>
        <v>0</v>
      </c>
      <c r="P348" s="93">
        <f t="shared" si="193"/>
        <v>0</v>
      </c>
      <c r="Q348" s="94"/>
      <c r="R348" s="3" t="str">
        <f t="shared" si="194"/>
        <v/>
      </c>
      <c r="S348" s="3" t="str">
        <f t="shared" si="195"/>
        <v/>
      </c>
      <c r="T348" s="3" t="str">
        <f t="shared" si="196"/>
        <v/>
      </c>
      <c r="U348" s="4" t="str">
        <f t="shared" si="197"/>
        <v/>
      </c>
      <c r="V348" s="5" t="str">
        <f t="shared" si="198"/>
        <v/>
      </c>
      <c r="W348" s="76" t="str">
        <f t="shared" si="189"/>
        <v/>
      </c>
      <c r="X348" s="76" t="str">
        <f t="shared" si="190"/>
        <v/>
      </c>
      <c r="Y348" s="5" t="str">
        <f t="shared" si="199"/>
        <v/>
      </c>
      <c r="Z348" s="5" t="str">
        <f t="shared" si="200"/>
        <v/>
      </c>
      <c r="AA348" s="5" t="str">
        <f t="shared" si="201"/>
        <v/>
      </c>
      <c r="AB348" s="6" t="str">
        <f t="shared" si="202"/>
        <v/>
      </c>
      <c r="AC348" s="29" t="str">
        <f t="shared" si="203"/>
        <v/>
      </c>
      <c r="AD348" s="29" t="str">
        <f t="shared" si="204"/>
        <v/>
      </c>
      <c r="AE348" s="29" t="str">
        <f t="shared" si="205"/>
        <v/>
      </c>
      <c r="AF348" s="29" t="str">
        <f t="shared" si="191"/>
        <v/>
      </c>
      <c r="AG348" s="23"/>
      <c r="AH348" s="17" t="str">
        <f t="shared" si="206"/>
        <v/>
      </c>
      <c r="AI348" s="73"/>
      <c r="AJ348" s="61"/>
      <c r="AK348" s="61"/>
      <c r="AL348" s="62"/>
      <c r="AM348" s="18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  <c r="BJ348" s="102"/>
      <c r="BK348" s="102"/>
      <c r="BL348" s="102"/>
      <c r="BM348" s="102"/>
      <c r="BN348" s="102"/>
      <c r="BO348" s="102"/>
      <c r="BP348" s="102"/>
      <c r="BQ348" s="102"/>
      <c r="BR348" s="102"/>
      <c r="BS348" s="102"/>
      <c r="BT348" s="25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7"/>
      <c r="DJ348" s="27"/>
      <c r="DK348" s="27"/>
      <c r="DL348" s="27"/>
      <c r="DM348" s="27"/>
      <c r="DN348" s="27"/>
      <c r="DO348" s="27"/>
      <c r="DP348" s="27"/>
      <c r="DQ348" s="27"/>
      <c r="DR348" s="27"/>
      <c r="DS348" s="27"/>
      <c r="DT348" s="27"/>
      <c r="DU348" s="27"/>
      <c r="DV348" s="27"/>
      <c r="DW348" s="27"/>
      <c r="DX348" s="27"/>
      <c r="DY348" s="27"/>
      <c r="DZ348" s="27"/>
      <c r="EA348" s="27"/>
      <c r="EB348" s="27"/>
      <c r="EC348" s="27"/>
      <c r="ED348" s="27"/>
      <c r="EE348" s="27"/>
      <c r="EF348" s="27"/>
      <c r="EG348" s="27"/>
      <c r="EH348" s="27"/>
      <c r="EI348" s="27"/>
    </row>
    <row r="349" spans="1:139" ht="15" customHeight="1">
      <c r="A349" s="83"/>
      <c r="B349" s="66"/>
      <c r="C349" s="79"/>
      <c r="D349" s="67"/>
      <c r="E349" s="123"/>
      <c r="F349" s="123"/>
      <c r="G349" s="85"/>
      <c r="H349" s="86"/>
      <c r="I349" s="124"/>
      <c r="J349" s="13"/>
      <c r="K349" s="14"/>
      <c r="L349" s="14"/>
      <c r="M349" s="15"/>
      <c r="N349" s="72"/>
      <c r="O349" s="92">
        <f t="shared" si="192"/>
        <v>0</v>
      </c>
      <c r="P349" s="93">
        <f t="shared" si="193"/>
        <v>0</v>
      </c>
      <c r="Q349" s="94"/>
      <c r="R349" s="3" t="str">
        <f t="shared" si="194"/>
        <v/>
      </c>
      <c r="S349" s="3" t="str">
        <f t="shared" si="195"/>
        <v/>
      </c>
      <c r="T349" s="3" t="str">
        <f t="shared" si="196"/>
        <v/>
      </c>
      <c r="U349" s="4" t="str">
        <f t="shared" si="197"/>
        <v/>
      </c>
      <c r="V349" s="5" t="str">
        <f t="shared" si="198"/>
        <v/>
      </c>
      <c r="W349" s="76" t="str">
        <f t="shared" si="189"/>
        <v/>
      </c>
      <c r="X349" s="76" t="str">
        <f t="shared" si="190"/>
        <v/>
      </c>
      <c r="Y349" s="5" t="str">
        <f t="shared" si="199"/>
        <v/>
      </c>
      <c r="Z349" s="5" t="str">
        <f t="shared" si="200"/>
        <v/>
      </c>
      <c r="AA349" s="5" t="str">
        <f t="shared" si="201"/>
        <v/>
      </c>
      <c r="AB349" s="6" t="str">
        <f t="shared" si="202"/>
        <v/>
      </c>
      <c r="AC349" s="29" t="str">
        <f t="shared" si="203"/>
        <v/>
      </c>
      <c r="AD349" s="29" t="str">
        <f t="shared" si="204"/>
        <v/>
      </c>
      <c r="AE349" s="29" t="str">
        <f t="shared" si="205"/>
        <v/>
      </c>
      <c r="AF349" s="29" t="str">
        <f t="shared" si="191"/>
        <v/>
      </c>
      <c r="AG349" s="23"/>
      <c r="AH349" s="17" t="str">
        <f t="shared" si="206"/>
        <v/>
      </c>
      <c r="AI349" s="73"/>
      <c r="AJ349" s="61"/>
      <c r="AK349" s="61"/>
      <c r="AL349" s="62"/>
      <c r="AM349" s="18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  <c r="BJ349" s="102"/>
      <c r="BK349" s="102"/>
      <c r="BL349" s="102"/>
      <c r="BM349" s="102"/>
      <c r="BN349" s="102"/>
      <c r="BO349" s="102"/>
      <c r="BP349" s="102"/>
      <c r="BQ349" s="102"/>
      <c r="BR349" s="102"/>
      <c r="BS349" s="102"/>
      <c r="BT349" s="25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7"/>
      <c r="DJ349" s="27"/>
      <c r="DK349" s="27"/>
      <c r="DL349" s="27"/>
      <c r="DM349" s="27"/>
      <c r="DN349" s="27"/>
      <c r="DO349" s="27"/>
      <c r="DP349" s="27"/>
      <c r="DQ349" s="27"/>
      <c r="DR349" s="27"/>
      <c r="DS349" s="27"/>
      <c r="DT349" s="27"/>
      <c r="DU349" s="27"/>
      <c r="DV349" s="27"/>
      <c r="DW349" s="27"/>
      <c r="DX349" s="27"/>
      <c r="DY349" s="27"/>
      <c r="DZ349" s="27"/>
      <c r="EA349" s="27"/>
      <c r="EB349" s="27"/>
      <c r="EC349" s="27"/>
      <c r="ED349" s="27"/>
      <c r="EE349" s="27"/>
      <c r="EF349" s="27"/>
      <c r="EG349" s="27"/>
      <c r="EH349" s="27"/>
      <c r="EI349" s="27"/>
    </row>
    <row r="350" spans="1:139" ht="15" customHeight="1">
      <c r="A350" s="83"/>
      <c r="B350" s="66"/>
      <c r="C350" s="79"/>
      <c r="D350" s="67"/>
      <c r="E350" s="123"/>
      <c r="F350" s="123"/>
      <c r="G350" s="85"/>
      <c r="H350" s="86"/>
      <c r="I350" s="124"/>
      <c r="J350" s="13"/>
      <c r="K350" s="14"/>
      <c r="L350" s="14"/>
      <c r="M350" s="15"/>
      <c r="N350" s="72"/>
      <c r="O350" s="92">
        <f t="shared" si="192"/>
        <v>0</v>
      </c>
      <c r="P350" s="93">
        <f t="shared" si="193"/>
        <v>0</v>
      </c>
      <c r="Q350" s="94"/>
      <c r="R350" s="3" t="str">
        <f t="shared" si="194"/>
        <v/>
      </c>
      <c r="S350" s="3" t="str">
        <f t="shared" si="195"/>
        <v/>
      </c>
      <c r="T350" s="3" t="str">
        <f t="shared" si="196"/>
        <v/>
      </c>
      <c r="U350" s="4" t="str">
        <f t="shared" si="197"/>
        <v/>
      </c>
      <c r="V350" s="5" t="str">
        <f t="shared" si="198"/>
        <v/>
      </c>
      <c r="W350" s="76" t="str">
        <f t="shared" si="189"/>
        <v/>
      </c>
      <c r="X350" s="76" t="str">
        <f t="shared" si="190"/>
        <v/>
      </c>
      <c r="Y350" s="5" t="str">
        <f t="shared" si="199"/>
        <v/>
      </c>
      <c r="Z350" s="5" t="str">
        <f t="shared" si="200"/>
        <v/>
      </c>
      <c r="AA350" s="5" t="str">
        <f t="shared" si="201"/>
        <v/>
      </c>
      <c r="AB350" s="6" t="str">
        <f t="shared" si="202"/>
        <v/>
      </c>
      <c r="AC350" s="29" t="str">
        <f t="shared" si="203"/>
        <v/>
      </c>
      <c r="AD350" s="29" t="str">
        <f t="shared" si="204"/>
        <v/>
      </c>
      <c r="AE350" s="29" t="str">
        <f t="shared" si="205"/>
        <v/>
      </c>
      <c r="AF350" s="29" t="str">
        <f t="shared" si="191"/>
        <v/>
      </c>
      <c r="AG350" s="23"/>
      <c r="AH350" s="17" t="str">
        <f t="shared" si="206"/>
        <v/>
      </c>
      <c r="AI350" s="73"/>
      <c r="AJ350" s="61"/>
      <c r="AK350" s="61"/>
      <c r="AL350" s="62"/>
      <c r="AM350" s="18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  <c r="BJ350" s="102"/>
      <c r="BK350" s="102"/>
      <c r="BL350" s="102"/>
      <c r="BM350" s="102"/>
      <c r="BN350" s="102"/>
      <c r="BO350" s="102"/>
      <c r="BP350" s="102"/>
      <c r="BQ350" s="102"/>
      <c r="BR350" s="102"/>
      <c r="BS350" s="102"/>
      <c r="BT350" s="25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7"/>
      <c r="DJ350" s="27"/>
      <c r="DK350" s="27"/>
      <c r="DL350" s="27"/>
      <c r="DM350" s="27"/>
      <c r="DN350" s="27"/>
      <c r="DO350" s="27"/>
      <c r="DP350" s="27"/>
      <c r="DQ350" s="27"/>
      <c r="DR350" s="27"/>
      <c r="DS350" s="27"/>
      <c r="DT350" s="27"/>
      <c r="DU350" s="27"/>
      <c r="DV350" s="27"/>
      <c r="DW350" s="27"/>
      <c r="DX350" s="27"/>
      <c r="DY350" s="27"/>
      <c r="DZ350" s="27"/>
      <c r="EA350" s="27"/>
      <c r="EB350" s="27"/>
      <c r="EC350" s="27"/>
      <c r="ED350" s="27"/>
      <c r="EE350" s="27"/>
      <c r="EF350" s="27"/>
      <c r="EG350" s="27"/>
      <c r="EH350" s="27"/>
      <c r="EI350" s="27"/>
    </row>
    <row r="351" spans="1:139" ht="15" customHeight="1">
      <c r="A351" s="83"/>
      <c r="B351" s="66"/>
      <c r="C351" s="79"/>
      <c r="D351" s="67"/>
      <c r="E351" s="123"/>
      <c r="F351" s="123"/>
      <c r="G351" s="85"/>
      <c r="H351" s="86"/>
      <c r="I351" s="124"/>
      <c r="J351" s="13"/>
      <c r="K351" s="14"/>
      <c r="L351" s="14"/>
      <c r="M351" s="15"/>
      <c r="N351" s="72"/>
      <c r="O351" s="92">
        <f t="shared" si="192"/>
        <v>0</v>
      </c>
      <c r="P351" s="93">
        <f t="shared" si="193"/>
        <v>0</v>
      </c>
      <c r="Q351" s="94"/>
      <c r="R351" s="3" t="str">
        <f t="shared" si="194"/>
        <v/>
      </c>
      <c r="S351" s="3" t="str">
        <f t="shared" si="195"/>
        <v/>
      </c>
      <c r="T351" s="3" t="str">
        <f t="shared" si="196"/>
        <v/>
      </c>
      <c r="U351" s="4" t="str">
        <f t="shared" si="197"/>
        <v/>
      </c>
      <c r="V351" s="5" t="str">
        <f t="shared" si="198"/>
        <v/>
      </c>
      <c r="W351" s="76" t="str">
        <f t="shared" si="189"/>
        <v/>
      </c>
      <c r="X351" s="76" t="str">
        <f t="shared" si="190"/>
        <v/>
      </c>
      <c r="Y351" s="5" t="str">
        <f t="shared" si="199"/>
        <v/>
      </c>
      <c r="Z351" s="5" t="str">
        <f t="shared" si="200"/>
        <v/>
      </c>
      <c r="AA351" s="5" t="str">
        <f t="shared" si="201"/>
        <v/>
      </c>
      <c r="AB351" s="6" t="str">
        <f t="shared" si="202"/>
        <v/>
      </c>
      <c r="AC351" s="29" t="str">
        <f t="shared" si="203"/>
        <v/>
      </c>
      <c r="AD351" s="29" t="str">
        <f t="shared" si="204"/>
        <v/>
      </c>
      <c r="AE351" s="29" t="str">
        <f t="shared" si="205"/>
        <v/>
      </c>
      <c r="AF351" s="29" t="str">
        <f t="shared" si="191"/>
        <v/>
      </c>
      <c r="AG351" s="23"/>
      <c r="AH351" s="17" t="str">
        <f t="shared" si="206"/>
        <v/>
      </c>
      <c r="AI351" s="73"/>
      <c r="AJ351" s="61"/>
      <c r="AK351" s="61"/>
      <c r="AL351" s="62"/>
      <c r="AM351" s="18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  <c r="BJ351" s="102"/>
      <c r="BK351" s="102"/>
      <c r="BL351" s="102"/>
      <c r="BM351" s="102"/>
      <c r="BN351" s="102"/>
      <c r="BO351" s="102"/>
      <c r="BP351" s="102"/>
      <c r="BQ351" s="102"/>
      <c r="BR351" s="102"/>
      <c r="BS351" s="102"/>
      <c r="BT351" s="25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7"/>
      <c r="DJ351" s="27"/>
      <c r="DK351" s="27"/>
      <c r="DL351" s="27"/>
      <c r="DM351" s="27"/>
      <c r="DN351" s="27"/>
      <c r="DO351" s="27"/>
      <c r="DP351" s="27"/>
      <c r="DQ351" s="27"/>
      <c r="DR351" s="27"/>
      <c r="DS351" s="27"/>
      <c r="DT351" s="27"/>
      <c r="DU351" s="27"/>
      <c r="DV351" s="27"/>
      <c r="DW351" s="27"/>
      <c r="DX351" s="27"/>
      <c r="DY351" s="27"/>
      <c r="DZ351" s="27"/>
      <c r="EA351" s="27"/>
      <c r="EB351" s="27"/>
      <c r="EC351" s="27"/>
      <c r="ED351" s="27"/>
      <c r="EE351" s="27"/>
      <c r="EF351" s="27"/>
      <c r="EG351" s="27"/>
      <c r="EH351" s="27"/>
      <c r="EI351" s="27"/>
    </row>
    <row r="352" spans="1:139" ht="15" customHeight="1">
      <c r="A352" s="83"/>
      <c r="B352" s="66"/>
      <c r="C352" s="79"/>
      <c r="D352" s="67"/>
      <c r="E352" s="123"/>
      <c r="F352" s="123"/>
      <c r="G352" s="85"/>
      <c r="H352" s="86"/>
      <c r="I352" s="124"/>
      <c r="J352" s="13"/>
      <c r="K352" s="14"/>
      <c r="L352" s="14"/>
      <c r="M352" s="15"/>
      <c r="N352" s="72"/>
      <c r="O352" s="92">
        <f t="shared" si="192"/>
        <v>0</v>
      </c>
      <c r="P352" s="93">
        <f t="shared" si="193"/>
        <v>0</v>
      </c>
      <c r="Q352" s="94"/>
      <c r="R352" s="3" t="str">
        <f t="shared" si="194"/>
        <v/>
      </c>
      <c r="S352" s="3" t="str">
        <f t="shared" si="195"/>
        <v/>
      </c>
      <c r="T352" s="3" t="str">
        <f t="shared" si="196"/>
        <v/>
      </c>
      <c r="U352" s="4" t="str">
        <f t="shared" si="197"/>
        <v/>
      </c>
      <c r="V352" s="5" t="str">
        <f t="shared" si="198"/>
        <v/>
      </c>
      <c r="W352" s="76" t="str">
        <f t="shared" si="189"/>
        <v/>
      </c>
      <c r="X352" s="76" t="str">
        <f t="shared" si="190"/>
        <v/>
      </c>
      <c r="Y352" s="5" t="str">
        <f t="shared" si="199"/>
        <v/>
      </c>
      <c r="Z352" s="5" t="str">
        <f t="shared" si="200"/>
        <v/>
      </c>
      <c r="AA352" s="5" t="str">
        <f t="shared" si="201"/>
        <v/>
      </c>
      <c r="AB352" s="6" t="str">
        <f t="shared" si="202"/>
        <v/>
      </c>
      <c r="AC352" s="29" t="str">
        <f t="shared" si="203"/>
        <v/>
      </c>
      <c r="AD352" s="29" t="str">
        <f t="shared" si="204"/>
        <v/>
      </c>
      <c r="AE352" s="29" t="str">
        <f t="shared" si="205"/>
        <v/>
      </c>
      <c r="AF352" s="29" t="str">
        <f t="shared" si="191"/>
        <v/>
      </c>
      <c r="AG352" s="23"/>
      <c r="AH352" s="17" t="str">
        <f t="shared" si="206"/>
        <v/>
      </c>
      <c r="AI352" s="73"/>
      <c r="AJ352" s="61"/>
      <c r="AK352" s="61"/>
      <c r="AL352" s="62"/>
      <c r="AM352" s="18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  <c r="BJ352" s="102"/>
      <c r="BK352" s="102"/>
      <c r="BL352" s="102"/>
      <c r="BM352" s="102"/>
      <c r="BN352" s="102"/>
      <c r="BO352" s="102"/>
      <c r="BP352" s="102"/>
      <c r="BQ352" s="102"/>
      <c r="BR352" s="102"/>
      <c r="BS352" s="102"/>
      <c r="BT352" s="25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7"/>
      <c r="DJ352" s="27"/>
      <c r="DK352" s="27"/>
      <c r="DL352" s="27"/>
      <c r="DM352" s="27"/>
      <c r="DN352" s="27"/>
      <c r="DO352" s="27"/>
      <c r="DP352" s="27"/>
      <c r="DQ352" s="27"/>
      <c r="DR352" s="27"/>
      <c r="DS352" s="27"/>
      <c r="DT352" s="27"/>
      <c r="DU352" s="27"/>
      <c r="DV352" s="27"/>
      <c r="DW352" s="27"/>
      <c r="DX352" s="27"/>
      <c r="DY352" s="27"/>
      <c r="DZ352" s="27"/>
      <c r="EA352" s="27"/>
      <c r="EB352" s="27"/>
      <c r="EC352" s="27"/>
      <c r="ED352" s="27"/>
      <c r="EE352" s="27"/>
      <c r="EF352" s="27"/>
      <c r="EG352" s="27"/>
      <c r="EH352" s="27"/>
      <c r="EI352" s="27"/>
    </row>
    <row r="353" spans="1:139" ht="15" customHeight="1">
      <c r="A353" s="83"/>
      <c r="B353" s="66"/>
      <c r="C353" s="79"/>
      <c r="D353" s="67"/>
      <c r="E353" s="123"/>
      <c r="F353" s="123"/>
      <c r="G353" s="85"/>
      <c r="H353" s="86"/>
      <c r="I353" s="124"/>
      <c r="J353" s="13"/>
      <c r="K353" s="14"/>
      <c r="L353" s="14"/>
      <c r="M353" s="15"/>
      <c r="N353" s="72"/>
      <c r="O353" s="92">
        <f t="shared" si="192"/>
        <v>0</v>
      </c>
      <c r="P353" s="93">
        <f t="shared" si="193"/>
        <v>0</v>
      </c>
      <c r="Q353" s="94"/>
      <c r="R353" s="3" t="str">
        <f t="shared" si="194"/>
        <v/>
      </c>
      <c r="S353" s="3" t="str">
        <f t="shared" si="195"/>
        <v/>
      </c>
      <c r="T353" s="3" t="str">
        <f t="shared" si="196"/>
        <v/>
      </c>
      <c r="U353" s="4" t="str">
        <f t="shared" si="197"/>
        <v/>
      </c>
      <c r="V353" s="5" t="str">
        <f t="shared" si="198"/>
        <v/>
      </c>
      <c r="W353" s="76" t="str">
        <f t="shared" si="189"/>
        <v/>
      </c>
      <c r="X353" s="76" t="str">
        <f t="shared" si="190"/>
        <v/>
      </c>
      <c r="Y353" s="5" t="str">
        <f t="shared" si="199"/>
        <v/>
      </c>
      <c r="Z353" s="5" t="str">
        <f t="shared" si="200"/>
        <v/>
      </c>
      <c r="AA353" s="5" t="str">
        <f t="shared" si="201"/>
        <v/>
      </c>
      <c r="AB353" s="6" t="str">
        <f t="shared" si="202"/>
        <v/>
      </c>
      <c r="AC353" s="29" t="str">
        <f t="shared" si="203"/>
        <v/>
      </c>
      <c r="AD353" s="29" t="str">
        <f t="shared" si="204"/>
        <v/>
      </c>
      <c r="AE353" s="29" t="str">
        <f t="shared" si="205"/>
        <v/>
      </c>
      <c r="AF353" s="29" t="str">
        <f t="shared" si="191"/>
        <v/>
      </c>
      <c r="AG353" s="23"/>
      <c r="AH353" s="17" t="str">
        <f t="shared" si="206"/>
        <v/>
      </c>
      <c r="AI353" s="73"/>
      <c r="AJ353" s="61"/>
      <c r="AK353" s="61"/>
      <c r="AL353" s="62"/>
      <c r="AM353" s="18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  <c r="BJ353" s="102"/>
      <c r="BK353" s="102"/>
      <c r="BL353" s="102"/>
      <c r="BM353" s="102"/>
      <c r="BN353" s="102"/>
      <c r="BO353" s="102"/>
      <c r="BP353" s="102"/>
      <c r="BQ353" s="102"/>
      <c r="BR353" s="102"/>
      <c r="BS353" s="102"/>
      <c r="BT353" s="25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7"/>
      <c r="DJ353" s="27"/>
      <c r="DK353" s="27"/>
      <c r="DL353" s="27"/>
      <c r="DM353" s="27"/>
      <c r="DN353" s="27"/>
      <c r="DO353" s="27"/>
      <c r="DP353" s="27"/>
      <c r="DQ353" s="27"/>
      <c r="DR353" s="27"/>
      <c r="DS353" s="27"/>
      <c r="DT353" s="27"/>
      <c r="DU353" s="27"/>
      <c r="DV353" s="27"/>
      <c r="DW353" s="27"/>
      <c r="DX353" s="27"/>
      <c r="DY353" s="27"/>
      <c r="DZ353" s="27"/>
      <c r="EA353" s="27"/>
      <c r="EB353" s="27"/>
      <c r="EC353" s="27"/>
      <c r="ED353" s="27"/>
      <c r="EE353" s="27"/>
      <c r="EF353" s="27"/>
      <c r="EG353" s="27"/>
      <c r="EH353" s="27"/>
      <c r="EI353" s="27"/>
    </row>
    <row r="354" spans="1:139" ht="15" customHeight="1">
      <c r="A354" s="83"/>
      <c r="B354" s="66"/>
      <c r="C354" s="79"/>
      <c r="D354" s="67"/>
      <c r="E354" s="123"/>
      <c r="F354" s="123"/>
      <c r="G354" s="85"/>
      <c r="H354" s="86"/>
      <c r="I354" s="124"/>
      <c r="J354" s="13"/>
      <c r="K354" s="14"/>
      <c r="L354" s="14"/>
      <c r="M354" s="15"/>
      <c r="N354" s="72"/>
      <c r="O354" s="92">
        <f t="shared" si="192"/>
        <v>0</v>
      </c>
      <c r="P354" s="93">
        <f t="shared" si="193"/>
        <v>0</v>
      </c>
      <c r="Q354" s="94"/>
      <c r="R354" s="3" t="str">
        <f t="shared" si="194"/>
        <v/>
      </c>
      <c r="S354" s="3" t="str">
        <f t="shared" si="195"/>
        <v/>
      </c>
      <c r="T354" s="3" t="str">
        <f t="shared" si="196"/>
        <v/>
      </c>
      <c r="U354" s="4" t="str">
        <f t="shared" si="197"/>
        <v/>
      </c>
      <c r="V354" s="5" t="str">
        <f t="shared" si="198"/>
        <v/>
      </c>
      <c r="W354" s="76" t="str">
        <f t="shared" si="189"/>
        <v/>
      </c>
      <c r="X354" s="76" t="str">
        <f t="shared" si="190"/>
        <v/>
      </c>
      <c r="Y354" s="5" t="str">
        <f t="shared" si="199"/>
        <v/>
      </c>
      <c r="Z354" s="5" t="str">
        <f t="shared" si="200"/>
        <v/>
      </c>
      <c r="AA354" s="5" t="str">
        <f t="shared" si="201"/>
        <v/>
      </c>
      <c r="AB354" s="6" t="str">
        <f t="shared" si="202"/>
        <v/>
      </c>
      <c r="AC354" s="29" t="str">
        <f t="shared" si="203"/>
        <v/>
      </c>
      <c r="AD354" s="29" t="str">
        <f t="shared" si="204"/>
        <v/>
      </c>
      <c r="AE354" s="29" t="str">
        <f t="shared" si="205"/>
        <v/>
      </c>
      <c r="AF354" s="29" t="str">
        <f t="shared" si="191"/>
        <v/>
      </c>
      <c r="AG354" s="23"/>
      <c r="AH354" s="17" t="str">
        <f t="shared" si="206"/>
        <v/>
      </c>
      <c r="AI354" s="73"/>
      <c r="AJ354" s="61"/>
      <c r="AK354" s="61"/>
      <c r="AL354" s="62"/>
      <c r="AM354" s="18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  <c r="BJ354" s="102"/>
      <c r="BK354" s="102"/>
      <c r="BL354" s="102"/>
      <c r="BM354" s="102"/>
      <c r="BN354" s="102"/>
      <c r="BO354" s="102"/>
      <c r="BP354" s="102"/>
      <c r="BQ354" s="102"/>
      <c r="BR354" s="102"/>
      <c r="BS354" s="102"/>
      <c r="BT354" s="25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7"/>
      <c r="DJ354" s="27"/>
      <c r="DK354" s="27"/>
      <c r="DL354" s="27"/>
      <c r="DM354" s="27"/>
      <c r="DN354" s="27"/>
      <c r="DO354" s="27"/>
      <c r="DP354" s="27"/>
      <c r="DQ354" s="27"/>
      <c r="DR354" s="27"/>
      <c r="DS354" s="27"/>
      <c r="DT354" s="27"/>
      <c r="DU354" s="27"/>
      <c r="DV354" s="27"/>
      <c r="DW354" s="27"/>
      <c r="DX354" s="27"/>
      <c r="DY354" s="27"/>
      <c r="DZ354" s="27"/>
      <c r="EA354" s="27"/>
      <c r="EB354" s="27"/>
      <c r="EC354" s="27"/>
      <c r="ED354" s="27"/>
      <c r="EE354" s="27"/>
      <c r="EF354" s="27"/>
      <c r="EG354" s="27"/>
      <c r="EH354" s="27"/>
      <c r="EI354" s="27"/>
    </row>
    <row r="355" spans="1:139" ht="15" customHeight="1">
      <c r="A355" s="83"/>
      <c r="B355" s="66"/>
      <c r="C355" s="79"/>
      <c r="D355" s="67"/>
      <c r="E355" s="123"/>
      <c r="F355" s="123"/>
      <c r="G355" s="85"/>
      <c r="H355" s="86"/>
      <c r="I355" s="124"/>
      <c r="J355" s="13"/>
      <c r="K355" s="14"/>
      <c r="L355" s="14"/>
      <c r="M355" s="15"/>
      <c r="N355" s="72"/>
      <c r="O355" s="92">
        <f t="shared" si="192"/>
        <v>0</v>
      </c>
      <c r="P355" s="93">
        <f t="shared" si="193"/>
        <v>0</v>
      </c>
      <c r="Q355" s="94"/>
      <c r="R355" s="3" t="str">
        <f t="shared" si="194"/>
        <v/>
      </c>
      <c r="S355" s="3" t="str">
        <f t="shared" si="195"/>
        <v/>
      </c>
      <c r="T355" s="3" t="str">
        <f t="shared" si="196"/>
        <v/>
      </c>
      <c r="U355" s="4" t="str">
        <f t="shared" si="197"/>
        <v/>
      </c>
      <c r="V355" s="5" t="str">
        <f t="shared" si="198"/>
        <v/>
      </c>
      <c r="W355" s="76" t="str">
        <f t="shared" si="189"/>
        <v/>
      </c>
      <c r="X355" s="76" t="str">
        <f t="shared" si="190"/>
        <v/>
      </c>
      <c r="Y355" s="5" t="str">
        <f t="shared" si="199"/>
        <v/>
      </c>
      <c r="Z355" s="5" t="str">
        <f t="shared" si="200"/>
        <v/>
      </c>
      <c r="AA355" s="5" t="str">
        <f t="shared" si="201"/>
        <v/>
      </c>
      <c r="AB355" s="6" t="str">
        <f t="shared" si="202"/>
        <v/>
      </c>
      <c r="AC355" s="29" t="str">
        <f t="shared" si="203"/>
        <v/>
      </c>
      <c r="AD355" s="29" t="str">
        <f t="shared" si="204"/>
        <v/>
      </c>
      <c r="AE355" s="29" t="str">
        <f t="shared" si="205"/>
        <v/>
      </c>
      <c r="AF355" s="29" t="str">
        <f t="shared" si="191"/>
        <v/>
      </c>
      <c r="AG355" s="23"/>
      <c r="AH355" s="17" t="str">
        <f t="shared" si="206"/>
        <v/>
      </c>
      <c r="AI355" s="73"/>
      <c r="AJ355" s="61"/>
      <c r="AK355" s="61"/>
      <c r="AL355" s="62"/>
      <c r="AM355" s="18"/>
      <c r="AN355" s="102"/>
      <c r="AO355" s="102"/>
      <c r="AP355" s="102"/>
      <c r="AQ355" s="102"/>
      <c r="AR355" s="102"/>
      <c r="AS355" s="102"/>
      <c r="AT355" s="102"/>
      <c r="AU355" s="102"/>
      <c r="AV355" s="102"/>
      <c r="AW355" s="102"/>
      <c r="AX355" s="102"/>
      <c r="AY355" s="102"/>
      <c r="AZ355" s="102"/>
      <c r="BA355" s="102"/>
      <c r="BB355" s="102"/>
      <c r="BC355" s="102"/>
      <c r="BD355" s="102"/>
      <c r="BE355" s="102"/>
      <c r="BF355" s="102"/>
      <c r="BG355" s="102"/>
      <c r="BH355" s="102"/>
      <c r="BI355" s="102"/>
      <c r="BJ355" s="102"/>
      <c r="BK355" s="102"/>
      <c r="BL355" s="102"/>
      <c r="BM355" s="102"/>
      <c r="BN355" s="102"/>
      <c r="BO355" s="102"/>
      <c r="BP355" s="102"/>
      <c r="BQ355" s="102"/>
      <c r="BR355" s="102"/>
      <c r="BS355" s="102"/>
      <c r="BT355" s="25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7"/>
      <c r="DJ355" s="27"/>
      <c r="DK355" s="27"/>
      <c r="DL355" s="27"/>
      <c r="DM355" s="27"/>
      <c r="DN355" s="27"/>
      <c r="DO355" s="27"/>
      <c r="DP355" s="27"/>
      <c r="DQ355" s="27"/>
      <c r="DR355" s="27"/>
      <c r="DS355" s="27"/>
      <c r="DT355" s="27"/>
      <c r="DU355" s="27"/>
      <c r="DV355" s="27"/>
      <c r="DW355" s="27"/>
      <c r="DX355" s="27"/>
      <c r="DY355" s="27"/>
      <c r="DZ355" s="27"/>
      <c r="EA355" s="27"/>
      <c r="EB355" s="27"/>
      <c r="EC355" s="27"/>
      <c r="ED355" s="27"/>
      <c r="EE355" s="27"/>
      <c r="EF355" s="27"/>
      <c r="EG355" s="27"/>
      <c r="EH355" s="27"/>
      <c r="EI355" s="27"/>
    </row>
    <row r="356" spans="1:139" ht="15" customHeight="1">
      <c r="A356" s="83"/>
      <c r="B356" s="66"/>
      <c r="C356" s="79"/>
      <c r="D356" s="67"/>
      <c r="E356" s="123"/>
      <c r="F356" s="123"/>
      <c r="G356" s="85"/>
      <c r="H356" s="86"/>
      <c r="I356" s="124"/>
      <c r="J356" s="13"/>
      <c r="K356" s="14"/>
      <c r="L356" s="14"/>
      <c r="M356" s="15"/>
      <c r="N356" s="72"/>
      <c r="O356" s="92">
        <f t="shared" si="192"/>
        <v>0</v>
      </c>
      <c r="P356" s="93">
        <f t="shared" si="193"/>
        <v>0</v>
      </c>
      <c r="Q356" s="94"/>
      <c r="R356" s="3" t="str">
        <f t="shared" si="194"/>
        <v/>
      </c>
      <c r="S356" s="3" t="str">
        <f t="shared" si="195"/>
        <v/>
      </c>
      <c r="T356" s="3" t="str">
        <f t="shared" si="196"/>
        <v/>
      </c>
      <c r="U356" s="4" t="str">
        <f t="shared" si="197"/>
        <v/>
      </c>
      <c r="V356" s="5" t="str">
        <f t="shared" si="198"/>
        <v/>
      </c>
      <c r="W356" s="76" t="str">
        <f t="shared" si="189"/>
        <v/>
      </c>
      <c r="X356" s="76" t="str">
        <f t="shared" si="190"/>
        <v/>
      </c>
      <c r="Y356" s="5" t="str">
        <f t="shared" si="199"/>
        <v/>
      </c>
      <c r="Z356" s="5" t="str">
        <f t="shared" si="200"/>
        <v/>
      </c>
      <c r="AA356" s="5" t="str">
        <f t="shared" si="201"/>
        <v/>
      </c>
      <c r="AB356" s="6" t="str">
        <f t="shared" si="202"/>
        <v/>
      </c>
      <c r="AC356" s="29" t="str">
        <f t="shared" si="203"/>
        <v/>
      </c>
      <c r="AD356" s="29" t="str">
        <f t="shared" si="204"/>
        <v/>
      </c>
      <c r="AE356" s="29" t="str">
        <f t="shared" si="205"/>
        <v/>
      </c>
      <c r="AF356" s="29" t="str">
        <f t="shared" si="191"/>
        <v/>
      </c>
      <c r="AG356" s="23"/>
      <c r="AH356" s="17" t="str">
        <f t="shared" si="206"/>
        <v/>
      </c>
      <c r="AI356" s="73"/>
      <c r="AJ356" s="61"/>
      <c r="AK356" s="61"/>
      <c r="AL356" s="62"/>
      <c r="AM356" s="18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  <c r="BJ356" s="102"/>
      <c r="BK356" s="102"/>
      <c r="BL356" s="102"/>
      <c r="BM356" s="102"/>
      <c r="BN356" s="102"/>
      <c r="BO356" s="102"/>
      <c r="BP356" s="102"/>
      <c r="BQ356" s="102"/>
      <c r="BR356" s="102"/>
      <c r="BS356" s="102"/>
      <c r="BT356" s="25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7"/>
      <c r="DJ356" s="27"/>
      <c r="DK356" s="27"/>
      <c r="DL356" s="27"/>
      <c r="DM356" s="27"/>
      <c r="DN356" s="27"/>
      <c r="DO356" s="27"/>
      <c r="DP356" s="27"/>
      <c r="DQ356" s="27"/>
      <c r="DR356" s="27"/>
      <c r="DS356" s="27"/>
      <c r="DT356" s="27"/>
      <c r="DU356" s="27"/>
      <c r="DV356" s="27"/>
      <c r="DW356" s="27"/>
      <c r="DX356" s="27"/>
      <c r="DY356" s="27"/>
      <c r="DZ356" s="27"/>
      <c r="EA356" s="27"/>
      <c r="EB356" s="27"/>
      <c r="EC356" s="27"/>
      <c r="ED356" s="27"/>
      <c r="EE356" s="27"/>
      <c r="EF356" s="27"/>
      <c r="EG356" s="27"/>
      <c r="EH356" s="27"/>
      <c r="EI356" s="27"/>
    </row>
    <row r="357" spans="1:139" ht="15" customHeight="1">
      <c r="A357" s="83"/>
      <c r="B357" s="66"/>
      <c r="C357" s="79"/>
      <c r="D357" s="67"/>
      <c r="E357" s="123"/>
      <c r="F357" s="123"/>
      <c r="G357" s="85"/>
      <c r="H357" s="86"/>
      <c r="I357" s="124"/>
      <c r="J357" s="13"/>
      <c r="K357" s="14"/>
      <c r="L357" s="14"/>
      <c r="M357" s="15"/>
      <c r="N357" s="72"/>
      <c r="O357" s="92">
        <f t="shared" si="192"/>
        <v>0</v>
      </c>
      <c r="P357" s="93">
        <f t="shared" si="193"/>
        <v>0</v>
      </c>
      <c r="Q357" s="94"/>
      <c r="R357" s="3" t="str">
        <f t="shared" si="194"/>
        <v/>
      </c>
      <c r="S357" s="3" t="str">
        <f t="shared" si="195"/>
        <v/>
      </c>
      <c r="T357" s="3" t="str">
        <f t="shared" si="196"/>
        <v/>
      </c>
      <c r="U357" s="4" t="str">
        <f t="shared" si="197"/>
        <v/>
      </c>
      <c r="V357" s="5" t="str">
        <f t="shared" si="198"/>
        <v/>
      </c>
      <c r="W357" s="76" t="str">
        <f t="shared" si="189"/>
        <v/>
      </c>
      <c r="X357" s="76" t="str">
        <f t="shared" si="190"/>
        <v/>
      </c>
      <c r="Y357" s="5" t="str">
        <f t="shared" si="199"/>
        <v/>
      </c>
      <c r="Z357" s="5" t="str">
        <f t="shared" si="200"/>
        <v/>
      </c>
      <c r="AA357" s="5" t="str">
        <f t="shared" si="201"/>
        <v/>
      </c>
      <c r="AB357" s="6" t="str">
        <f t="shared" si="202"/>
        <v/>
      </c>
      <c r="AC357" s="29" t="str">
        <f t="shared" si="203"/>
        <v/>
      </c>
      <c r="AD357" s="29" t="str">
        <f t="shared" si="204"/>
        <v/>
      </c>
      <c r="AE357" s="29" t="str">
        <f t="shared" si="205"/>
        <v/>
      </c>
      <c r="AF357" s="29" t="str">
        <f t="shared" si="191"/>
        <v/>
      </c>
      <c r="AG357" s="23"/>
      <c r="AH357" s="17" t="str">
        <f t="shared" si="206"/>
        <v/>
      </c>
      <c r="AI357" s="73"/>
      <c r="AJ357" s="61"/>
      <c r="AK357" s="61"/>
      <c r="AL357" s="62"/>
      <c r="AM357" s="18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  <c r="BJ357" s="102"/>
      <c r="BK357" s="102"/>
      <c r="BL357" s="102"/>
      <c r="BM357" s="102"/>
      <c r="BN357" s="102"/>
      <c r="BO357" s="102"/>
      <c r="BP357" s="102"/>
      <c r="BQ357" s="102"/>
      <c r="BR357" s="102"/>
      <c r="BS357" s="102"/>
      <c r="BT357" s="25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7"/>
      <c r="DJ357" s="27"/>
      <c r="DK357" s="27"/>
      <c r="DL357" s="27"/>
      <c r="DM357" s="27"/>
      <c r="DN357" s="27"/>
      <c r="DO357" s="27"/>
      <c r="DP357" s="27"/>
      <c r="DQ357" s="27"/>
      <c r="DR357" s="27"/>
      <c r="DS357" s="27"/>
      <c r="DT357" s="27"/>
      <c r="DU357" s="27"/>
      <c r="DV357" s="27"/>
      <c r="DW357" s="27"/>
      <c r="DX357" s="27"/>
      <c r="DY357" s="27"/>
      <c r="DZ357" s="27"/>
      <c r="EA357" s="27"/>
      <c r="EB357" s="27"/>
      <c r="EC357" s="27"/>
      <c r="ED357" s="27"/>
      <c r="EE357" s="27"/>
      <c r="EF357" s="27"/>
      <c r="EG357" s="27"/>
      <c r="EH357" s="27"/>
      <c r="EI357" s="27"/>
    </row>
    <row r="358" spans="1:139" ht="15" customHeight="1">
      <c r="A358" s="83"/>
      <c r="B358" s="66"/>
      <c r="C358" s="79"/>
      <c r="D358" s="67"/>
      <c r="E358" s="123"/>
      <c r="F358" s="123"/>
      <c r="G358" s="85"/>
      <c r="H358" s="86"/>
      <c r="I358" s="124"/>
      <c r="J358" s="13"/>
      <c r="K358" s="14"/>
      <c r="L358" s="14"/>
      <c r="M358" s="15"/>
      <c r="N358" s="72"/>
      <c r="O358" s="92">
        <f t="shared" si="192"/>
        <v>0</v>
      </c>
      <c r="P358" s="93">
        <f t="shared" si="193"/>
        <v>0</v>
      </c>
      <c r="Q358" s="94"/>
      <c r="R358" s="3" t="str">
        <f t="shared" si="194"/>
        <v/>
      </c>
      <c r="S358" s="3" t="str">
        <f t="shared" si="195"/>
        <v/>
      </c>
      <c r="T358" s="3" t="str">
        <f t="shared" si="196"/>
        <v/>
      </c>
      <c r="U358" s="4" t="str">
        <f t="shared" si="197"/>
        <v/>
      </c>
      <c r="V358" s="5" t="str">
        <f t="shared" si="198"/>
        <v/>
      </c>
      <c r="W358" s="76" t="str">
        <f t="shared" si="189"/>
        <v/>
      </c>
      <c r="X358" s="76" t="str">
        <f t="shared" si="190"/>
        <v/>
      </c>
      <c r="Y358" s="5" t="str">
        <f t="shared" si="199"/>
        <v/>
      </c>
      <c r="Z358" s="5" t="str">
        <f t="shared" si="200"/>
        <v/>
      </c>
      <c r="AA358" s="5" t="str">
        <f t="shared" si="201"/>
        <v/>
      </c>
      <c r="AB358" s="6" t="str">
        <f t="shared" si="202"/>
        <v/>
      </c>
      <c r="AC358" s="29" t="str">
        <f t="shared" si="203"/>
        <v/>
      </c>
      <c r="AD358" s="29" t="str">
        <f t="shared" si="204"/>
        <v/>
      </c>
      <c r="AE358" s="29" t="str">
        <f t="shared" si="205"/>
        <v/>
      </c>
      <c r="AF358" s="29" t="str">
        <f t="shared" si="191"/>
        <v/>
      </c>
      <c r="AG358" s="23"/>
      <c r="AH358" s="17" t="str">
        <f t="shared" si="206"/>
        <v/>
      </c>
      <c r="AI358" s="73"/>
      <c r="AJ358" s="61"/>
      <c r="AK358" s="61"/>
      <c r="AL358" s="62"/>
      <c r="AM358" s="18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  <c r="BJ358" s="102"/>
      <c r="BK358" s="102"/>
      <c r="BL358" s="102"/>
      <c r="BM358" s="102"/>
      <c r="BN358" s="102"/>
      <c r="BO358" s="102"/>
      <c r="BP358" s="102"/>
      <c r="BQ358" s="102"/>
      <c r="BR358" s="102"/>
      <c r="BS358" s="102"/>
      <c r="BT358" s="25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7"/>
      <c r="DJ358" s="27"/>
      <c r="DK358" s="27"/>
      <c r="DL358" s="27"/>
      <c r="DM358" s="27"/>
      <c r="DN358" s="27"/>
      <c r="DO358" s="27"/>
      <c r="DP358" s="27"/>
      <c r="DQ358" s="27"/>
      <c r="DR358" s="27"/>
      <c r="DS358" s="27"/>
      <c r="DT358" s="27"/>
      <c r="DU358" s="27"/>
      <c r="DV358" s="27"/>
      <c r="DW358" s="27"/>
      <c r="DX358" s="27"/>
      <c r="DY358" s="27"/>
      <c r="DZ358" s="27"/>
      <c r="EA358" s="27"/>
      <c r="EB358" s="27"/>
      <c r="EC358" s="27"/>
      <c r="ED358" s="27"/>
      <c r="EE358" s="27"/>
      <c r="EF358" s="27"/>
      <c r="EG358" s="27"/>
      <c r="EH358" s="27"/>
      <c r="EI358" s="27"/>
    </row>
    <row r="359" spans="1:139" ht="15" customHeight="1">
      <c r="A359" s="83"/>
      <c r="B359" s="66"/>
      <c r="C359" s="79"/>
      <c r="D359" s="67"/>
      <c r="E359" s="123"/>
      <c r="F359" s="123"/>
      <c r="G359" s="85"/>
      <c r="H359" s="86"/>
      <c r="I359" s="124"/>
      <c r="J359" s="13"/>
      <c r="K359" s="14"/>
      <c r="L359" s="14"/>
      <c r="M359" s="15"/>
      <c r="N359" s="72"/>
      <c r="O359" s="92">
        <f t="shared" si="192"/>
        <v>0</v>
      </c>
      <c r="P359" s="93">
        <f t="shared" si="193"/>
        <v>0</v>
      </c>
      <c r="Q359" s="94"/>
      <c r="R359" s="3" t="str">
        <f t="shared" si="194"/>
        <v/>
      </c>
      <c r="S359" s="3" t="str">
        <f t="shared" si="195"/>
        <v/>
      </c>
      <c r="T359" s="3" t="str">
        <f t="shared" si="196"/>
        <v/>
      </c>
      <c r="U359" s="4" t="str">
        <f t="shared" si="197"/>
        <v/>
      </c>
      <c r="V359" s="5" t="str">
        <f t="shared" si="198"/>
        <v/>
      </c>
      <c r="W359" s="76" t="str">
        <f t="shared" si="189"/>
        <v/>
      </c>
      <c r="X359" s="76" t="str">
        <f t="shared" si="190"/>
        <v/>
      </c>
      <c r="Y359" s="5" t="str">
        <f t="shared" si="199"/>
        <v/>
      </c>
      <c r="Z359" s="5" t="str">
        <f t="shared" si="200"/>
        <v/>
      </c>
      <c r="AA359" s="5" t="str">
        <f t="shared" si="201"/>
        <v/>
      </c>
      <c r="AB359" s="6" t="str">
        <f t="shared" si="202"/>
        <v/>
      </c>
      <c r="AC359" s="29" t="str">
        <f t="shared" si="203"/>
        <v/>
      </c>
      <c r="AD359" s="29" t="str">
        <f t="shared" si="204"/>
        <v/>
      </c>
      <c r="AE359" s="29" t="str">
        <f t="shared" si="205"/>
        <v/>
      </c>
      <c r="AF359" s="29" t="str">
        <f t="shared" si="191"/>
        <v/>
      </c>
      <c r="AG359" s="23"/>
      <c r="AH359" s="17" t="str">
        <f t="shared" si="206"/>
        <v/>
      </c>
      <c r="AI359" s="73"/>
      <c r="AJ359" s="61"/>
      <c r="AK359" s="61"/>
      <c r="AL359" s="62"/>
      <c r="AM359" s="18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  <c r="BJ359" s="102"/>
      <c r="BK359" s="102"/>
      <c r="BL359" s="102"/>
      <c r="BM359" s="102"/>
      <c r="BN359" s="102"/>
      <c r="BO359" s="102"/>
      <c r="BP359" s="102"/>
      <c r="BQ359" s="102"/>
      <c r="BR359" s="102"/>
      <c r="BS359" s="102"/>
      <c r="BT359" s="25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7"/>
      <c r="DJ359" s="27"/>
      <c r="DK359" s="27"/>
      <c r="DL359" s="27"/>
      <c r="DM359" s="27"/>
      <c r="DN359" s="27"/>
      <c r="DO359" s="27"/>
      <c r="DP359" s="27"/>
      <c r="DQ359" s="27"/>
      <c r="DR359" s="27"/>
      <c r="DS359" s="27"/>
      <c r="DT359" s="27"/>
      <c r="DU359" s="27"/>
      <c r="DV359" s="27"/>
      <c r="DW359" s="27"/>
      <c r="DX359" s="27"/>
      <c r="DY359" s="27"/>
      <c r="DZ359" s="27"/>
      <c r="EA359" s="27"/>
      <c r="EB359" s="27"/>
      <c r="EC359" s="27"/>
      <c r="ED359" s="27"/>
      <c r="EE359" s="27"/>
      <c r="EF359" s="27"/>
      <c r="EG359" s="27"/>
      <c r="EH359" s="27"/>
      <c r="EI359" s="27"/>
    </row>
    <row r="360" spans="1:139" ht="15" customHeight="1">
      <c r="A360" s="83"/>
      <c r="B360" s="66"/>
      <c r="C360" s="79"/>
      <c r="D360" s="67"/>
      <c r="E360" s="123"/>
      <c r="F360" s="123"/>
      <c r="G360" s="85"/>
      <c r="H360" s="86"/>
      <c r="I360" s="124"/>
      <c r="J360" s="13"/>
      <c r="K360" s="14"/>
      <c r="L360" s="14"/>
      <c r="M360" s="15"/>
      <c r="N360" s="72"/>
      <c r="O360" s="92">
        <f t="shared" si="192"/>
        <v>0</v>
      </c>
      <c r="P360" s="93">
        <f t="shared" si="193"/>
        <v>0</v>
      </c>
      <c r="Q360" s="94"/>
      <c r="R360" s="3" t="str">
        <f t="shared" si="194"/>
        <v/>
      </c>
      <c r="S360" s="3" t="str">
        <f t="shared" si="195"/>
        <v/>
      </c>
      <c r="T360" s="3" t="str">
        <f t="shared" si="196"/>
        <v/>
      </c>
      <c r="U360" s="4" t="str">
        <f t="shared" si="197"/>
        <v/>
      </c>
      <c r="V360" s="5" t="str">
        <f t="shared" si="198"/>
        <v/>
      </c>
      <c r="W360" s="76" t="str">
        <f t="shared" si="189"/>
        <v/>
      </c>
      <c r="X360" s="76" t="str">
        <f t="shared" si="190"/>
        <v/>
      </c>
      <c r="Y360" s="5" t="str">
        <f t="shared" si="199"/>
        <v/>
      </c>
      <c r="Z360" s="5" t="str">
        <f t="shared" si="200"/>
        <v/>
      </c>
      <c r="AA360" s="5" t="str">
        <f t="shared" si="201"/>
        <v/>
      </c>
      <c r="AB360" s="6" t="str">
        <f t="shared" si="202"/>
        <v/>
      </c>
      <c r="AC360" s="29" t="str">
        <f t="shared" si="203"/>
        <v/>
      </c>
      <c r="AD360" s="29" t="str">
        <f t="shared" si="204"/>
        <v/>
      </c>
      <c r="AE360" s="29" t="str">
        <f t="shared" si="205"/>
        <v/>
      </c>
      <c r="AF360" s="29" t="str">
        <f t="shared" si="191"/>
        <v/>
      </c>
      <c r="AG360" s="23"/>
      <c r="AH360" s="17" t="str">
        <f t="shared" si="206"/>
        <v/>
      </c>
      <c r="AI360" s="73"/>
      <c r="AJ360" s="61"/>
      <c r="AK360" s="61"/>
      <c r="AL360" s="62"/>
      <c r="AM360" s="18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  <c r="BS360" s="102"/>
      <c r="BT360" s="25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7"/>
      <c r="DJ360" s="27"/>
      <c r="DK360" s="27"/>
      <c r="DL360" s="27"/>
      <c r="DM360" s="27"/>
      <c r="DN360" s="27"/>
      <c r="DO360" s="27"/>
      <c r="DP360" s="27"/>
      <c r="DQ360" s="27"/>
      <c r="DR360" s="27"/>
      <c r="DS360" s="27"/>
      <c r="DT360" s="27"/>
      <c r="DU360" s="27"/>
      <c r="DV360" s="27"/>
      <c r="DW360" s="27"/>
      <c r="DX360" s="27"/>
      <c r="DY360" s="27"/>
      <c r="DZ360" s="27"/>
      <c r="EA360" s="27"/>
      <c r="EB360" s="27"/>
      <c r="EC360" s="27"/>
      <c r="ED360" s="27"/>
      <c r="EE360" s="27"/>
      <c r="EF360" s="27"/>
      <c r="EG360" s="27"/>
      <c r="EH360" s="27"/>
      <c r="EI360" s="27"/>
    </row>
    <row r="361" spans="1:139" ht="15" customHeight="1">
      <c r="A361" s="83"/>
      <c r="B361" s="66"/>
      <c r="C361" s="79"/>
      <c r="D361" s="67"/>
      <c r="E361" s="123"/>
      <c r="F361" s="123"/>
      <c r="G361" s="85"/>
      <c r="H361" s="86"/>
      <c r="I361" s="124"/>
      <c r="J361" s="13"/>
      <c r="K361" s="14"/>
      <c r="L361" s="14"/>
      <c r="M361" s="15"/>
      <c r="N361" s="72"/>
      <c r="O361" s="92">
        <f t="shared" si="192"/>
        <v>0</v>
      </c>
      <c r="P361" s="93">
        <f t="shared" si="193"/>
        <v>0</v>
      </c>
      <c r="Q361" s="94"/>
      <c r="R361" s="3" t="str">
        <f t="shared" si="194"/>
        <v/>
      </c>
      <c r="S361" s="3" t="str">
        <f t="shared" si="195"/>
        <v/>
      </c>
      <c r="T361" s="3" t="str">
        <f t="shared" si="196"/>
        <v/>
      </c>
      <c r="U361" s="4" t="str">
        <f t="shared" si="197"/>
        <v/>
      </c>
      <c r="V361" s="5" t="str">
        <f t="shared" si="198"/>
        <v/>
      </c>
      <c r="W361" s="76" t="str">
        <f t="shared" si="189"/>
        <v/>
      </c>
      <c r="X361" s="76" t="str">
        <f t="shared" si="190"/>
        <v/>
      </c>
      <c r="Y361" s="5" t="str">
        <f t="shared" si="199"/>
        <v/>
      </c>
      <c r="Z361" s="5" t="str">
        <f t="shared" si="200"/>
        <v/>
      </c>
      <c r="AA361" s="5" t="str">
        <f t="shared" si="201"/>
        <v/>
      </c>
      <c r="AB361" s="6" t="str">
        <f t="shared" si="202"/>
        <v/>
      </c>
      <c r="AC361" s="29" t="str">
        <f t="shared" si="203"/>
        <v/>
      </c>
      <c r="AD361" s="29" t="str">
        <f t="shared" si="204"/>
        <v/>
      </c>
      <c r="AE361" s="29" t="str">
        <f t="shared" si="205"/>
        <v/>
      </c>
      <c r="AF361" s="29" t="str">
        <f t="shared" si="191"/>
        <v/>
      </c>
      <c r="AG361" s="23"/>
      <c r="AH361" s="17" t="str">
        <f t="shared" si="206"/>
        <v/>
      </c>
      <c r="AI361" s="73"/>
      <c r="AJ361" s="61"/>
      <c r="AK361" s="61"/>
      <c r="AL361" s="62"/>
      <c r="AM361" s="18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  <c r="BJ361" s="102"/>
      <c r="BK361" s="102"/>
      <c r="BL361" s="102"/>
      <c r="BM361" s="102"/>
      <c r="BN361" s="102"/>
      <c r="BO361" s="102"/>
      <c r="BP361" s="102"/>
      <c r="BQ361" s="102"/>
      <c r="BR361" s="102"/>
      <c r="BS361" s="102"/>
      <c r="BT361" s="25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7"/>
      <c r="DJ361" s="27"/>
      <c r="DK361" s="27"/>
      <c r="DL361" s="27"/>
      <c r="DM361" s="27"/>
      <c r="DN361" s="27"/>
      <c r="DO361" s="27"/>
      <c r="DP361" s="27"/>
      <c r="DQ361" s="27"/>
      <c r="DR361" s="27"/>
      <c r="DS361" s="27"/>
      <c r="DT361" s="27"/>
      <c r="DU361" s="27"/>
      <c r="DV361" s="27"/>
      <c r="DW361" s="27"/>
      <c r="DX361" s="27"/>
      <c r="DY361" s="27"/>
      <c r="DZ361" s="27"/>
      <c r="EA361" s="27"/>
      <c r="EB361" s="27"/>
      <c r="EC361" s="27"/>
      <c r="ED361" s="27"/>
      <c r="EE361" s="27"/>
      <c r="EF361" s="27"/>
      <c r="EG361" s="27"/>
      <c r="EH361" s="27"/>
      <c r="EI361" s="27"/>
    </row>
    <row r="362" spans="1:139" ht="15" customHeight="1">
      <c r="A362" s="83"/>
      <c r="B362" s="66"/>
      <c r="C362" s="79"/>
      <c r="D362" s="67"/>
      <c r="E362" s="123"/>
      <c r="F362" s="123"/>
      <c r="G362" s="85"/>
      <c r="H362" s="86"/>
      <c r="I362" s="124"/>
      <c r="J362" s="13"/>
      <c r="K362" s="14"/>
      <c r="L362" s="14"/>
      <c r="M362" s="15"/>
      <c r="N362" s="72"/>
      <c r="O362" s="92">
        <f t="shared" si="192"/>
        <v>0</v>
      </c>
      <c r="P362" s="93">
        <f t="shared" si="193"/>
        <v>0</v>
      </c>
      <c r="Q362" s="94"/>
      <c r="R362" s="3" t="str">
        <f t="shared" si="194"/>
        <v/>
      </c>
      <c r="S362" s="3" t="str">
        <f t="shared" si="195"/>
        <v/>
      </c>
      <c r="T362" s="3" t="str">
        <f t="shared" si="196"/>
        <v/>
      </c>
      <c r="U362" s="4" t="str">
        <f t="shared" si="197"/>
        <v/>
      </c>
      <c r="V362" s="5" t="str">
        <f t="shared" si="198"/>
        <v/>
      </c>
      <c r="W362" s="76" t="str">
        <f t="shared" si="189"/>
        <v/>
      </c>
      <c r="X362" s="76" t="str">
        <f t="shared" si="190"/>
        <v/>
      </c>
      <c r="Y362" s="5" t="str">
        <f t="shared" si="199"/>
        <v/>
      </c>
      <c r="Z362" s="5" t="str">
        <f t="shared" si="200"/>
        <v/>
      </c>
      <c r="AA362" s="5" t="str">
        <f t="shared" si="201"/>
        <v/>
      </c>
      <c r="AB362" s="6" t="str">
        <f t="shared" si="202"/>
        <v/>
      </c>
      <c r="AC362" s="29" t="str">
        <f t="shared" si="203"/>
        <v/>
      </c>
      <c r="AD362" s="29" t="str">
        <f t="shared" si="204"/>
        <v/>
      </c>
      <c r="AE362" s="29" t="str">
        <f t="shared" si="205"/>
        <v/>
      </c>
      <c r="AF362" s="29" t="str">
        <f t="shared" si="191"/>
        <v/>
      </c>
      <c r="AG362" s="23"/>
      <c r="AH362" s="17" t="str">
        <f t="shared" si="206"/>
        <v/>
      </c>
      <c r="AI362" s="73"/>
      <c r="AJ362" s="61"/>
      <c r="AK362" s="61"/>
      <c r="AL362" s="62"/>
      <c r="AM362" s="18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  <c r="BJ362" s="102"/>
      <c r="BK362" s="102"/>
      <c r="BL362" s="102"/>
      <c r="BM362" s="102"/>
      <c r="BN362" s="102"/>
      <c r="BO362" s="102"/>
      <c r="BP362" s="102"/>
      <c r="BQ362" s="102"/>
      <c r="BR362" s="102"/>
      <c r="BS362" s="102"/>
      <c r="BT362" s="25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7"/>
      <c r="DJ362" s="27"/>
      <c r="DK362" s="27"/>
      <c r="DL362" s="27"/>
      <c r="DM362" s="27"/>
      <c r="DN362" s="27"/>
      <c r="DO362" s="27"/>
      <c r="DP362" s="27"/>
      <c r="DQ362" s="27"/>
      <c r="DR362" s="27"/>
      <c r="DS362" s="27"/>
      <c r="DT362" s="27"/>
      <c r="DU362" s="27"/>
      <c r="DV362" s="27"/>
      <c r="DW362" s="27"/>
      <c r="DX362" s="27"/>
      <c r="DY362" s="27"/>
      <c r="DZ362" s="27"/>
      <c r="EA362" s="27"/>
      <c r="EB362" s="27"/>
      <c r="EC362" s="27"/>
      <c r="ED362" s="27"/>
      <c r="EE362" s="27"/>
      <c r="EF362" s="27"/>
      <c r="EG362" s="27"/>
      <c r="EH362" s="27"/>
      <c r="EI362" s="27"/>
    </row>
    <row r="363" spans="1:139" ht="15" customHeight="1">
      <c r="A363" s="83"/>
      <c r="B363" s="66"/>
      <c r="C363" s="79"/>
      <c r="D363" s="67"/>
      <c r="E363" s="123"/>
      <c r="F363" s="123"/>
      <c r="G363" s="85"/>
      <c r="H363" s="86"/>
      <c r="I363" s="124"/>
      <c r="J363" s="13"/>
      <c r="K363" s="14"/>
      <c r="L363" s="14"/>
      <c r="M363" s="15"/>
      <c r="N363" s="72"/>
      <c r="O363" s="92">
        <f t="shared" si="192"/>
        <v>0</v>
      </c>
      <c r="P363" s="93">
        <f t="shared" si="193"/>
        <v>0</v>
      </c>
      <c r="Q363" s="94"/>
      <c r="R363" s="3" t="str">
        <f t="shared" si="194"/>
        <v/>
      </c>
      <c r="S363" s="3" t="str">
        <f t="shared" si="195"/>
        <v/>
      </c>
      <c r="T363" s="3" t="str">
        <f t="shared" si="196"/>
        <v/>
      </c>
      <c r="U363" s="4" t="str">
        <f t="shared" si="197"/>
        <v/>
      </c>
      <c r="V363" s="5" t="str">
        <f t="shared" si="198"/>
        <v/>
      </c>
      <c r="W363" s="76" t="str">
        <f t="shared" si="189"/>
        <v/>
      </c>
      <c r="X363" s="76" t="str">
        <f t="shared" si="190"/>
        <v/>
      </c>
      <c r="Y363" s="5" t="str">
        <f t="shared" si="199"/>
        <v/>
      </c>
      <c r="Z363" s="5" t="str">
        <f t="shared" si="200"/>
        <v/>
      </c>
      <c r="AA363" s="5" t="str">
        <f t="shared" si="201"/>
        <v/>
      </c>
      <c r="AB363" s="6" t="str">
        <f t="shared" si="202"/>
        <v/>
      </c>
      <c r="AC363" s="29" t="str">
        <f t="shared" si="203"/>
        <v/>
      </c>
      <c r="AD363" s="29" t="str">
        <f t="shared" si="204"/>
        <v/>
      </c>
      <c r="AE363" s="29" t="str">
        <f t="shared" si="205"/>
        <v/>
      </c>
      <c r="AF363" s="29" t="str">
        <f t="shared" si="191"/>
        <v/>
      </c>
      <c r="AG363" s="23"/>
      <c r="AH363" s="17" t="str">
        <f t="shared" si="206"/>
        <v/>
      </c>
      <c r="AI363" s="73"/>
      <c r="AJ363" s="61"/>
      <c r="AK363" s="61"/>
      <c r="AL363" s="62"/>
      <c r="AM363" s="18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  <c r="BJ363" s="102"/>
      <c r="BK363" s="102"/>
      <c r="BL363" s="102"/>
      <c r="BM363" s="102"/>
      <c r="BN363" s="102"/>
      <c r="BO363" s="102"/>
      <c r="BP363" s="102"/>
      <c r="BQ363" s="102"/>
      <c r="BR363" s="102"/>
      <c r="BS363" s="102"/>
      <c r="BT363" s="25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7"/>
      <c r="DJ363" s="27"/>
      <c r="DK363" s="27"/>
      <c r="DL363" s="27"/>
      <c r="DM363" s="27"/>
      <c r="DN363" s="27"/>
      <c r="DO363" s="27"/>
      <c r="DP363" s="27"/>
      <c r="DQ363" s="27"/>
      <c r="DR363" s="27"/>
      <c r="DS363" s="27"/>
      <c r="DT363" s="27"/>
      <c r="DU363" s="27"/>
      <c r="DV363" s="27"/>
      <c r="DW363" s="27"/>
      <c r="DX363" s="27"/>
      <c r="DY363" s="27"/>
      <c r="DZ363" s="27"/>
      <c r="EA363" s="27"/>
      <c r="EB363" s="27"/>
      <c r="EC363" s="27"/>
      <c r="ED363" s="27"/>
      <c r="EE363" s="27"/>
      <c r="EF363" s="27"/>
      <c r="EG363" s="27"/>
      <c r="EH363" s="27"/>
      <c r="EI363" s="27"/>
    </row>
    <row r="364" spans="1:139" ht="15" customHeight="1">
      <c r="A364" s="83"/>
      <c r="B364" s="66"/>
      <c r="C364" s="79"/>
      <c r="D364" s="67"/>
      <c r="E364" s="123"/>
      <c r="F364" s="123"/>
      <c r="G364" s="85"/>
      <c r="H364" s="86"/>
      <c r="I364" s="124"/>
      <c r="J364" s="13"/>
      <c r="K364" s="14"/>
      <c r="L364" s="14"/>
      <c r="M364" s="15"/>
      <c r="N364" s="72"/>
      <c r="O364" s="92">
        <f t="shared" si="192"/>
        <v>0</v>
      </c>
      <c r="P364" s="93">
        <f t="shared" si="193"/>
        <v>0</v>
      </c>
      <c r="Q364" s="94"/>
      <c r="R364" s="3" t="str">
        <f t="shared" si="194"/>
        <v/>
      </c>
      <c r="S364" s="3" t="str">
        <f t="shared" si="195"/>
        <v/>
      </c>
      <c r="T364" s="3" t="str">
        <f t="shared" si="196"/>
        <v/>
      </c>
      <c r="U364" s="4" t="str">
        <f t="shared" si="197"/>
        <v/>
      </c>
      <c r="V364" s="5" t="str">
        <f t="shared" si="198"/>
        <v/>
      </c>
      <c r="W364" s="76" t="str">
        <f t="shared" si="189"/>
        <v/>
      </c>
      <c r="X364" s="76" t="str">
        <f t="shared" si="190"/>
        <v/>
      </c>
      <c r="Y364" s="5" t="str">
        <f t="shared" si="199"/>
        <v/>
      </c>
      <c r="Z364" s="5" t="str">
        <f t="shared" si="200"/>
        <v/>
      </c>
      <c r="AA364" s="5" t="str">
        <f t="shared" si="201"/>
        <v/>
      </c>
      <c r="AB364" s="6" t="str">
        <f t="shared" si="202"/>
        <v/>
      </c>
      <c r="AC364" s="29" t="str">
        <f t="shared" si="203"/>
        <v/>
      </c>
      <c r="AD364" s="29" t="str">
        <f t="shared" si="204"/>
        <v/>
      </c>
      <c r="AE364" s="29" t="str">
        <f t="shared" si="205"/>
        <v/>
      </c>
      <c r="AF364" s="29" t="str">
        <f t="shared" si="191"/>
        <v/>
      </c>
      <c r="AG364" s="23"/>
      <c r="AH364" s="17" t="str">
        <f t="shared" si="206"/>
        <v/>
      </c>
      <c r="AI364" s="73"/>
      <c r="AJ364" s="61"/>
      <c r="AK364" s="61"/>
      <c r="AL364" s="62"/>
      <c r="AM364" s="18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  <c r="BJ364" s="102"/>
      <c r="BK364" s="102"/>
      <c r="BL364" s="102"/>
      <c r="BM364" s="102"/>
      <c r="BN364" s="102"/>
      <c r="BO364" s="102"/>
      <c r="BP364" s="102"/>
      <c r="BQ364" s="102"/>
      <c r="BR364" s="102"/>
      <c r="BS364" s="102"/>
      <c r="BT364" s="25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7"/>
      <c r="DJ364" s="27"/>
      <c r="DK364" s="27"/>
      <c r="DL364" s="27"/>
      <c r="DM364" s="27"/>
      <c r="DN364" s="27"/>
      <c r="DO364" s="27"/>
      <c r="DP364" s="27"/>
      <c r="DQ364" s="27"/>
      <c r="DR364" s="27"/>
      <c r="DS364" s="27"/>
      <c r="DT364" s="27"/>
      <c r="DU364" s="27"/>
      <c r="DV364" s="27"/>
      <c r="DW364" s="27"/>
      <c r="DX364" s="27"/>
      <c r="DY364" s="27"/>
      <c r="DZ364" s="27"/>
      <c r="EA364" s="27"/>
      <c r="EB364" s="27"/>
      <c r="EC364" s="27"/>
      <c r="ED364" s="27"/>
      <c r="EE364" s="27"/>
      <c r="EF364" s="27"/>
      <c r="EG364" s="27"/>
      <c r="EH364" s="27"/>
      <c r="EI364" s="27"/>
    </row>
    <row r="365" spans="1:139" ht="15" customHeight="1">
      <c r="A365" s="83"/>
      <c r="B365" s="66"/>
      <c r="C365" s="79"/>
      <c r="D365" s="67"/>
      <c r="E365" s="123"/>
      <c r="F365" s="123"/>
      <c r="G365" s="85"/>
      <c r="H365" s="86"/>
      <c r="I365" s="124"/>
      <c r="J365" s="13"/>
      <c r="K365" s="14"/>
      <c r="L365" s="14"/>
      <c r="M365" s="15"/>
      <c r="N365" s="72"/>
      <c r="O365" s="92">
        <f t="shared" si="192"/>
        <v>0</v>
      </c>
      <c r="P365" s="93">
        <f t="shared" si="193"/>
        <v>0</v>
      </c>
      <c r="Q365" s="94"/>
      <c r="R365" s="3" t="str">
        <f t="shared" si="194"/>
        <v/>
      </c>
      <c r="S365" s="3" t="str">
        <f t="shared" si="195"/>
        <v/>
      </c>
      <c r="T365" s="3" t="str">
        <f t="shared" si="196"/>
        <v/>
      </c>
      <c r="U365" s="4" t="str">
        <f t="shared" si="197"/>
        <v/>
      </c>
      <c r="V365" s="5" t="str">
        <f t="shared" si="198"/>
        <v/>
      </c>
      <c r="W365" s="76" t="str">
        <f t="shared" si="189"/>
        <v/>
      </c>
      <c r="X365" s="76" t="str">
        <f t="shared" si="190"/>
        <v/>
      </c>
      <c r="Y365" s="5" t="str">
        <f t="shared" si="199"/>
        <v/>
      </c>
      <c r="Z365" s="5" t="str">
        <f t="shared" si="200"/>
        <v/>
      </c>
      <c r="AA365" s="5" t="str">
        <f t="shared" si="201"/>
        <v/>
      </c>
      <c r="AB365" s="6" t="str">
        <f t="shared" si="202"/>
        <v/>
      </c>
      <c r="AC365" s="29" t="str">
        <f t="shared" si="203"/>
        <v/>
      </c>
      <c r="AD365" s="29" t="str">
        <f t="shared" si="204"/>
        <v/>
      </c>
      <c r="AE365" s="29" t="str">
        <f t="shared" si="205"/>
        <v/>
      </c>
      <c r="AF365" s="29" t="str">
        <f t="shared" si="191"/>
        <v/>
      </c>
      <c r="AG365" s="23"/>
      <c r="AH365" s="17" t="str">
        <f t="shared" si="206"/>
        <v/>
      </c>
      <c r="AI365" s="73"/>
      <c r="AJ365" s="61"/>
      <c r="AK365" s="61"/>
      <c r="AL365" s="62"/>
      <c r="AM365" s="18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  <c r="BJ365" s="102"/>
      <c r="BK365" s="102"/>
      <c r="BL365" s="102"/>
      <c r="BM365" s="102"/>
      <c r="BN365" s="102"/>
      <c r="BO365" s="102"/>
      <c r="BP365" s="102"/>
      <c r="BQ365" s="102"/>
      <c r="BR365" s="102"/>
      <c r="BS365" s="102"/>
      <c r="BT365" s="25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7"/>
      <c r="DJ365" s="27"/>
      <c r="DK365" s="27"/>
      <c r="DL365" s="27"/>
      <c r="DM365" s="27"/>
      <c r="DN365" s="27"/>
      <c r="DO365" s="27"/>
      <c r="DP365" s="27"/>
      <c r="DQ365" s="27"/>
      <c r="DR365" s="27"/>
      <c r="DS365" s="27"/>
      <c r="DT365" s="27"/>
      <c r="DU365" s="27"/>
      <c r="DV365" s="27"/>
      <c r="DW365" s="27"/>
      <c r="DX365" s="27"/>
      <c r="DY365" s="27"/>
      <c r="DZ365" s="27"/>
      <c r="EA365" s="27"/>
      <c r="EB365" s="27"/>
      <c r="EC365" s="27"/>
      <c r="ED365" s="27"/>
      <c r="EE365" s="27"/>
      <c r="EF365" s="27"/>
      <c r="EG365" s="27"/>
      <c r="EH365" s="27"/>
      <c r="EI365" s="27"/>
    </row>
    <row r="366" spans="1:139" ht="15" customHeight="1">
      <c r="A366" s="83"/>
      <c r="B366" s="66"/>
      <c r="C366" s="79"/>
      <c r="D366" s="67"/>
      <c r="E366" s="123"/>
      <c r="F366" s="123"/>
      <c r="G366" s="85"/>
      <c r="H366" s="86"/>
      <c r="I366" s="124"/>
      <c r="J366" s="13"/>
      <c r="K366" s="14"/>
      <c r="L366" s="14"/>
      <c r="M366" s="15"/>
      <c r="N366" s="72"/>
      <c r="O366" s="92">
        <f t="shared" si="192"/>
        <v>0</v>
      </c>
      <c r="P366" s="93">
        <f t="shared" si="193"/>
        <v>0</v>
      </c>
      <c r="Q366" s="94"/>
      <c r="R366" s="3" t="str">
        <f t="shared" si="194"/>
        <v/>
      </c>
      <c r="S366" s="3" t="str">
        <f t="shared" si="195"/>
        <v/>
      </c>
      <c r="T366" s="3" t="str">
        <f t="shared" si="196"/>
        <v/>
      </c>
      <c r="U366" s="4" t="str">
        <f t="shared" si="197"/>
        <v/>
      </c>
      <c r="V366" s="5" t="str">
        <f t="shared" si="198"/>
        <v/>
      </c>
      <c r="W366" s="76" t="str">
        <f t="shared" si="189"/>
        <v/>
      </c>
      <c r="X366" s="76" t="str">
        <f t="shared" si="190"/>
        <v/>
      </c>
      <c r="Y366" s="5" t="str">
        <f t="shared" si="199"/>
        <v/>
      </c>
      <c r="Z366" s="5" t="str">
        <f t="shared" si="200"/>
        <v/>
      </c>
      <c r="AA366" s="5" t="str">
        <f t="shared" si="201"/>
        <v/>
      </c>
      <c r="AB366" s="6" t="str">
        <f t="shared" si="202"/>
        <v/>
      </c>
      <c r="AC366" s="29" t="str">
        <f t="shared" si="203"/>
        <v/>
      </c>
      <c r="AD366" s="29" t="str">
        <f t="shared" si="204"/>
        <v/>
      </c>
      <c r="AE366" s="29" t="str">
        <f t="shared" si="205"/>
        <v/>
      </c>
      <c r="AF366" s="29" t="str">
        <f t="shared" si="191"/>
        <v/>
      </c>
      <c r="AG366" s="23"/>
      <c r="AH366" s="17" t="str">
        <f t="shared" si="206"/>
        <v/>
      </c>
      <c r="AI366" s="73"/>
      <c r="AJ366" s="61"/>
      <c r="AK366" s="61"/>
      <c r="AL366" s="62"/>
      <c r="AM366" s="18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  <c r="BJ366" s="102"/>
      <c r="BK366" s="102"/>
      <c r="BL366" s="102"/>
      <c r="BM366" s="102"/>
      <c r="BN366" s="102"/>
      <c r="BO366" s="102"/>
      <c r="BP366" s="102"/>
      <c r="BQ366" s="102"/>
      <c r="BR366" s="102"/>
      <c r="BS366" s="102"/>
      <c r="BT366" s="25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7"/>
      <c r="DJ366" s="27"/>
      <c r="DK366" s="27"/>
      <c r="DL366" s="27"/>
      <c r="DM366" s="27"/>
      <c r="DN366" s="27"/>
      <c r="DO366" s="27"/>
      <c r="DP366" s="27"/>
      <c r="DQ366" s="27"/>
      <c r="DR366" s="27"/>
      <c r="DS366" s="27"/>
      <c r="DT366" s="27"/>
      <c r="DU366" s="27"/>
      <c r="DV366" s="27"/>
      <c r="DW366" s="27"/>
      <c r="DX366" s="27"/>
      <c r="DY366" s="27"/>
      <c r="DZ366" s="27"/>
      <c r="EA366" s="27"/>
      <c r="EB366" s="27"/>
      <c r="EC366" s="27"/>
      <c r="ED366" s="27"/>
      <c r="EE366" s="27"/>
      <c r="EF366" s="27"/>
      <c r="EG366" s="27"/>
      <c r="EH366" s="27"/>
      <c r="EI366" s="27"/>
    </row>
    <row r="367" spans="1:139" ht="15" customHeight="1">
      <c r="A367" s="83"/>
      <c r="B367" s="66"/>
      <c r="C367" s="79"/>
      <c r="D367" s="67"/>
      <c r="E367" s="123"/>
      <c r="F367" s="123"/>
      <c r="G367" s="85"/>
      <c r="H367" s="86"/>
      <c r="I367" s="124"/>
      <c r="J367" s="13"/>
      <c r="K367" s="14"/>
      <c r="L367" s="14"/>
      <c r="M367" s="15"/>
      <c r="N367" s="72"/>
      <c r="O367" s="92">
        <f t="shared" si="192"/>
        <v>0</v>
      </c>
      <c r="P367" s="93">
        <f t="shared" si="193"/>
        <v>0</v>
      </c>
      <c r="Q367" s="94"/>
      <c r="R367" s="3" t="str">
        <f t="shared" si="194"/>
        <v/>
      </c>
      <c r="S367" s="3" t="str">
        <f t="shared" si="195"/>
        <v/>
      </c>
      <c r="T367" s="3" t="str">
        <f t="shared" si="196"/>
        <v/>
      </c>
      <c r="U367" s="4" t="str">
        <f t="shared" si="197"/>
        <v/>
      </c>
      <c r="V367" s="5" t="str">
        <f t="shared" si="198"/>
        <v/>
      </c>
      <c r="W367" s="76" t="str">
        <f t="shared" si="189"/>
        <v/>
      </c>
      <c r="X367" s="76" t="str">
        <f t="shared" si="190"/>
        <v/>
      </c>
      <c r="Y367" s="5" t="str">
        <f t="shared" si="199"/>
        <v/>
      </c>
      <c r="Z367" s="5" t="str">
        <f t="shared" si="200"/>
        <v/>
      </c>
      <c r="AA367" s="5" t="str">
        <f t="shared" si="201"/>
        <v/>
      </c>
      <c r="AB367" s="6" t="str">
        <f t="shared" si="202"/>
        <v/>
      </c>
      <c r="AC367" s="29" t="str">
        <f t="shared" si="203"/>
        <v/>
      </c>
      <c r="AD367" s="29" t="str">
        <f t="shared" si="204"/>
        <v/>
      </c>
      <c r="AE367" s="29" t="str">
        <f t="shared" si="205"/>
        <v/>
      </c>
      <c r="AF367" s="29" t="str">
        <f t="shared" si="191"/>
        <v/>
      </c>
      <c r="AG367" s="23"/>
      <c r="AH367" s="17" t="str">
        <f t="shared" si="206"/>
        <v/>
      </c>
      <c r="AI367" s="73"/>
      <c r="AJ367" s="61"/>
      <c r="AK367" s="61"/>
      <c r="AL367" s="62"/>
      <c r="AM367" s="18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  <c r="BJ367" s="102"/>
      <c r="BK367" s="102"/>
      <c r="BL367" s="102"/>
      <c r="BM367" s="102"/>
      <c r="BN367" s="102"/>
      <c r="BO367" s="102"/>
      <c r="BP367" s="102"/>
      <c r="BQ367" s="102"/>
      <c r="BR367" s="102"/>
      <c r="BS367" s="102"/>
      <c r="BT367" s="25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7"/>
      <c r="DJ367" s="27"/>
      <c r="DK367" s="27"/>
      <c r="DL367" s="27"/>
      <c r="DM367" s="27"/>
      <c r="DN367" s="27"/>
      <c r="DO367" s="27"/>
      <c r="DP367" s="27"/>
      <c r="DQ367" s="27"/>
      <c r="DR367" s="27"/>
      <c r="DS367" s="27"/>
      <c r="DT367" s="27"/>
      <c r="DU367" s="27"/>
      <c r="DV367" s="27"/>
      <c r="DW367" s="27"/>
      <c r="DX367" s="27"/>
      <c r="DY367" s="27"/>
      <c r="DZ367" s="27"/>
      <c r="EA367" s="27"/>
      <c r="EB367" s="27"/>
      <c r="EC367" s="27"/>
      <c r="ED367" s="27"/>
      <c r="EE367" s="27"/>
      <c r="EF367" s="27"/>
      <c r="EG367" s="27"/>
      <c r="EH367" s="27"/>
      <c r="EI367" s="27"/>
    </row>
    <row r="368" spans="1:139" ht="15" customHeight="1">
      <c r="A368" s="83"/>
      <c r="B368" s="66"/>
      <c r="C368" s="79"/>
      <c r="D368" s="67"/>
      <c r="E368" s="123"/>
      <c r="F368" s="123"/>
      <c r="G368" s="85"/>
      <c r="H368" s="86"/>
      <c r="I368" s="124"/>
      <c r="J368" s="13"/>
      <c r="K368" s="14"/>
      <c r="L368" s="14"/>
      <c r="M368" s="15"/>
      <c r="N368" s="72"/>
      <c r="O368" s="92">
        <f t="shared" si="192"/>
        <v>0</v>
      </c>
      <c r="P368" s="93">
        <f t="shared" si="193"/>
        <v>0</v>
      </c>
      <c r="Q368" s="94"/>
      <c r="R368" s="3" t="str">
        <f t="shared" si="194"/>
        <v/>
      </c>
      <c r="S368" s="3" t="str">
        <f t="shared" si="195"/>
        <v/>
      </c>
      <c r="T368" s="3" t="str">
        <f t="shared" si="196"/>
        <v/>
      </c>
      <c r="U368" s="4" t="str">
        <f t="shared" si="197"/>
        <v/>
      </c>
      <c r="V368" s="5" t="str">
        <f t="shared" si="198"/>
        <v/>
      </c>
      <c r="W368" s="76" t="str">
        <f t="shared" si="189"/>
        <v/>
      </c>
      <c r="X368" s="76" t="str">
        <f t="shared" si="190"/>
        <v/>
      </c>
      <c r="Y368" s="5" t="str">
        <f t="shared" si="199"/>
        <v/>
      </c>
      <c r="Z368" s="5" t="str">
        <f t="shared" si="200"/>
        <v/>
      </c>
      <c r="AA368" s="5" t="str">
        <f t="shared" si="201"/>
        <v/>
      </c>
      <c r="AB368" s="6" t="str">
        <f t="shared" si="202"/>
        <v/>
      </c>
      <c r="AC368" s="29" t="str">
        <f t="shared" si="203"/>
        <v/>
      </c>
      <c r="AD368" s="29" t="str">
        <f t="shared" si="204"/>
        <v/>
      </c>
      <c r="AE368" s="29" t="str">
        <f t="shared" si="205"/>
        <v/>
      </c>
      <c r="AF368" s="29" t="str">
        <f t="shared" si="191"/>
        <v/>
      </c>
      <c r="AG368" s="23"/>
      <c r="AH368" s="17" t="str">
        <f t="shared" si="206"/>
        <v/>
      </c>
      <c r="AI368" s="73"/>
      <c r="AJ368" s="61"/>
      <c r="AK368" s="61"/>
      <c r="AL368" s="62"/>
      <c r="AM368" s="18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  <c r="BJ368" s="102"/>
      <c r="BK368" s="102"/>
      <c r="BL368" s="102"/>
      <c r="BM368" s="102"/>
      <c r="BN368" s="102"/>
      <c r="BO368" s="102"/>
      <c r="BP368" s="102"/>
      <c r="BQ368" s="102"/>
      <c r="BR368" s="102"/>
      <c r="BS368" s="102"/>
      <c r="BT368" s="25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7"/>
      <c r="DJ368" s="27"/>
      <c r="DK368" s="27"/>
      <c r="DL368" s="27"/>
      <c r="DM368" s="27"/>
      <c r="DN368" s="27"/>
      <c r="DO368" s="27"/>
      <c r="DP368" s="27"/>
      <c r="DQ368" s="27"/>
      <c r="DR368" s="27"/>
      <c r="DS368" s="27"/>
      <c r="DT368" s="27"/>
      <c r="DU368" s="27"/>
      <c r="DV368" s="27"/>
      <c r="DW368" s="27"/>
      <c r="DX368" s="27"/>
      <c r="DY368" s="27"/>
      <c r="DZ368" s="27"/>
      <c r="EA368" s="27"/>
      <c r="EB368" s="27"/>
      <c r="EC368" s="27"/>
      <c r="ED368" s="27"/>
      <c r="EE368" s="27"/>
      <c r="EF368" s="27"/>
      <c r="EG368" s="27"/>
      <c r="EH368" s="27"/>
      <c r="EI368" s="27"/>
    </row>
    <row r="369" spans="1:139" ht="15" customHeight="1">
      <c r="A369" s="83"/>
      <c r="B369" s="66"/>
      <c r="C369" s="79"/>
      <c r="D369" s="67"/>
      <c r="E369" s="123"/>
      <c r="F369" s="123"/>
      <c r="G369" s="85"/>
      <c r="H369" s="86"/>
      <c r="I369" s="124"/>
      <c r="J369" s="13"/>
      <c r="K369" s="14"/>
      <c r="L369" s="14"/>
      <c r="M369" s="15"/>
      <c r="N369" s="72"/>
      <c r="O369" s="92">
        <f t="shared" si="192"/>
        <v>0</v>
      </c>
      <c r="P369" s="93">
        <f t="shared" si="193"/>
        <v>0</v>
      </c>
      <c r="Q369" s="94"/>
      <c r="R369" s="3" t="str">
        <f t="shared" si="194"/>
        <v/>
      </c>
      <c r="S369" s="3" t="str">
        <f t="shared" si="195"/>
        <v/>
      </c>
      <c r="T369" s="3" t="str">
        <f t="shared" si="196"/>
        <v/>
      </c>
      <c r="U369" s="4" t="str">
        <f t="shared" si="197"/>
        <v/>
      </c>
      <c r="V369" s="5" t="str">
        <f t="shared" si="198"/>
        <v/>
      </c>
      <c r="W369" s="76" t="str">
        <f t="shared" si="189"/>
        <v/>
      </c>
      <c r="X369" s="76" t="str">
        <f t="shared" si="190"/>
        <v/>
      </c>
      <c r="Y369" s="5" t="str">
        <f t="shared" si="199"/>
        <v/>
      </c>
      <c r="Z369" s="5" t="str">
        <f t="shared" si="200"/>
        <v/>
      </c>
      <c r="AA369" s="5" t="str">
        <f t="shared" si="201"/>
        <v/>
      </c>
      <c r="AB369" s="6" t="str">
        <f t="shared" si="202"/>
        <v/>
      </c>
      <c r="AC369" s="29" t="str">
        <f t="shared" si="203"/>
        <v/>
      </c>
      <c r="AD369" s="29" t="str">
        <f t="shared" si="204"/>
        <v/>
      </c>
      <c r="AE369" s="29" t="str">
        <f t="shared" si="205"/>
        <v/>
      </c>
      <c r="AF369" s="29" t="str">
        <f t="shared" si="191"/>
        <v/>
      </c>
      <c r="AG369" s="23"/>
      <c r="AH369" s="17" t="str">
        <f t="shared" si="206"/>
        <v/>
      </c>
      <c r="AI369" s="73"/>
      <c r="AJ369" s="61"/>
      <c r="AK369" s="61"/>
      <c r="AL369" s="62"/>
      <c r="AM369" s="18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  <c r="BJ369" s="102"/>
      <c r="BK369" s="102"/>
      <c r="BL369" s="102"/>
      <c r="BM369" s="102"/>
      <c r="BN369" s="102"/>
      <c r="BO369" s="102"/>
      <c r="BP369" s="102"/>
      <c r="BQ369" s="102"/>
      <c r="BR369" s="102"/>
      <c r="BS369" s="102"/>
      <c r="BT369" s="25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7"/>
      <c r="DJ369" s="27"/>
      <c r="DK369" s="27"/>
      <c r="DL369" s="27"/>
      <c r="DM369" s="27"/>
      <c r="DN369" s="27"/>
      <c r="DO369" s="27"/>
      <c r="DP369" s="27"/>
      <c r="DQ369" s="27"/>
      <c r="DR369" s="27"/>
      <c r="DS369" s="27"/>
      <c r="DT369" s="27"/>
      <c r="DU369" s="27"/>
      <c r="DV369" s="27"/>
      <c r="DW369" s="27"/>
      <c r="DX369" s="27"/>
      <c r="DY369" s="27"/>
      <c r="DZ369" s="27"/>
      <c r="EA369" s="27"/>
      <c r="EB369" s="27"/>
      <c r="EC369" s="27"/>
      <c r="ED369" s="27"/>
      <c r="EE369" s="27"/>
      <c r="EF369" s="27"/>
      <c r="EG369" s="27"/>
      <c r="EH369" s="27"/>
      <c r="EI369" s="27"/>
    </row>
    <row r="370" spans="1:139" ht="15" customHeight="1">
      <c r="A370" s="83"/>
      <c r="B370" s="66"/>
      <c r="C370" s="79"/>
      <c r="D370" s="67"/>
      <c r="E370" s="123"/>
      <c r="F370" s="123"/>
      <c r="G370" s="85"/>
      <c r="H370" s="86"/>
      <c r="I370" s="124"/>
      <c r="J370" s="13"/>
      <c r="K370" s="14"/>
      <c r="L370" s="14"/>
      <c r="M370" s="15"/>
      <c r="N370" s="72"/>
      <c r="O370" s="92">
        <f t="shared" si="192"/>
        <v>0</v>
      </c>
      <c r="P370" s="93">
        <f t="shared" si="193"/>
        <v>0</v>
      </c>
      <c r="Q370" s="94"/>
      <c r="R370" s="3" t="str">
        <f t="shared" si="194"/>
        <v/>
      </c>
      <c r="S370" s="3" t="str">
        <f t="shared" si="195"/>
        <v/>
      </c>
      <c r="T370" s="3" t="str">
        <f t="shared" si="196"/>
        <v/>
      </c>
      <c r="U370" s="4" t="str">
        <f t="shared" si="197"/>
        <v/>
      </c>
      <c r="V370" s="5" t="str">
        <f t="shared" si="198"/>
        <v/>
      </c>
      <c r="W370" s="76" t="str">
        <f t="shared" si="189"/>
        <v/>
      </c>
      <c r="X370" s="76" t="str">
        <f t="shared" si="190"/>
        <v/>
      </c>
      <c r="Y370" s="5" t="str">
        <f t="shared" si="199"/>
        <v/>
      </c>
      <c r="Z370" s="5" t="str">
        <f t="shared" si="200"/>
        <v/>
      </c>
      <c r="AA370" s="5" t="str">
        <f t="shared" si="201"/>
        <v/>
      </c>
      <c r="AB370" s="6" t="str">
        <f t="shared" si="202"/>
        <v/>
      </c>
      <c r="AC370" s="29" t="str">
        <f t="shared" si="203"/>
        <v/>
      </c>
      <c r="AD370" s="29" t="str">
        <f t="shared" si="204"/>
        <v/>
      </c>
      <c r="AE370" s="29" t="str">
        <f t="shared" si="205"/>
        <v/>
      </c>
      <c r="AF370" s="29" t="str">
        <f t="shared" si="191"/>
        <v/>
      </c>
      <c r="AG370" s="23"/>
      <c r="AH370" s="17" t="str">
        <f t="shared" si="206"/>
        <v/>
      </c>
      <c r="AI370" s="73"/>
      <c r="AJ370" s="61"/>
      <c r="AK370" s="61"/>
      <c r="AL370" s="62"/>
      <c r="AM370" s="18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  <c r="BJ370" s="102"/>
      <c r="BK370" s="102"/>
      <c r="BL370" s="102"/>
      <c r="BM370" s="102"/>
      <c r="BN370" s="102"/>
      <c r="BO370" s="102"/>
      <c r="BP370" s="102"/>
      <c r="BQ370" s="102"/>
      <c r="BR370" s="102"/>
      <c r="BS370" s="102"/>
      <c r="BT370" s="25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7"/>
      <c r="DJ370" s="27"/>
      <c r="DK370" s="27"/>
      <c r="DL370" s="27"/>
      <c r="DM370" s="27"/>
      <c r="DN370" s="27"/>
      <c r="DO370" s="27"/>
      <c r="DP370" s="27"/>
      <c r="DQ370" s="27"/>
      <c r="DR370" s="27"/>
      <c r="DS370" s="27"/>
      <c r="DT370" s="27"/>
      <c r="DU370" s="27"/>
      <c r="DV370" s="27"/>
      <c r="DW370" s="27"/>
      <c r="DX370" s="27"/>
      <c r="DY370" s="27"/>
      <c r="DZ370" s="27"/>
      <c r="EA370" s="27"/>
      <c r="EB370" s="27"/>
      <c r="EC370" s="27"/>
      <c r="ED370" s="27"/>
      <c r="EE370" s="27"/>
      <c r="EF370" s="27"/>
      <c r="EG370" s="27"/>
      <c r="EH370" s="27"/>
      <c r="EI370" s="27"/>
    </row>
    <row r="371" spans="1:139" ht="15" customHeight="1">
      <c r="A371" s="83"/>
      <c r="B371" s="66"/>
      <c r="C371" s="79"/>
      <c r="D371" s="67"/>
      <c r="E371" s="123"/>
      <c r="F371" s="123"/>
      <c r="G371" s="85"/>
      <c r="H371" s="86"/>
      <c r="I371" s="124"/>
      <c r="J371" s="13"/>
      <c r="K371" s="14"/>
      <c r="L371" s="14"/>
      <c r="M371" s="15"/>
      <c r="N371" s="72"/>
      <c r="O371" s="92">
        <f t="shared" si="192"/>
        <v>0</v>
      </c>
      <c r="P371" s="93">
        <f t="shared" si="193"/>
        <v>0</v>
      </c>
      <c r="Q371" s="94"/>
      <c r="R371" s="3" t="str">
        <f t="shared" si="194"/>
        <v/>
      </c>
      <c r="S371" s="3" t="str">
        <f t="shared" si="195"/>
        <v/>
      </c>
      <c r="T371" s="3" t="str">
        <f t="shared" si="196"/>
        <v/>
      </c>
      <c r="U371" s="4" t="str">
        <f t="shared" si="197"/>
        <v/>
      </c>
      <c r="V371" s="5" t="str">
        <f t="shared" si="198"/>
        <v/>
      </c>
      <c r="W371" s="76" t="str">
        <f t="shared" ref="W371:W434" si="207">IF(OR($AN371="",ISNUMBER($AN371)=FALSE),"",IF(AND($I371="Tolerance",$J371&lt;&gt;""),($T371-$J371)/(($O371-$P371)/2),IF(AND($I371="GD&amp;T",$K371&lt;&gt;""),$T371/$K371,"")))</f>
        <v/>
      </c>
      <c r="X371" s="76" t="str">
        <f t="shared" ref="X371:X434" si="208">IF($W371="","",IF(ABS($W371)&lt;=0.125, "Level A",IF(AND(ABS($W371)&gt;0.125,ABS($W371)&lt;=0.25), "Level B",IF(AND(ABS($W371)&gt;0.25,ABS($W371)&lt;=0.5), "Level C", IF(ABS($W371)&gt;0.5, "Level D")))))</f>
        <v/>
      </c>
      <c r="Y371" s="5" t="str">
        <f t="shared" si="199"/>
        <v/>
      </c>
      <c r="Z371" s="5" t="str">
        <f t="shared" si="200"/>
        <v/>
      </c>
      <c r="AA371" s="5" t="str">
        <f t="shared" si="201"/>
        <v/>
      </c>
      <c r="AB371" s="6" t="str">
        <f t="shared" si="202"/>
        <v/>
      </c>
      <c r="AC371" s="29" t="str">
        <f t="shared" si="203"/>
        <v/>
      </c>
      <c r="AD371" s="29" t="str">
        <f t="shared" si="204"/>
        <v/>
      </c>
      <c r="AE371" s="29" t="str">
        <f t="shared" si="205"/>
        <v/>
      </c>
      <c r="AF371" s="29" t="str">
        <f t="shared" ref="AF371:AF434" si="209">IF(OR($V371&gt;$AF$9,$U371=""),"",$AF$9*6*$U371)</f>
        <v/>
      </c>
      <c r="AG371" s="23"/>
      <c r="AH371" s="17" t="str">
        <f t="shared" si="206"/>
        <v/>
      </c>
      <c r="AI371" s="73"/>
      <c r="AJ371" s="61"/>
      <c r="AK371" s="61"/>
      <c r="AL371" s="62"/>
      <c r="AM371" s="18"/>
      <c r="AN371" s="102"/>
      <c r="AO371" s="102"/>
      <c r="AP371" s="102"/>
      <c r="AQ371" s="102"/>
      <c r="AR371" s="102"/>
      <c r="AS371" s="102"/>
      <c r="AT371" s="102"/>
      <c r="AU371" s="102"/>
      <c r="AV371" s="102"/>
      <c r="AW371" s="102"/>
      <c r="AX371" s="102"/>
      <c r="AY371" s="102"/>
      <c r="AZ371" s="102"/>
      <c r="BA371" s="102"/>
      <c r="BB371" s="102"/>
      <c r="BC371" s="102"/>
      <c r="BD371" s="102"/>
      <c r="BE371" s="102"/>
      <c r="BF371" s="102"/>
      <c r="BG371" s="102"/>
      <c r="BH371" s="102"/>
      <c r="BI371" s="102"/>
      <c r="BJ371" s="102"/>
      <c r="BK371" s="102"/>
      <c r="BL371" s="102"/>
      <c r="BM371" s="102"/>
      <c r="BN371" s="102"/>
      <c r="BO371" s="102"/>
      <c r="BP371" s="102"/>
      <c r="BQ371" s="102"/>
      <c r="BR371" s="102"/>
      <c r="BS371" s="102"/>
      <c r="BT371" s="25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7"/>
      <c r="DJ371" s="27"/>
      <c r="DK371" s="27"/>
      <c r="DL371" s="27"/>
      <c r="DM371" s="27"/>
      <c r="DN371" s="27"/>
      <c r="DO371" s="27"/>
      <c r="DP371" s="27"/>
      <c r="DQ371" s="27"/>
      <c r="DR371" s="27"/>
      <c r="DS371" s="27"/>
      <c r="DT371" s="27"/>
      <c r="DU371" s="27"/>
      <c r="DV371" s="27"/>
      <c r="DW371" s="27"/>
      <c r="DX371" s="27"/>
      <c r="DY371" s="27"/>
      <c r="DZ371" s="27"/>
      <c r="EA371" s="27"/>
      <c r="EB371" s="27"/>
      <c r="EC371" s="27"/>
      <c r="ED371" s="27"/>
      <c r="EE371" s="27"/>
      <c r="EF371" s="27"/>
      <c r="EG371" s="27"/>
      <c r="EH371" s="27"/>
      <c r="EI371" s="27"/>
    </row>
    <row r="372" spans="1:139" ht="15" customHeight="1">
      <c r="A372" s="83"/>
      <c r="B372" s="66"/>
      <c r="C372" s="79"/>
      <c r="D372" s="67"/>
      <c r="E372" s="123"/>
      <c r="F372" s="123"/>
      <c r="G372" s="85"/>
      <c r="H372" s="86"/>
      <c r="I372" s="124"/>
      <c r="J372" s="13"/>
      <c r="K372" s="14"/>
      <c r="L372" s="14"/>
      <c r="M372" s="15"/>
      <c r="N372" s="72"/>
      <c r="O372" s="92">
        <f t="shared" ref="O372:O435" si="210">J372+K372</f>
        <v>0</v>
      </c>
      <c r="P372" s="93">
        <f t="shared" ref="P372:P435" si="211">J372+L372</f>
        <v>0</v>
      </c>
      <c r="Q372" s="94"/>
      <c r="R372" s="3" t="str">
        <f t="shared" ref="R372:R435" si="212">IF(OR($AN372="",ISNUMBER($AN372)=FALSE),"",MAX(AN372:EI372))</f>
        <v/>
      </c>
      <c r="S372" s="3" t="str">
        <f t="shared" ref="S372:S435" si="213">IF(OR($AN372="",ISNUMBER($AN372)=FALSE),"",MIN(AN372:EI372))</f>
        <v/>
      </c>
      <c r="T372" s="3" t="str">
        <f t="shared" ref="T372:T435" si="214">IF(OR($AN372="",ISNUMBER($AN372)=FALSE),"",AVERAGE(AN372:EI372))</f>
        <v/>
      </c>
      <c r="U372" s="4" t="str">
        <f t="shared" ref="U372:U435" si="215">IF(OR($AN372="",ISNUMBER($AN372)=FALSE),"",STDEV(AN372:EI372))</f>
        <v/>
      </c>
      <c r="V372" s="5" t="str">
        <f t="shared" ref="V372:V435" si="216">IF(OR($AN372="",ISNUMBER($AN372)=FALSE),"",IF(AND(J372=0,L372=0),Y372,IF(AND(J372="",K372=""),Z372,(K372+ABS(L372))/(6*U372))))</f>
        <v/>
      </c>
      <c r="W372" s="76" t="str">
        <f t="shared" si="207"/>
        <v/>
      </c>
      <c r="X372" s="76" t="str">
        <f t="shared" si="208"/>
        <v/>
      </c>
      <c r="Y372" s="5" t="str">
        <f t="shared" ref="Y372:Y435" si="217">IF(OR($AN372="",ISNUMBER($AN372)=FALSE),"",IF(K372="","",(O372-T372)/(3*U372)))</f>
        <v/>
      </c>
      <c r="Z372" s="5" t="str">
        <f t="shared" ref="Z372:Z435" si="218">IF(OR($AN372="",ISNUMBER($AN372)=FALSE),"",IF(L372="","",(T372-P372)/(3*U372)))</f>
        <v/>
      </c>
      <c r="AA372" s="5" t="str">
        <f t="shared" ref="AA372:AA435" si="219">IF(OR($AN372="",ISNUMBER($AN372)=FALSE),"",IF(AND(J372=0,L372=0),((K372)-(T372))/(3*U372),MIN(Y372:Z372)))</f>
        <v/>
      </c>
      <c r="AB372" s="6" t="str">
        <f t="shared" ref="AB372:AB435" si="220">IF(OR($AN372="",ISNUMBER($AN372)=FALSE),"",IF(AND(J372=0,L372=0),NORMSDIST(3*AA372),NORMSDIST(3*AA372)+NORMSDIST(6*V372-3*AA372)-1))</f>
        <v/>
      </c>
      <c r="AC372" s="29" t="str">
        <f t="shared" ref="AC372:AC435" si="221">IF($T372="","",IF(I372="Tolerance",IF(($H372*3*U372+T372)-J372&lt;K372,"",($H372*3*U372+T372)-J372),IF(OR(I372="GD&amp;T",I372="MAX"),IF(($H372*3*U372+T372)&lt;K372,"",($H372*3*U372+T372)),"")))</f>
        <v/>
      </c>
      <c r="AD372" s="29" t="str">
        <f t="shared" ref="AD372:AD435" si="222">IF(T372="","",IF(I372="Tolerance",IF(-(($H372*3*U372)-T372)-J372&gt;L372,"",-(($H372*3*U372)-T372)-J372),IF(I372="MIN",IF(-(($H372*3*U372)-T372)&gt;L372,"",-(($H372*3*U372)-T372)),"")))</f>
        <v/>
      </c>
      <c r="AE372" s="29" t="str">
        <f t="shared" ref="AE372:AE435" si="223">IF(OR(J372="",T372=""),"",(O372+P372)/2-T372)</f>
        <v/>
      </c>
      <c r="AF372" s="29" t="str">
        <f t="shared" si="209"/>
        <v/>
      </c>
      <c r="AG372" s="23"/>
      <c r="AH372" s="17" t="str">
        <f t="shared" ref="AH372:AH435" si="224">IF(AG372="","",IF(AG372&gt;=0.966,"Normal","Not Normal"))</f>
        <v/>
      </c>
      <c r="AI372" s="73"/>
      <c r="AJ372" s="61"/>
      <c r="AK372" s="61"/>
      <c r="AL372" s="62"/>
      <c r="AM372" s="18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  <c r="BJ372" s="102"/>
      <c r="BK372" s="102"/>
      <c r="BL372" s="102"/>
      <c r="BM372" s="102"/>
      <c r="BN372" s="102"/>
      <c r="BO372" s="102"/>
      <c r="BP372" s="102"/>
      <c r="BQ372" s="102"/>
      <c r="BR372" s="102"/>
      <c r="BS372" s="102"/>
      <c r="BT372" s="25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7"/>
      <c r="DJ372" s="27"/>
      <c r="DK372" s="27"/>
      <c r="DL372" s="27"/>
      <c r="DM372" s="27"/>
      <c r="DN372" s="27"/>
      <c r="DO372" s="27"/>
      <c r="DP372" s="27"/>
      <c r="DQ372" s="27"/>
      <c r="DR372" s="27"/>
      <c r="DS372" s="27"/>
      <c r="DT372" s="27"/>
      <c r="DU372" s="27"/>
      <c r="DV372" s="27"/>
      <c r="DW372" s="27"/>
      <c r="DX372" s="27"/>
      <c r="DY372" s="27"/>
      <c r="DZ372" s="27"/>
      <c r="EA372" s="27"/>
      <c r="EB372" s="27"/>
      <c r="EC372" s="27"/>
      <c r="ED372" s="27"/>
      <c r="EE372" s="27"/>
      <c r="EF372" s="27"/>
      <c r="EG372" s="27"/>
      <c r="EH372" s="27"/>
      <c r="EI372" s="27"/>
    </row>
    <row r="373" spans="1:139" ht="15" customHeight="1">
      <c r="A373" s="83"/>
      <c r="B373" s="66"/>
      <c r="C373" s="79"/>
      <c r="D373" s="67"/>
      <c r="E373" s="123"/>
      <c r="F373" s="123"/>
      <c r="G373" s="85"/>
      <c r="H373" s="86"/>
      <c r="I373" s="124"/>
      <c r="J373" s="13"/>
      <c r="K373" s="14"/>
      <c r="L373" s="14"/>
      <c r="M373" s="15"/>
      <c r="N373" s="72"/>
      <c r="O373" s="92">
        <f t="shared" si="210"/>
        <v>0</v>
      </c>
      <c r="P373" s="93">
        <f t="shared" si="211"/>
        <v>0</v>
      </c>
      <c r="Q373" s="94"/>
      <c r="R373" s="3" t="str">
        <f t="shared" si="212"/>
        <v/>
      </c>
      <c r="S373" s="3" t="str">
        <f t="shared" si="213"/>
        <v/>
      </c>
      <c r="T373" s="3" t="str">
        <f t="shared" si="214"/>
        <v/>
      </c>
      <c r="U373" s="4" t="str">
        <f t="shared" si="215"/>
        <v/>
      </c>
      <c r="V373" s="5" t="str">
        <f t="shared" si="216"/>
        <v/>
      </c>
      <c r="W373" s="76" t="str">
        <f t="shared" si="207"/>
        <v/>
      </c>
      <c r="X373" s="76" t="str">
        <f t="shared" si="208"/>
        <v/>
      </c>
      <c r="Y373" s="5" t="str">
        <f t="shared" si="217"/>
        <v/>
      </c>
      <c r="Z373" s="5" t="str">
        <f t="shared" si="218"/>
        <v/>
      </c>
      <c r="AA373" s="5" t="str">
        <f t="shared" si="219"/>
        <v/>
      </c>
      <c r="AB373" s="6" t="str">
        <f t="shared" si="220"/>
        <v/>
      </c>
      <c r="AC373" s="29" t="str">
        <f t="shared" si="221"/>
        <v/>
      </c>
      <c r="AD373" s="29" t="str">
        <f t="shared" si="222"/>
        <v/>
      </c>
      <c r="AE373" s="29" t="str">
        <f t="shared" si="223"/>
        <v/>
      </c>
      <c r="AF373" s="29" t="str">
        <f t="shared" si="209"/>
        <v/>
      </c>
      <c r="AG373" s="23"/>
      <c r="AH373" s="17" t="str">
        <f t="shared" si="224"/>
        <v/>
      </c>
      <c r="AI373" s="73"/>
      <c r="AJ373" s="61"/>
      <c r="AK373" s="61"/>
      <c r="AL373" s="62"/>
      <c r="AM373" s="18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  <c r="BJ373" s="102"/>
      <c r="BK373" s="102"/>
      <c r="BL373" s="102"/>
      <c r="BM373" s="102"/>
      <c r="BN373" s="102"/>
      <c r="BO373" s="102"/>
      <c r="BP373" s="102"/>
      <c r="BQ373" s="102"/>
      <c r="BR373" s="102"/>
      <c r="BS373" s="102"/>
      <c r="BT373" s="25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7"/>
      <c r="DJ373" s="27"/>
      <c r="DK373" s="27"/>
      <c r="DL373" s="27"/>
      <c r="DM373" s="27"/>
      <c r="DN373" s="27"/>
      <c r="DO373" s="27"/>
      <c r="DP373" s="27"/>
      <c r="DQ373" s="27"/>
      <c r="DR373" s="27"/>
      <c r="DS373" s="27"/>
      <c r="DT373" s="27"/>
      <c r="DU373" s="27"/>
      <c r="DV373" s="27"/>
      <c r="DW373" s="27"/>
      <c r="DX373" s="27"/>
      <c r="DY373" s="27"/>
      <c r="DZ373" s="27"/>
      <c r="EA373" s="27"/>
      <c r="EB373" s="27"/>
      <c r="EC373" s="27"/>
      <c r="ED373" s="27"/>
      <c r="EE373" s="27"/>
      <c r="EF373" s="27"/>
      <c r="EG373" s="27"/>
      <c r="EH373" s="27"/>
      <c r="EI373" s="27"/>
    </row>
    <row r="374" spans="1:139" ht="15" customHeight="1">
      <c r="A374" s="83"/>
      <c r="B374" s="66"/>
      <c r="C374" s="79"/>
      <c r="D374" s="67"/>
      <c r="E374" s="123"/>
      <c r="F374" s="123"/>
      <c r="G374" s="85"/>
      <c r="H374" s="86"/>
      <c r="I374" s="124"/>
      <c r="J374" s="13"/>
      <c r="K374" s="14"/>
      <c r="L374" s="14"/>
      <c r="M374" s="15"/>
      <c r="N374" s="72"/>
      <c r="O374" s="92">
        <f t="shared" si="210"/>
        <v>0</v>
      </c>
      <c r="P374" s="93">
        <f t="shared" si="211"/>
        <v>0</v>
      </c>
      <c r="Q374" s="94"/>
      <c r="R374" s="3" t="str">
        <f t="shared" si="212"/>
        <v/>
      </c>
      <c r="S374" s="3" t="str">
        <f t="shared" si="213"/>
        <v/>
      </c>
      <c r="T374" s="3" t="str">
        <f t="shared" si="214"/>
        <v/>
      </c>
      <c r="U374" s="4" t="str">
        <f t="shared" si="215"/>
        <v/>
      </c>
      <c r="V374" s="5" t="str">
        <f t="shared" si="216"/>
        <v/>
      </c>
      <c r="W374" s="76" t="str">
        <f t="shared" si="207"/>
        <v/>
      </c>
      <c r="X374" s="76" t="str">
        <f t="shared" si="208"/>
        <v/>
      </c>
      <c r="Y374" s="5" t="str">
        <f t="shared" si="217"/>
        <v/>
      </c>
      <c r="Z374" s="5" t="str">
        <f t="shared" si="218"/>
        <v/>
      </c>
      <c r="AA374" s="5" t="str">
        <f t="shared" si="219"/>
        <v/>
      </c>
      <c r="AB374" s="6" t="str">
        <f t="shared" si="220"/>
        <v/>
      </c>
      <c r="AC374" s="29" t="str">
        <f t="shared" si="221"/>
        <v/>
      </c>
      <c r="AD374" s="29" t="str">
        <f t="shared" si="222"/>
        <v/>
      </c>
      <c r="AE374" s="29" t="str">
        <f t="shared" si="223"/>
        <v/>
      </c>
      <c r="AF374" s="29" t="str">
        <f t="shared" si="209"/>
        <v/>
      </c>
      <c r="AG374" s="23"/>
      <c r="AH374" s="17" t="str">
        <f t="shared" si="224"/>
        <v/>
      </c>
      <c r="AI374" s="73"/>
      <c r="AJ374" s="61"/>
      <c r="AK374" s="61"/>
      <c r="AL374" s="62"/>
      <c r="AM374" s="18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  <c r="BJ374" s="102"/>
      <c r="BK374" s="102"/>
      <c r="BL374" s="102"/>
      <c r="BM374" s="102"/>
      <c r="BN374" s="102"/>
      <c r="BO374" s="102"/>
      <c r="BP374" s="102"/>
      <c r="BQ374" s="102"/>
      <c r="BR374" s="102"/>
      <c r="BS374" s="102"/>
      <c r="BT374" s="25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7"/>
      <c r="DJ374" s="27"/>
      <c r="DK374" s="27"/>
      <c r="DL374" s="27"/>
      <c r="DM374" s="27"/>
      <c r="DN374" s="27"/>
      <c r="DO374" s="27"/>
      <c r="DP374" s="27"/>
      <c r="DQ374" s="27"/>
      <c r="DR374" s="27"/>
      <c r="DS374" s="27"/>
      <c r="DT374" s="27"/>
      <c r="DU374" s="27"/>
      <c r="DV374" s="27"/>
      <c r="DW374" s="27"/>
      <c r="DX374" s="27"/>
      <c r="DY374" s="27"/>
      <c r="DZ374" s="27"/>
      <c r="EA374" s="27"/>
      <c r="EB374" s="27"/>
      <c r="EC374" s="27"/>
      <c r="ED374" s="27"/>
      <c r="EE374" s="27"/>
      <c r="EF374" s="27"/>
      <c r="EG374" s="27"/>
      <c r="EH374" s="27"/>
      <c r="EI374" s="27"/>
    </row>
    <row r="375" spans="1:139" ht="15" customHeight="1">
      <c r="A375" s="83"/>
      <c r="B375" s="66"/>
      <c r="C375" s="79"/>
      <c r="D375" s="67"/>
      <c r="E375" s="123"/>
      <c r="F375" s="123"/>
      <c r="G375" s="85"/>
      <c r="H375" s="86"/>
      <c r="I375" s="124"/>
      <c r="J375" s="13"/>
      <c r="K375" s="14"/>
      <c r="L375" s="14"/>
      <c r="M375" s="15"/>
      <c r="N375" s="72"/>
      <c r="O375" s="92">
        <f t="shared" si="210"/>
        <v>0</v>
      </c>
      <c r="P375" s="93">
        <f t="shared" si="211"/>
        <v>0</v>
      </c>
      <c r="Q375" s="94"/>
      <c r="R375" s="3" t="str">
        <f t="shared" si="212"/>
        <v/>
      </c>
      <c r="S375" s="3" t="str">
        <f t="shared" si="213"/>
        <v/>
      </c>
      <c r="T375" s="3" t="str">
        <f t="shared" si="214"/>
        <v/>
      </c>
      <c r="U375" s="4" t="str">
        <f t="shared" si="215"/>
        <v/>
      </c>
      <c r="V375" s="5" t="str">
        <f t="shared" si="216"/>
        <v/>
      </c>
      <c r="W375" s="76" t="str">
        <f t="shared" si="207"/>
        <v/>
      </c>
      <c r="X375" s="76" t="str">
        <f t="shared" si="208"/>
        <v/>
      </c>
      <c r="Y375" s="5" t="str">
        <f t="shared" si="217"/>
        <v/>
      </c>
      <c r="Z375" s="5" t="str">
        <f t="shared" si="218"/>
        <v/>
      </c>
      <c r="AA375" s="5" t="str">
        <f t="shared" si="219"/>
        <v/>
      </c>
      <c r="AB375" s="6" t="str">
        <f t="shared" si="220"/>
        <v/>
      </c>
      <c r="AC375" s="29" t="str">
        <f t="shared" si="221"/>
        <v/>
      </c>
      <c r="AD375" s="29" t="str">
        <f t="shared" si="222"/>
        <v/>
      </c>
      <c r="AE375" s="29" t="str">
        <f t="shared" si="223"/>
        <v/>
      </c>
      <c r="AF375" s="29" t="str">
        <f t="shared" si="209"/>
        <v/>
      </c>
      <c r="AG375" s="23"/>
      <c r="AH375" s="17" t="str">
        <f t="shared" si="224"/>
        <v/>
      </c>
      <c r="AI375" s="73"/>
      <c r="AJ375" s="61"/>
      <c r="AK375" s="61"/>
      <c r="AL375" s="62"/>
      <c r="AM375" s="18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  <c r="BJ375" s="102"/>
      <c r="BK375" s="102"/>
      <c r="BL375" s="102"/>
      <c r="BM375" s="102"/>
      <c r="BN375" s="102"/>
      <c r="BO375" s="102"/>
      <c r="BP375" s="102"/>
      <c r="BQ375" s="102"/>
      <c r="BR375" s="102"/>
      <c r="BS375" s="102"/>
      <c r="BT375" s="25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7"/>
      <c r="DJ375" s="27"/>
      <c r="DK375" s="27"/>
      <c r="DL375" s="27"/>
      <c r="DM375" s="27"/>
      <c r="DN375" s="27"/>
      <c r="DO375" s="27"/>
      <c r="DP375" s="27"/>
      <c r="DQ375" s="27"/>
      <c r="DR375" s="27"/>
      <c r="DS375" s="27"/>
      <c r="DT375" s="27"/>
      <c r="DU375" s="27"/>
      <c r="DV375" s="27"/>
      <c r="DW375" s="27"/>
      <c r="DX375" s="27"/>
      <c r="DY375" s="27"/>
      <c r="DZ375" s="27"/>
      <c r="EA375" s="27"/>
      <c r="EB375" s="27"/>
      <c r="EC375" s="27"/>
      <c r="ED375" s="27"/>
      <c r="EE375" s="27"/>
      <c r="EF375" s="27"/>
      <c r="EG375" s="27"/>
      <c r="EH375" s="27"/>
      <c r="EI375" s="27"/>
    </row>
    <row r="376" spans="1:139" ht="15" customHeight="1">
      <c r="A376" s="83"/>
      <c r="B376" s="66"/>
      <c r="C376" s="79"/>
      <c r="D376" s="67"/>
      <c r="E376" s="123"/>
      <c r="F376" s="123"/>
      <c r="G376" s="85"/>
      <c r="H376" s="86"/>
      <c r="I376" s="124"/>
      <c r="J376" s="13"/>
      <c r="K376" s="14"/>
      <c r="L376" s="14"/>
      <c r="M376" s="15"/>
      <c r="N376" s="72"/>
      <c r="O376" s="92">
        <f t="shared" si="210"/>
        <v>0</v>
      </c>
      <c r="P376" s="93">
        <f t="shared" si="211"/>
        <v>0</v>
      </c>
      <c r="Q376" s="94"/>
      <c r="R376" s="3" t="str">
        <f t="shared" si="212"/>
        <v/>
      </c>
      <c r="S376" s="3" t="str">
        <f t="shared" si="213"/>
        <v/>
      </c>
      <c r="T376" s="3" t="str">
        <f t="shared" si="214"/>
        <v/>
      </c>
      <c r="U376" s="4" t="str">
        <f t="shared" si="215"/>
        <v/>
      </c>
      <c r="V376" s="5" t="str">
        <f t="shared" si="216"/>
        <v/>
      </c>
      <c r="W376" s="76" t="str">
        <f t="shared" si="207"/>
        <v/>
      </c>
      <c r="X376" s="76" t="str">
        <f t="shared" si="208"/>
        <v/>
      </c>
      <c r="Y376" s="5" t="str">
        <f t="shared" si="217"/>
        <v/>
      </c>
      <c r="Z376" s="5" t="str">
        <f t="shared" si="218"/>
        <v/>
      </c>
      <c r="AA376" s="5" t="str">
        <f t="shared" si="219"/>
        <v/>
      </c>
      <c r="AB376" s="6" t="str">
        <f t="shared" si="220"/>
        <v/>
      </c>
      <c r="AC376" s="29" t="str">
        <f t="shared" si="221"/>
        <v/>
      </c>
      <c r="AD376" s="29" t="str">
        <f t="shared" si="222"/>
        <v/>
      </c>
      <c r="AE376" s="29" t="str">
        <f t="shared" si="223"/>
        <v/>
      </c>
      <c r="AF376" s="29" t="str">
        <f t="shared" si="209"/>
        <v/>
      </c>
      <c r="AG376" s="23"/>
      <c r="AH376" s="17" t="str">
        <f t="shared" si="224"/>
        <v/>
      </c>
      <c r="AI376" s="73"/>
      <c r="AJ376" s="61"/>
      <c r="AK376" s="61"/>
      <c r="AL376" s="62"/>
      <c r="AM376" s="18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  <c r="BJ376" s="102"/>
      <c r="BK376" s="102"/>
      <c r="BL376" s="102"/>
      <c r="BM376" s="102"/>
      <c r="BN376" s="102"/>
      <c r="BO376" s="102"/>
      <c r="BP376" s="102"/>
      <c r="BQ376" s="102"/>
      <c r="BR376" s="102"/>
      <c r="BS376" s="102"/>
      <c r="BT376" s="25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7"/>
      <c r="DJ376" s="27"/>
      <c r="DK376" s="27"/>
      <c r="DL376" s="27"/>
      <c r="DM376" s="27"/>
      <c r="DN376" s="27"/>
      <c r="DO376" s="27"/>
      <c r="DP376" s="27"/>
      <c r="DQ376" s="27"/>
      <c r="DR376" s="27"/>
      <c r="DS376" s="27"/>
      <c r="DT376" s="27"/>
      <c r="DU376" s="27"/>
      <c r="DV376" s="27"/>
      <c r="DW376" s="27"/>
      <c r="DX376" s="27"/>
      <c r="DY376" s="27"/>
      <c r="DZ376" s="27"/>
      <c r="EA376" s="27"/>
      <c r="EB376" s="27"/>
      <c r="EC376" s="27"/>
      <c r="ED376" s="27"/>
      <c r="EE376" s="27"/>
      <c r="EF376" s="27"/>
      <c r="EG376" s="27"/>
      <c r="EH376" s="27"/>
      <c r="EI376" s="27"/>
    </row>
    <row r="377" spans="1:139" ht="15" customHeight="1">
      <c r="A377" s="83"/>
      <c r="B377" s="66"/>
      <c r="C377" s="79"/>
      <c r="D377" s="67"/>
      <c r="E377" s="123"/>
      <c r="F377" s="123"/>
      <c r="G377" s="85"/>
      <c r="H377" s="86"/>
      <c r="I377" s="124"/>
      <c r="J377" s="13"/>
      <c r="K377" s="14"/>
      <c r="L377" s="14"/>
      <c r="M377" s="15"/>
      <c r="N377" s="72"/>
      <c r="O377" s="92">
        <f t="shared" si="210"/>
        <v>0</v>
      </c>
      <c r="P377" s="93">
        <f t="shared" si="211"/>
        <v>0</v>
      </c>
      <c r="Q377" s="94"/>
      <c r="R377" s="3" t="str">
        <f t="shared" si="212"/>
        <v/>
      </c>
      <c r="S377" s="3" t="str">
        <f t="shared" si="213"/>
        <v/>
      </c>
      <c r="T377" s="3" t="str">
        <f t="shared" si="214"/>
        <v/>
      </c>
      <c r="U377" s="4" t="str">
        <f t="shared" si="215"/>
        <v/>
      </c>
      <c r="V377" s="5" t="str">
        <f t="shared" si="216"/>
        <v/>
      </c>
      <c r="W377" s="76" t="str">
        <f t="shared" si="207"/>
        <v/>
      </c>
      <c r="X377" s="76" t="str">
        <f t="shared" si="208"/>
        <v/>
      </c>
      <c r="Y377" s="5" t="str">
        <f t="shared" si="217"/>
        <v/>
      </c>
      <c r="Z377" s="5" t="str">
        <f t="shared" si="218"/>
        <v/>
      </c>
      <c r="AA377" s="5" t="str">
        <f t="shared" si="219"/>
        <v/>
      </c>
      <c r="AB377" s="6" t="str">
        <f t="shared" si="220"/>
        <v/>
      </c>
      <c r="AC377" s="29" t="str">
        <f t="shared" si="221"/>
        <v/>
      </c>
      <c r="AD377" s="29" t="str">
        <f t="shared" si="222"/>
        <v/>
      </c>
      <c r="AE377" s="29" t="str">
        <f t="shared" si="223"/>
        <v/>
      </c>
      <c r="AF377" s="29" t="str">
        <f t="shared" si="209"/>
        <v/>
      </c>
      <c r="AG377" s="23"/>
      <c r="AH377" s="17" t="str">
        <f t="shared" si="224"/>
        <v/>
      </c>
      <c r="AI377" s="73"/>
      <c r="AJ377" s="61"/>
      <c r="AK377" s="61"/>
      <c r="AL377" s="62"/>
      <c r="AM377" s="18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  <c r="BS377" s="102"/>
      <c r="BT377" s="25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7"/>
      <c r="DJ377" s="27"/>
      <c r="DK377" s="27"/>
      <c r="DL377" s="27"/>
      <c r="DM377" s="27"/>
      <c r="DN377" s="27"/>
      <c r="DO377" s="27"/>
      <c r="DP377" s="27"/>
      <c r="DQ377" s="27"/>
      <c r="DR377" s="27"/>
      <c r="DS377" s="27"/>
      <c r="DT377" s="27"/>
      <c r="DU377" s="27"/>
      <c r="DV377" s="27"/>
      <c r="DW377" s="27"/>
      <c r="DX377" s="27"/>
      <c r="DY377" s="27"/>
      <c r="DZ377" s="27"/>
      <c r="EA377" s="27"/>
      <c r="EB377" s="27"/>
      <c r="EC377" s="27"/>
      <c r="ED377" s="27"/>
      <c r="EE377" s="27"/>
      <c r="EF377" s="27"/>
      <c r="EG377" s="27"/>
      <c r="EH377" s="27"/>
      <c r="EI377" s="27"/>
    </row>
    <row r="378" spans="1:139" ht="15" customHeight="1">
      <c r="A378" s="83"/>
      <c r="B378" s="66"/>
      <c r="C378" s="79"/>
      <c r="D378" s="67"/>
      <c r="E378" s="123"/>
      <c r="F378" s="123"/>
      <c r="G378" s="85"/>
      <c r="H378" s="86"/>
      <c r="I378" s="124"/>
      <c r="J378" s="13"/>
      <c r="K378" s="14"/>
      <c r="L378" s="14"/>
      <c r="M378" s="15"/>
      <c r="N378" s="72"/>
      <c r="O378" s="92">
        <f t="shared" si="210"/>
        <v>0</v>
      </c>
      <c r="P378" s="93">
        <f t="shared" si="211"/>
        <v>0</v>
      </c>
      <c r="Q378" s="94"/>
      <c r="R378" s="3" t="str">
        <f t="shared" si="212"/>
        <v/>
      </c>
      <c r="S378" s="3" t="str">
        <f t="shared" si="213"/>
        <v/>
      </c>
      <c r="T378" s="3" t="str">
        <f t="shared" si="214"/>
        <v/>
      </c>
      <c r="U378" s="4" t="str">
        <f t="shared" si="215"/>
        <v/>
      </c>
      <c r="V378" s="5" t="str">
        <f t="shared" si="216"/>
        <v/>
      </c>
      <c r="W378" s="76" t="str">
        <f t="shared" si="207"/>
        <v/>
      </c>
      <c r="X378" s="76" t="str">
        <f t="shared" si="208"/>
        <v/>
      </c>
      <c r="Y378" s="5" t="str">
        <f t="shared" si="217"/>
        <v/>
      </c>
      <c r="Z378" s="5" t="str">
        <f t="shared" si="218"/>
        <v/>
      </c>
      <c r="AA378" s="5" t="str">
        <f t="shared" si="219"/>
        <v/>
      </c>
      <c r="AB378" s="6" t="str">
        <f t="shared" si="220"/>
        <v/>
      </c>
      <c r="AC378" s="29" t="str">
        <f t="shared" si="221"/>
        <v/>
      </c>
      <c r="AD378" s="29" t="str">
        <f t="shared" si="222"/>
        <v/>
      </c>
      <c r="AE378" s="29" t="str">
        <f t="shared" si="223"/>
        <v/>
      </c>
      <c r="AF378" s="29" t="str">
        <f t="shared" si="209"/>
        <v/>
      </c>
      <c r="AG378" s="23"/>
      <c r="AH378" s="17" t="str">
        <f t="shared" si="224"/>
        <v/>
      </c>
      <c r="AI378" s="73"/>
      <c r="AJ378" s="61"/>
      <c r="AK378" s="61"/>
      <c r="AL378" s="62"/>
      <c r="AM378" s="18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  <c r="BJ378" s="102"/>
      <c r="BK378" s="102"/>
      <c r="BL378" s="102"/>
      <c r="BM378" s="102"/>
      <c r="BN378" s="102"/>
      <c r="BO378" s="102"/>
      <c r="BP378" s="102"/>
      <c r="BQ378" s="102"/>
      <c r="BR378" s="102"/>
      <c r="BS378" s="102"/>
      <c r="BT378" s="25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7"/>
      <c r="DJ378" s="27"/>
      <c r="DK378" s="27"/>
      <c r="DL378" s="27"/>
      <c r="DM378" s="27"/>
      <c r="DN378" s="27"/>
      <c r="DO378" s="27"/>
      <c r="DP378" s="27"/>
      <c r="DQ378" s="27"/>
      <c r="DR378" s="27"/>
      <c r="DS378" s="27"/>
      <c r="DT378" s="27"/>
      <c r="DU378" s="27"/>
      <c r="DV378" s="27"/>
      <c r="DW378" s="27"/>
      <c r="DX378" s="27"/>
      <c r="DY378" s="27"/>
      <c r="DZ378" s="27"/>
      <c r="EA378" s="27"/>
      <c r="EB378" s="27"/>
      <c r="EC378" s="27"/>
      <c r="ED378" s="27"/>
      <c r="EE378" s="27"/>
      <c r="EF378" s="27"/>
      <c r="EG378" s="27"/>
      <c r="EH378" s="27"/>
      <c r="EI378" s="27"/>
    </row>
    <row r="379" spans="1:139" ht="15" customHeight="1">
      <c r="A379" s="83"/>
      <c r="B379" s="66"/>
      <c r="C379" s="79"/>
      <c r="D379" s="67"/>
      <c r="E379" s="123"/>
      <c r="F379" s="123"/>
      <c r="G379" s="85"/>
      <c r="H379" s="86"/>
      <c r="I379" s="124"/>
      <c r="J379" s="13"/>
      <c r="K379" s="14"/>
      <c r="L379" s="14"/>
      <c r="M379" s="15"/>
      <c r="N379" s="72"/>
      <c r="O379" s="92">
        <f t="shared" si="210"/>
        <v>0</v>
      </c>
      <c r="P379" s="93">
        <f t="shared" si="211"/>
        <v>0</v>
      </c>
      <c r="Q379" s="94"/>
      <c r="R379" s="3" t="str">
        <f t="shared" si="212"/>
        <v/>
      </c>
      <c r="S379" s="3" t="str">
        <f t="shared" si="213"/>
        <v/>
      </c>
      <c r="T379" s="3" t="str">
        <f t="shared" si="214"/>
        <v/>
      </c>
      <c r="U379" s="4" t="str">
        <f t="shared" si="215"/>
        <v/>
      </c>
      <c r="V379" s="5" t="str">
        <f t="shared" si="216"/>
        <v/>
      </c>
      <c r="W379" s="76" t="str">
        <f t="shared" si="207"/>
        <v/>
      </c>
      <c r="X379" s="76" t="str">
        <f t="shared" si="208"/>
        <v/>
      </c>
      <c r="Y379" s="5" t="str">
        <f t="shared" si="217"/>
        <v/>
      </c>
      <c r="Z379" s="5" t="str">
        <f t="shared" si="218"/>
        <v/>
      </c>
      <c r="AA379" s="5" t="str">
        <f t="shared" si="219"/>
        <v/>
      </c>
      <c r="AB379" s="6" t="str">
        <f t="shared" si="220"/>
        <v/>
      </c>
      <c r="AC379" s="29" t="str">
        <f t="shared" si="221"/>
        <v/>
      </c>
      <c r="AD379" s="29" t="str">
        <f t="shared" si="222"/>
        <v/>
      </c>
      <c r="AE379" s="29" t="str">
        <f t="shared" si="223"/>
        <v/>
      </c>
      <c r="AF379" s="29" t="str">
        <f t="shared" si="209"/>
        <v/>
      </c>
      <c r="AG379" s="23"/>
      <c r="AH379" s="17" t="str">
        <f t="shared" si="224"/>
        <v/>
      </c>
      <c r="AI379" s="73"/>
      <c r="AJ379" s="61"/>
      <c r="AK379" s="61"/>
      <c r="AL379" s="62"/>
      <c r="AM379" s="18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  <c r="BJ379" s="102"/>
      <c r="BK379" s="102"/>
      <c r="BL379" s="102"/>
      <c r="BM379" s="102"/>
      <c r="BN379" s="102"/>
      <c r="BO379" s="102"/>
      <c r="BP379" s="102"/>
      <c r="BQ379" s="102"/>
      <c r="BR379" s="102"/>
      <c r="BS379" s="102"/>
      <c r="BT379" s="25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7"/>
      <c r="DJ379" s="27"/>
      <c r="DK379" s="27"/>
      <c r="DL379" s="27"/>
      <c r="DM379" s="27"/>
      <c r="DN379" s="27"/>
      <c r="DO379" s="27"/>
      <c r="DP379" s="27"/>
      <c r="DQ379" s="27"/>
      <c r="DR379" s="27"/>
      <c r="DS379" s="27"/>
      <c r="DT379" s="27"/>
      <c r="DU379" s="27"/>
      <c r="DV379" s="27"/>
      <c r="DW379" s="27"/>
      <c r="DX379" s="27"/>
      <c r="DY379" s="27"/>
      <c r="DZ379" s="27"/>
      <c r="EA379" s="27"/>
      <c r="EB379" s="27"/>
      <c r="EC379" s="27"/>
      <c r="ED379" s="27"/>
      <c r="EE379" s="27"/>
      <c r="EF379" s="27"/>
      <c r="EG379" s="27"/>
      <c r="EH379" s="27"/>
      <c r="EI379" s="27"/>
    </row>
    <row r="380" spans="1:139" ht="15" customHeight="1">
      <c r="A380" s="83"/>
      <c r="B380" s="66"/>
      <c r="C380" s="79"/>
      <c r="D380" s="67"/>
      <c r="E380" s="123"/>
      <c r="F380" s="123"/>
      <c r="G380" s="85"/>
      <c r="H380" s="86"/>
      <c r="I380" s="124"/>
      <c r="J380" s="13"/>
      <c r="K380" s="14"/>
      <c r="L380" s="14"/>
      <c r="M380" s="15"/>
      <c r="N380" s="72"/>
      <c r="O380" s="92">
        <f t="shared" si="210"/>
        <v>0</v>
      </c>
      <c r="P380" s="93">
        <f t="shared" si="211"/>
        <v>0</v>
      </c>
      <c r="Q380" s="94"/>
      <c r="R380" s="3" t="str">
        <f t="shared" si="212"/>
        <v/>
      </c>
      <c r="S380" s="3" t="str">
        <f t="shared" si="213"/>
        <v/>
      </c>
      <c r="T380" s="3" t="str">
        <f t="shared" si="214"/>
        <v/>
      </c>
      <c r="U380" s="4" t="str">
        <f t="shared" si="215"/>
        <v/>
      </c>
      <c r="V380" s="5" t="str">
        <f t="shared" si="216"/>
        <v/>
      </c>
      <c r="W380" s="76" t="str">
        <f t="shared" si="207"/>
        <v/>
      </c>
      <c r="X380" s="76" t="str">
        <f t="shared" si="208"/>
        <v/>
      </c>
      <c r="Y380" s="5" t="str">
        <f t="shared" si="217"/>
        <v/>
      </c>
      <c r="Z380" s="5" t="str">
        <f t="shared" si="218"/>
        <v/>
      </c>
      <c r="AA380" s="5" t="str">
        <f t="shared" si="219"/>
        <v/>
      </c>
      <c r="AB380" s="6" t="str">
        <f t="shared" si="220"/>
        <v/>
      </c>
      <c r="AC380" s="29" t="str">
        <f t="shared" si="221"/>
        <v/>
      </c>
      <c r="AD380" s="29" t="str">
        <f t="shared" si="222"/>
        <v/>
      </c>
      <c r="AE380" s="29" t="str">
        <f t="shared" si="223"/>
        <v/>
      </c>
      <c r="AF380" s="29" t="str">
        <f t="shared" si="209"/>
        <v/>
      </c>
      <c r="AG380" s="23"/>
      <c r="AH380" s="17" t="str">
        <f t="shared" si="224"/>
        <v/>
      </c>
      <c r="AI380" s="73"/>
      <c r="AJ380" s="61"/>
      <c r="AK380" s="61"/>
      <c r="AL380" s="62"/>
      <c r="AM380" s="18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  <c r="BJ380" s="102"/>
      <c r="BK380" s="102"/>
      <c r="BL380" s="102"/>
      <c r="BM380" s="102"/>
      <c r="BN380" s="102"/>
      <c r="BO380" s="102"/>
      <c r="BP380" s="102"/>
      <c r="BQ380" s="102"/>
      <c r="BR380" s="102"/>
      <c r="BS380" s="102"/>
      <c r="BT380" s="25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7"/>
      <c r="DJ380" s="27"/>
      <c r="DK380" s="27"/>
      <c r="DL380" s="27"/>
      <c r="DM380" s="27"/>
      <c r="DN380" s="27"/>
      <c r="DO380" s="27"/>
      <c r="DP380" s="27"/>
      <c r="DQ380" s="27"/>
      <c r="DR380" s="27"/>
      <c r="DS380" s="27"/>
      <c r="DT380" s="27"/>
      <c r="DU380" s="27"/>
      <c r="DV380" s="27"/>
      <c r="DW380" s="27"/>
      <c r="DX380" s="27"/>
      <c r="DY380" s="27"/>
      <c r="DZ380" s="27"/>
      <c r="EA380" s="27"/>
      <c r="EB380" s="27"/>
      <c r="EC380" s="27"/>
      <c r="ED380" s="27"/>
      <c r="EE380" s="27"/>
      <c r="EF380" s="27"/>
      <c r="EG380" s="27"/>
      <c r="EH380" s="27"/>
      <c r="EI380" s="27"/>
    </row>
    <row r="381" spans="1:139" ht="15" customHeight="1">
      <c r="A381" s="83"/>
      <c r="B381" s="66"/>
      <c r="C381" s="79"/>
      <c r="D381" s="67"/>
      <c r="E381" s="123"/>
      <c r="F381" s="123"/>
      <c r="G381" s="85"/>
      <c r="H381" s="86"/>
      <c r="I381" s="124"/>
      <c r="J381" s="13"/>
      <c r="K381" s="14"/>
      <c r="L381" s="14"/>
      <c r="M381" s="15"/>
      <c r="N381" s="72"/>
      <c r="O381" s="92">
        <f t="shared" si="210"/>
        <v>0</v>
      </c>
      <c r="P381" s="93">
        <f t="shared" si="211"/>
        <v>0</v>
      </c>
      <c r="Q381" s="94"/>
      <c r="R381" s="3" t="str">
        <f t="shared" si="212"/>
        <v/>
      </c>
      <c r="S381" s="3" t="str">
        <f t="shared" si="213"/>
        <v/>
      </c>
      <c r="T381" s="3" t="str">
        <f t="shared" si="214"/>
        <v/>
      </c>
      <c r="U381" s="4" t="str">
        <f t="shared" si="215"/>
        <v/>
      </c>
      <c r="V381" s="5" t="str">
        <f t="shared" si="216"/>
        <v/>
      </c>
      <c r="W381" s="76" t="str">
        <f t="shared" si="207"/>
        <v/>
      </c>
      <c r="X381" s="76" t="str">
        <f t="shared" si="208"/>
        <v/>
      </c>
      <c r="Y381" s="5" t="str">
        <f t="shared" si="217"/>
        <v/>
      </c>
      <c r="Z381" s="5" t="str">
        <f t="shared" si="218"/>
        <v/>
      </c>
      <c r="AA381" s="5" t="str">
        <f t="shared" si="219"/>
        <v/>
      </c>
      <c r="AB381" s="6" t="str">
        <f t="shared" si="220"/>
        <v/>
      </c>
      <c r="AC381" s="29" t="str">
        <f t="shared" si="221"/>
        <v/>
      </c>
      <c r="AD381" s="29" t="str">
        <f t="shared" si="222"/>
        <v/>
      </c>
      <c r="AE381" s="29" t="str">
        <f t="shared" si="223"/>
        <v/>
      </c>
      <c r="AF381" s="29" t="str">
        <f t="shared" si="209"/>
        <v/>
      </c>
      <c r="AG381" s="23"/>
      <c r="AH381" s="17" t="str">
        <f t="shared" si="224"/>
        <v/>
      </c>
      <c r="AI381" s="73"/>
      <c r="AJ381" s="61"/>
      <c r="AK381" s="61"/>
      <c r="AL381" s="62"/>
      <c r="AM381" s="18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  <c r="BJ381" s="102"/>
      <c r="BK381" s="102"/>
      <c r="BL381" s="102"/>
      <c r="BM381" s="102"/>
      <c r="BN381" s="102"/>
      <c r="BO381" s="102"/>
      <c r="BP381" s="102"/>
      <c r="BQ381" s="102"/>
      <c r="BR381" s="102"/>
      <c r="BS381" s="102"/>
      <c r="BT381" s="25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7"/>
      <c r="DJ381" s="27"/>
      <c r="DK381" s="27"/>
      <c r="DL381" s="27"/>
      <c r="DM381" s="27"/>
      <c r="DN381" s="27"/>
      <c r="DO381" s="27"/>
      <c r="DP381" s="27"/>
      <c r="DQ381" s="27"/>
      <c r="DR381" s="27"/>
      <c r="DS381" s="27"/>
      <c r="DT381" s="27"/>
      <c r="DU381" s="27"/>
      <c r="DV381" s="27"/>
      <c r="DW381" s="27"/>
      <c r="DX381" s="27"/>
      <c r="DY381" s="27"/>
      <c r="DZ381" s="27"/>
      <c r="EA381" s="27"/>
      <c r="EB381" s="27"/>
      <c r="EC381" s="27"/>
      <c r="ED381" s="27"/>
      <c r="EE381" s="27"/>
      <c r="EF381" s="27"/>
      <c r="EG381" s="27"/>
      <c r="EH381" s="27"/>
      <c r="EI381" s="27"/>
    </row>
    <row r="382" spans="1:139" ht="15" customHeight="1">
      <c r="A382" s="83"/>
      <c r="B382" s="66"/>
      <c r="C382" s="79"/>
      <c r="D382" s="67"/>
      <c r="E382" s="123"/>
      <c r="F382" s="123"/>
      <c r="G382" s="85"/>
      <c r="H382" s="86"/>
      <c r="I382" s="124"/>
      <c r="J382" s="13"/>
      <c r="K382" s="14"/>
      <c r="L382" s="14"/>
      <c r="M382" s="15"/>
      <c r="N382" s="72"/>
      <c r="O382" s="92">
        <f t="shared" si="210"/>
        <v>0</v>
      </c>
      <c r="P382" s="93">
        <f t="shared" si="211"/>
        <v>0</v>
      </c>
      <c r="Q382" s="94"/>
      <c r="R382" s="3" t="str">
        <f t="shared" si="212"/>
        <v/>
      </c>
      <c r="S382" s="3" t="str">
        <f t="shared" si="213"/>
        <v/>
      </c>
      <c r="T382" s="3" t="str">
        <f t="shared" si="214"/>
        <v/>
      </c>
      <c r="U382" s="4" t="str">
        <f t="shared" si="215"/>
        <v/>
      </c>
      <c r="V382" s="5" t="str">
        <f t="shared" si="216"/>
        <v/>
      </c>
      <c r="W382" s="76" t="str">
        <f t="shared" si="207"/>
        <v/>
      </c>
      <c r="X382" s="76" t="str">
        <f t="shared" si="208"/>
        <v/>
      </c>
      <c r="Y382" s="5" t="str">
        <f t="shared" si="217"/>
        <v/>
      </c>
      <c r="Z382" s="5" t="str">
        <f t="shared" si="218"/>
        <v/>
      </c>
      <c r="AA382" s="5" t="str">
        <f t="shared" si="219"/>
        <v/>
      </c>
      <c r="AB382" s="6" t="str">
        <f t="shared" si="220"/>
        <v/>
      </c>
      <c r="AC382" s="29" t="str">
        <f t="shared" si="221"/>
        <v/>
      </c>
      <c r="AD382" s="29" t="str">
        <f t="shared" si="222"/>
        <v/>
      </c>
      <c r="AE382" s="29" t="str">
        <f t="shared" si="223"/>
        <v/>
      </c>
      <c r="AF382" s="29" t="str">
        <f t="shared" si="209"/>
        <v/>
      </c>
      <c r="AG382" s="23"/>
      <c r="AH382" s="17" t="str">
        <f t="shared" si="224"/>
        <v/>
      </c>
      <c r="AI382" s="73"/>
      <c r="AJ382" s="61"/>
      <c r="AK382" s="61"/>
      <c r="AL382" s="62"/>
      <c r="AM382" s="18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  <c r="BJ382" s="102"/>
      <c r="BK382" s="102"/>
      <c r="BL382" s="102"/>
      <c r="BM382" s="102"/>
      <c r="BN382" s="102"/>
      <c r="BO382" s="102"/>
      <c r="BP382" s="102"/>
      <c r="BQ382" s="102"/>
      <c r="BR382" s="102"/>
      <c r="BS382" s="102"/>
      <c r="BT382" s="25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7"/>
      <c r="DJ382" s="27"/>
      <c r="DK382" s="27"/>
      <c r="DL382" s="27"/>
      <c r="DM382" s="27"/>
      <c r="DN382" s="27"/>
      <c r="DO382" s="27"/>
      <c r="DP382" s="27"/>
      <c r="DQ382" s="27"/>
      <c r="DR382" s="27"/>
      <c r="DS382" s="27"/>
      <c r="DT382" s="27"/>
      <c r="DU382" s="27"/>
      <c r="DV382" s="27"/>
      <c r="DW382" s="27"/>
      <c r="DX382" s="27"/>
      <c r="DY382" s="27"/>
      <c r="DZ382" s="27"/>
      <c r="EA382" s="27"/>
      <c r="EB382" s="27"/>
      <c r="EC382" s="27"/>
      <c r="ED382" s="27"/>
      <c r="EE382" s="27"/>
      <c r="EF382" s="27"/>
      <c r="EG382" s="27"/>
      <c r="EH382" s="27"/>
      <c r="EI382" s="27"/>
    </row>
    <row r="383" spans="1:139" ht="15" customHeight="1">
      <c r="A383" s="83"/>
      <c r="B383" s="66"/>
      <c r="C383" s="79"/>
      <c r="D383" s="67"/>
      <c r="E383" s="123"/>
      <c r="F383" s="123"/>
      <c r="G383" s="85"/>
      <c r="H383" s="86"/>
      <c r="I383" s="124"/>
      <c r="J383" s="13"/>
      <c r="K383" s="14"/>
      <c r="L383" s="14"/>
      <c r="M383" s="15"/>
      <c r="N383" s="72"/>
      <c r="O383" s="92">
        <f t="shared" si="210"/>
        <v>0</v>
      </c>
      <c r="P383" s="93">
        <f t="shared" si="211"/>
        <v>0</v>
      </c>
      <c r="Q383" s="94"/>
      <c r="R383" s="3" t="str">
        <f t="shared" si="212"/>
        <v/>
      </c>
      <c r="S383" s="3" t="str">
        <f t="shared" si="213"/>
        <v/>
      </c>
      <c r="T383" s="3" t="str">
        <f t="shared" si="214"/>
        <v/>
      </c>
      <c r="U383" s="4" t="str">
        <f t="shared" si="215"/>
        <v/>
      </c>
      <c r="V383" s="5" t="str">
        <f t="shared" si="216"/>
        <v/>
      </c>
      <c r="W383" s="76" t="str">
        <f t="shared" si="207"/>
        <v/>
      </c>
      <c r="X383" s="76" t="str">
        <f t="shared" si="208"/>
        <v/>
      </c>
      <c r="Y383" s="5" t="str">
        <f t="shared" si="217"/>
        <v/>
      </c>
      <c r="Z383" s="5" t="str">
        <f t="shared" si="218"/>
        <v/>
      </c>
      <c r="AA383" s="5" t="str">
        <f t="shared" si="219"/>
        <v/>
      </c>
      <c r="AB383" s="6" t="str">
        <f t="shared" si="220"/>
        <v/>
      </c>
      <c r="AC383" s="29" t="str">
        <f t="shared" si="221"/>
        <v/>
      </c>
      <c r="AD383" s="29" t="str">
        <f t="shared" si="222"/>
        <v/>
      </c>
      <c r="AE383" s="29" t="str">
        <f t="shared" si="223"/>
        <v/>
      </c>
      <c r="AF383" s="29" t="str">
        <f t="shared" si="209"/>
        <v/>
      </c>
      <c r="AG383" s="23"/>
      <c r="AH383" s="17" t="str">
        <f t="shared" si="224"/>
        <v/>
      </c>
      <c r="AI383" s="73"/>
      <c r="AJ383" s="61"/>
      <c r="AK383" s="61"/>
      <c r="AL383" s="62"/>
      <c r="AM383" s="18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  <c r="BJ383" s="102"/>
      <c r="BK383" s="102"/>
      <c r="BL383" s="102"/>
      <c r="BM383" s="102"/>
      <c r="BN383" s="102"/>
      <c r="BO383" s="102"/>
      <c r="BP383" s="102"/>
      <c r="BQ383" s="102"/>
      <c r="BR383" s="102"/>
      <c r="BS383" s="102"/>
      <c r="BT383" s="25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7"/>
      <c r="DJ383" s="27"/>
      <c r="DK383" s="27"/>
      <c r="DL383" s="27"/>
      <c r="DM383" s="27"/>
      <c r="DN383" s="27"/>
      <c r="DO383" s="27"/>
      <c r="DP383" s="27"/>
      <c r="DQ383" s="27"/>
      <c r="DR383" s="27"/>
      <c r="DS383" s="27"/>
      <c r="DT383" s="27"/>
      <c r="DU383" s="27"/>
      <c r="DV383" s="27"/>
      <c r="DW383" s="27"/>
      <c r="DX383" s="27"/>
      <c r="DY383" s="27"/>
      <c r="DZ383" s="27"/>
      <c r="EA383" s="27"/>
      <c r="EB383" s="27"/>
      <c r="EC383" s="27"/>
      <c r="ED383" s="27"/>
      <c r="EE383" s="27"/>
      <c r="EF383" s="27"/>
      <c r="EG383" s="27"/>
      <c r="EH383" s="27"/>
      <c r="EI383" s="27"/>
    </row>
    <row r="384" spans="1:139" ht="15" customHeight="1">
      <c r="A384" s="83"/>
      <c r="B384" s="66"/>
      <c r="C384" s="79"/>
      <c r="D384" s="67"/>
      <c r="E384" s="123"/>
      <c r="F384" s="123"/>
      <c r="G384" s="85"/>
      <c r="H384" s="86"/>
      <c r="I384" s="124"/>
      <c r="J384" s="13"/>
      <c r="K384" s="14"/>
      <c r="L384" s="14"/>
      <c r="M384" s="15"/>
      <c r="N384" s="72"/>
      <c r="O384" s="92">
        <f t="shared" si="210"/>
        <v>0</v>
      </c>
      <c r="P384" s="93">
        <f t="shared" si="211"/>
        <v>0</v>
      </c>
      <c r="Q384" s="94"/>
      <c r="R384" s="3" t="str">
        <f t="shared" si="212"/>
        <v/>
      </c>
      <c r="S384" s="3" t="str">
        <f t="shared" si="213"/>
        <v/>
      </c>
      <c r="T384" s="3" t="str">
        <f t="shared" si="214"/>
        <v/>
      </c>
      <c r="U384" s="4" t="str">
        <f t="shared" si="215"/>
        <v/>
      </c>
      <c r="V384" s="5" t="str">
        <f t="shared" si="216"/>
        <v/>
      </c>
      <c r="W384" s="76" t="str">
        <f t="shared" si="207"/>
        <v/>
      </c>
      <c r="X384" s="76" t="str">
        <f t="shared" si="208"/>
        <v/>
      </c>
      <c r="Y384" s="5" t="str">
        <f t="shared" si="217"/>
        <v/>
      </c>
      <c r="Z384" s="5" t="str">
        <f t="shared" si="218"/>
        <v/>
      </c>
      <c r="AA384" s="5" t="str">
        <f t="shared" si="219"/>
        <v/>
      </c>
      <c r="AB384" s="6" t="str">
        <f t="shared" si="220"/>
        <v/>
      </c>
      <c r="AC384" s="29" t="str">
        <f t="shared" si="221"/>
        <v/>
      </c>
      <c r="AD384" s="29" t="str">
        <f t="shared" si="222"/>
        <v/>
      </c>
      <c r="AE384" s="29" t="str">
        <f t="shared" si="223"/>
        <v/>
      </c>
      <c r="AF384" s="29" t="str">
        <f t="shared" si="209"/>
        <v/>
      </c>
      <c r="AG384" s="23"/>
      <c r="AH384" s="17" t="str">
        <f t="shared" si="224"/>
        <v/>
      </c>
      <c r="AI384" s="73"/>
      <c r="AJ384" s="61"/>
      <c r="AK384" s="61"/>
      <c r="AL384" s="62"/>
      <c r="AM384" s="18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  <c r="BJ384" s="102"/>
      <c r="BK384" s="102"/>
      <c r="BL384" s="102"/>
      <c r="BM384" s="102"/>
      <c r="BN384" s="102"/>
      <c r="BO384" s="102"/>
      <c r="BP384" s="102"/>
      <c r="BQ384" s="102"/>
      <c r="BR384" s="102"/>
      <c r="BS384" s="102"/>
      <c r="BT384" s="25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7"/>
      <c r="DJ384" s="27"/>
      <c r="DK384" s="27"/>
      <c r="DL384" s="27"/>
      <c r="DM384" s="27"/>
      <c r="DN384" s="27"/>
      <c r="DO384" s="27"/>
      <c r="DP384" s="27"/>
      <c r="DQ384" s="27"/>
      <c r="DR384" s="27"/>
      <c r="DS384" s="27"/>
      <c r="DT384" s="27"/>
      <c r="DU384" s="27"/>
      <c r="DV384" s="27"/>
      <c r="DW384" s="27"/>
      <c r="DX384" s="27"/>
      <c r="DY384" s="27"/>
      <c r="DZ384" s="27"/>
      <c r="EA384" s="27"/>
      <c r="EB384" s="27"/>
      <c r="EC384" s="27"/>
      <c r="ED384" s="27"/>
      <c r="EE384" s="27"/>
      <c r="EF384" s="27"/>
      <c r="EG384" s="27"/>
      <c r="EH384" s="27"/>
      <c r="EI384" s="27"/>
    </row>
    <row r="385" spans="1:139" ht="15" customHeight="1">
      <c r="A385" s="83"/>
      <c r="B385" s="66"/>
      <c r="C385" s="79"/>
      <c r="D385" s="67"/>
      <c r="E385" s="123"/>
      <c r="F385" s="123"/>
      <c r="G385" s="85"/>
      <c r="H385" s="86"/>
      <c r="I385" s="124"/>
      <c r="J385" s="13"/>
      <c r="K385" s="14"/>
      <c r="L385" s="14"/>
      <c r="M385" s="15"/>
      <c r="N385" s="72"/>
      <c r="O385" s="92">
        <f t="shared" si="210"/>
        <v>0</v>
      </c>
      <c r="P385" s="93">
        <f t="shared" si="211"/>
        <v>0</v>
      </c>
      <c r="Q385" s="94"/>
      <c r="R385" s="3" t="str">
        <f t="shared" si="212"/>
        <v/>
      </c>
      <c r="S385" s="3" t="str">
        <f t="shared" si="213"/>
        <v/>
      </c>
      <c r="T385" s="3" t="str">
        <f t="shared" si="214"/>
        <v/>
      </c>
      <c r="U385" s="4" t="str">
        <f t="shared" si="215"/>
        <v/>
      </c>
      <c r="V385" s="5" t="str">
        <f t="shared" si="216"/>
        <v/>
      </c>
      <c r="W385" s="76" t="str">
        <f t="shared" si="207"/>
        <v/>
      </c>
      <c r="X385" s="76" t="str">
        <f t="shared" si="208"/>
        <v/>
      </c>
      <c r="Y385" s="5" t="str">
        <f t="shared" si="217"/>
        <v/>
      </c>
      <c r="Z385" s="5" t="str">
        <f t="shared" si="218"/>
        <v/>
      </c>
      <c r="AA385" s="5" t="str">
        <f t="shared" si="219"/>
        <v/>
      </c>
      <c r="AB385" s="6" t="str">
        <f t="shared" si="220"/>
        <v/>
      </c>
      <c r="AC385" s="29" t="str">
        <f t="shared" si="221"/>
        <v/>
      </c>
      <c r="AD385" s="29" t="str">
        <f t="shared" si="222"/>
        <v/>
      </c>
      <c r="AE385" s="29" t="str">
        <f t="shared" si="223"/>
        <v/>
      </c>
      <c r="AF385" s="29" t="str">
        <f t="shared" si="209"/>
        <v/>
      </c>
      <c r="AG385" s="23"/>
      <c r="AH385" s="17" t="str">
        <f t="shared" si="224"/>
        <v/>
      </c>
      <c r="AI385" s="73"/>
      <c r="AJ385" s="61"/>
      <c r="AK385" s="61"/>
      <c r="AL385" s="62"/>
      <c r="AM385" s="18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  <c r="BT385" s="25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7"/>
      <c r="DJ385" s="27"/>
      <c r="DK385" s="27"/>
      <c r="DL385" s="27"/>
      <c r="DM385" s="27"/>
      <c r="DN385" s="27"/>
      <c r="DO385" s="27"/>
      <c r="DP385" s="27"/>
      <c r="DQ385" s="27"/>
      <c r="DR385" s="27"/>
      <c r="DS385" s="27"/>
      <c r="DT385" s="27"/>
      <c r="DU385" s="27"/>
      <c r="DV385" s="27"/>
      <c r="DW385" s="27"/>
      <c r="DX385" s="27"/>
      <c r="DY385" s="27"/>
      <c r="DZ385" s="27"/>
      <c r="EA385" s="27"/>
      <c r="EB385" s="27"/>
      <c r="EC385" s="27"/>
      <c r="ED385" s="27"/>
      <c r="EE385" s="27"/>
      <c r="EF385" s="27"/>
      <c r="EG385" s="27"/>
      <c r="EH385" s="27"/>
      <c r="EI385" s="27"/>
    </row>
    <row r="386" spans="1:139" ht="15" customHeight="1">
      <c r="A386" s="83"/>
      <c r="B386" s="66"/>
      <c r="C386" s="79"/>
      <c r="D386" s="67"/>
      <c r="E386" s="123"/>
      <c r="F386" s="123"/>
      <c r="G386" s="85"/>
      <c r="H386" s="86"/>
      <c r="I386" s="124"/>
      <c r="J386" s="13"/>
      <c r="K386" s="14"/>
      <c r="L386" s="14"/>
      <c r="M386" s="15"/>
      <c r="N386" s="72"/>
      <c r="O386" s="92">
        <f t="shared" si="210"/>
        <v>0</v>
      </c>
      <c r="P386" s="93">
        <f t="shared" si="211"/>
        <v>0</v>
      </c>
      <c r="Q386" s="94"/>
      <c r="R386" s="3" t="str">
        <f t="shared" si="212"/>
        <v/>
      </c>
      <c r="S386" s="3" t="str">
        <f t="shared" si="213"/>
        <v/>
      </c>
      <c r="T386" s="3" t="str">
        <f t="shared" si="214"/>
        <v/>
      </c>
      <c r="U386" s="4" t="str">
        <f t="shared" si="215"/>
        <v/>
      </c>
      <c r="V386" s="5" t="str">
        <f t="shared" si="216"/>
        <v/>
      </c>
      <c r="W386" s="76" t="str">
        <f t="shared" si="207"/>
        <v/>
      </c>
      <c r="X386" s="76" t="str">
        <f t="shared" si="208"/>
        <v/>
      </c>
      <c r="Y386" s="5" t="str">
        <f t="shared" si="217"/>
        <v/>
      </c>
      <c r="Z386" s="5" t="str">
        <f t="shared" si="218"/>
        <v/>
      </c>
      <c r="AA386" s="5" t="str">
        <f t="shared" si="219"/>
        <v/>
      </c>
      <c r="AB386" s="6" t="str">
        <f t="shared" si="220"/>
        <v/>
      </c>
      <c r="AC386" s="29" t="str">
        <f t="shared" si="221"/>
        <v/>
      </c>
      <c r="AD386" s="29" t="str">
        <f t="shared" si="222"/>
        <v/>
      </c>
      <c r="AE386" s="29" t="str">
        <f t="shared" si="223"/>
        <v/>
      </c>
      <c r="AF386" s="29" t="str">
        <f t="shared" si="209"/>
        <v/>
      </c>
      <c r="AG386" s="23"/>
      <c r="AH386" s="17" t="str">
        <f t="shared" si="224"/>
        <v/>
      </c>
      <c r="AI386" s="73"/>
      <c r="AJ386" s="61"/>
      <c r="AK386" s="61"/>
      <c r="AL386" s="62"/>
      <c r="AM386" s="18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  <c r="BJ386" s="102"/>
      <c r="BK386" s="102"/>
      <c r="BL386" s="102"/>
      <c r="BM386" s="102"/>
      <c r="BN386" s="102"/>
      <c r="BO386" s="102"/>
      <c r="BP386" s="102"/>
      <c r="BQ386" s="102"/>
      <c r="BR386" s="102"/>
      <c r="BS386" s="102"/>
      <c r="BT386" s="25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7"/>
      <c r="DJ386" s="27"/>
      <c r="DK386" s="27"/>
      <c r="DL386" s="27"/>
      <c r="DM386" s="27"/>
      <c r="DN386" s="27"/>
      <c r="DO386" s="27"/>
      <c r="DP386" s="27"/>
      <c r="DQ386" s="27"/>
      <c r="DR386" s="27"/>
      <c r="DS386" s="27"/>
      <c r="DT386" s="27"/>
      <c r="DU386" s="27"/>
      <c r="DV386" s="27"/>
      <c r="DW386" s="27"/>
      <c r="DX386" s="27"/>
      <c r="DY386" s="27"/>
      <c r="DZ386" s="27"/>
      <c r="EA386" s="27"/>
      <c r="EB386" s="27"/>
      <c r="EC386" s="27"/>
      <c r="ED386" s="27"/>
      <c r="EE386" s="27"/>
      <c r="EF386" s="27"/>
      <c r="EG386" s="27"/>
      <c r="EH386" s="27"/>
      <c r="EI386" s="27"/>
    </row>
    <row r="387" spans="1:139" ht="15" customHeight="1">
      <c r="A387" s="83"/>
      <c r="B387" s="66"/>
      <c r="C387" s="79"/>
      <c r="D387" s="67"/>
      <c r="E387" s="123"/>
      <c r="F387" s="123"/>
      <c r="G387" s="85"/>
      <c r="H387" s="86"/>
      <c r="I387" s="124"/>
      <c r="J387" s="13"/>
      <c r="K387" s="14"/>
      <c r="L387" s="14"/>
      <c r="M387" s="15"/>
      <c r="N387" s="72"/>
      <c r="O387" s="92">
        <f t="shared" si="210"/>
        <v>0</v>
      </c>
      <c r="P387" s="93">
        <f t="shared" si="211"/>
        <v>0</v>
      </c>
      <c r="Q387" s="94"/>
      <c r="R387" s="3" t="str">
        <f t="shared" si="212"/>
        <v/>
      </c>
      <c r="S387" s="3" t="str">
        <f t="shared" si="213"/>
        <v/>
      </c>
      <c r="T387" s="3" t="str">
        <f t="shared" si="214"/>
        <v/>
      </c>
      <c r="U387" s="4" t="str">
        <f t="shared" si="215"/>
        <v/>
      </c>
      <c r="V387" s="5" t="str">
        <f t="shared" si="216"/>
        <v/>
      </c>
      <c r="W387" s="76" t="str">
        <f t="shared" si="207"/>
        <v/>
      </c>
      <c r="X387" s="76" t="str">
        <f t="shared" si="208"/>
        <v/>
      </c>
      <c r="Y387" s="5" t="str">
        <f t="shared" si="217"/>
        <v/>
      </c>
      <c r="Z387" s="5" t="str">
        <f t="shared" si="218"/>
        <v/>
      </c>
      <c r="AA387" s="5" t="str">
        <f t="shared" si="219"/>
        <v/>
      </c>
      <c r="AB387" s="6" t="str">
        <f t="shared" si="220"/>
        <v/>
      </c>
      <c r="AC387" s="29" t="str">
        <f t="shared" si="221"/>
        <v/>
      </c>
      <c r="AD387" s="29" t="str">
        <f t="shared" si="222"/>
        <v/>
      </c>
      <c r="AE387" s="29" t="str">
        <f t="shared" si="223"/>
        <v/>
      </c>
      <c r="AF387" s="29" t="str">
        <f t="shared" si="209"/>
        <v/>
      </c>
      <c r="AG387" s="23"/>
      <c r="AH387" s="17" t="str">
        <f t="shared" si="224"/>
        <v/>
      </c>
      <c r="AI387" s="73"/>
      <c r="AJ387" s="61"/>
      <c r="AK387" s="61"/>
      <c r="AL387" s="62"/>
      <c r="AM387" s="18"/>
      <c r="AN387" s="102"/>
      <c r="AO387" s="102"/>
      <c r="AP387" s="102"/>
      <c r="AQ387" s="102"/>
      <c r="AR387" s="102"/>
      <c r="AS387" s="102"/>
      <c r="AT387" s="102"/>
      <c r="AU387" s="102"/>
      <c r="AV387" s="102"/>
      <c r="AW387" s="102"/>
      <c r="AX387" s="102"/>
      <c r="AY387" s="102"/>
      <c r="AZ387" s="102"/>
      <c r="BA387" s="102"/>
      <c r="BB387" s="102"/>
      <c r="BC387" s="102"/>
      <c r="BD387" s="102"/>
      <c r="BE387" s="102"/>
      <c r="BF387" s="102"/>
      <c r="BG387" s="102"/>
      <c r="BH387" s="102"/>
      <c r="BI387" s="102"/>
      <c r="BJ387" s="102"/>
      <c r="BK387" s="102"/>
      <c r="BL387" s="102"/>
      <c r="BM387" s="102"/>
      <c r="BN387" s="102"/>
      <c r="BO387" s="102"/>
      <c r="BP387" s="102"/>
      <c r="BQ387" s="102"/>
      <c r="BR387" s="102"/>
      <c r="BS387" s="102"/>
      <c r="BT387" s="25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7"/>
      <c r="DJ387" s="27"/>
      <c r="DK387" s="27"/>
      <c r="DL387" s="27"/>
      <c r="DM387" s="27"/>
      <c r="DN387" s="27"/>
      <c r="DO387" s="27"/>
      <c r="DP387" s="27"/>
      <c r="DQ387" s="27"/>
      <c r="DR387" s="27"/>
      <c r="DS387" s="27"/>
      <c r="DT387" s="27"/>
      <c r="DU387" s="27"/>
      <c r="DV387" s="27"/>
      <c r="DW387" s="27"/>
      <c r="DX387" s="27"/>
      <c r="DY387" s="27"/>
      <c r="DZ387" s="27"/>
      <c r="EA387" s="27"/>
      <c r="EB387" s="27"/>
      <c r="EC387" s="27"/>
      <c r="ED387" s="27"/>
      <c r="EE387" s="27"/>
      <c r="EF387" s="27"/>
      <c r="EG387" s="27"/>
      <c r="EH387" s="27"/>
      <c r="EI387" s="27"/>
    </row>
    <row r="388" spans="1:139" ht="15" customHeight="1">
      <c r="A388" s="83"/>
      <c r="B388" s="66"/>
      <c r="C388" s="79"/>
      <c r="D388" s="67"/>
      <c r="E388" s="123"/>
      <c r="F388" s="123"/>
      <c r="G388" s="85"/>
      <c r="H388" s="86"/>
      <c r="I388" s="124"/>
      <c r="J388" s="13"/>
      <c r="K388" s="14"/>
      <c r="L388" s="14"/>
      <c r="M388" s="15"/>
      <c r="N388" s="72"/>
      <c r="O388" s="92">
        <f t="shared" si="210"/>
        <v>0</v>
      </c>
      <c r="P388" s="93">
        <f t="shared" si="211"/>
        <v>0</v>
      </c>
      <c r="Q388" s="94"/>
      <c r="R388" s="3" t="str">
        <f t="shared" si="212"/>
        <v/>
      </c>
      <c r="S388" s="3" t="str">
        <f t="shared" si="213"/>
        <v/>
      </c>
      <c r="T388" s="3" t="str">
        <f t="shared" si="214"/>
        <v/>
      </c>
      <c r="U388" s="4" t="str">
        <f t="shared" si="215"/>
        <v/>
      </c>
      <c r="V388" s="5" t="str">
        <f t="shared" si="216"/>
        <v/>
      </c>
      <c r="W388" s="76" t="str">
        <f t="shared" si="207"/>
        <v/>
      </c>
      <c r="X388" s="76" t="str">
        <f t="shared" si="208"/>
        <v/>
      </c>
      <c r="Y388" s="5" t="str">
        <f t="shared" si="217"/>
        <v/>
      </c>
      <c r="Z388" s="5" t="str">
        <f t="shared" si="218"/>
        <v/>
      </c>
      <c r="AA388" s="5" t="str">
        <f t="shared" si="219"/>
        <v/>
      </c>
      <c r="AB388" s="6" t="str">
        <f t="shared" si="220"/>
        <v/>
      </c>
      <c r="AC388" s="29" t="str">
        <f t="shared" si="221"/>
        <v/>
      </c>
      <c r="AD388" s="29" t="str">
        <f t="shared" si="222"/>
        <v/>
      </c>
      <c r="AE388" s="29" t="str">
        <f t="shared" si="223"/>
        <v/>
      </c>
      <c r="AF388" s="29" t="str">
        <f t="shared" si="209"/>
        <v/>
      </c>
      <c r="AG388" s="23"/>
      <c r="AH388" s="17" t="str">
        <f t="shared" si="224"/>
        <v/>
      </c>
      <c r="AI388" s="73"/>
      <c r="AJ388" s="61"/>
      <c r="AK388" s="61"/>
      <c r="AL388" s="62"/>
      <c r="AM388" s="18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  <c r="BJ388" s="102"/>
      <c r="BK388" s="102"/>
      <c r="BL388" s="102"/>
      <c r="BM388" s="102"/>
      <c r="BN388" s="102"/>
      <c r="BO388" s="102"/>
      <c r="BP388" s="102"/>
      <c r="BQ388" s="102"/>
      <c r="BR388" s="102"/>
      <c r="BS388" s="102"/>
      <c r="BT388" s="25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7"/>
      <c r="DJ388" s="27"/>
      <c r="DK388" s="27"/>
      <c r="DL388" s="27"/>
      <c r="DM388" s="27"/>
      <c r="DN388" s="27"/>
      <c r="DO388" s="27"/>
      <c r="DP388" s="27"/>
      <c r="DQ388" s="27"/>
      <c r="DR388" s="27"/>
      <c r="DS388" s="27"/>
      <c r="DT388" s="27"/>
      <c r="DU388" s="27"/>
      <c r="DV388" s="27"/>
      <c r="DW388" s="27"/>
      <c r="DX388" s="27"/>
      <c r="DY388" s="27"/>
      <c r="DZ388" s="27"/>
      <c r="EA388" s="27"/>
      <c r="EB388" s="27"/>
      <c r="EC388" s="27"/>
      <c r="ED388" s="27"/>
      <c r="EE388" s="27"/>
      <c r="EF388" s="27"/>
      <c r="EG388" s="27"/>
      <c r="EH388" s="27"/>
      <c r="EI388" s="27"/>
    </row>
    <row r="389" spans="1:139" ht="15" customHeight="1">
      <c r="A389" s="83"/>
      <c r="B389" s="66"/>
      <c r="C389" s="79"/>
      <c r="D389" s="67"/>
      <c r="E389" s="123"/>
      <c r="F389" s="123"/>
      <c r="G389" s="85"/>
      <c r="H389" s="86"/>
      <c r="I389" s="124"/>
      <c r="J389" s="13"/>
      <c r="K389" s="14"/>
      <c r="L389" s="14"/>
      <c r="M389" s="15"/>
      <c r="N389" s="72"/>
      <c r="O389" s="92">
        <f t="shared" si="210"/>
        <v>0</v>
      </c>
      <c r="P389" s="93">
        <f t="shared" si="211"/>
        <v>0</v>
      </c>
      <c r="Q389" s="94"/>
      <c r="R389" s="3" t="str">
        <f t="shared" si="212"/>
        <v/>
      </c>
      <c r="S389" s="3" t="str">
        <f t="shared" si="213"/>
        <v/>
      </c>
      <c r="T389" s="3" t="str">
        <f t="shared" si="214"/>
        <v/>
      </c>
      <c r="U389" s="4" t="str">
        <f t="shared" si="215"/>
        <v/>
      </c>
      <c r="V389" s="5" t="str">
        <f t="shared" si="216"/>
        <v/>
      </c>
      <c r="W389" s="76" t="str">
        <f t="shared" si="207"/>
        <v/>
      </c>
      <c r="X389" s="76" t="str">
        <f t="shared" si="208"/>
        <v/>
      </c>
      <c r="Y389" s="5" t="str">
        <f t="shared" si="217"/>
        <v/>
      </c>
      <c r="Z389" s="5" t="str">
        <f t="shared" si="218"/>
        <v/>
      </c>
      <c r="AA389" s="5" t="str">
        <f t="shared" si="219"/>
        <v/>
      </c>
      <c r="AB389" s="6" t="str">
        <f t="shared" si="220"/>
        <v/>
      </c>
      <c r="AC389" s="29" t="str">
        <f t="shared" si="221"/>
        <v/>
      </c>
      <c r="AD389" s="29" t="str">
        <f t="shared" si="222"/>
        <v/>
      </c>
      <c r="AE389" s="29" t="str">
        <f t="shared" si="223"/>
        <v/>
      </c>
      <c r="AF389" s="29" t="str">
        <f t="shared" si="209"/>
        <v/>
      </c>
      <c r="AG389" s="23"/>
      <c r="AH389" s="17" t="str">
        <f t="shared" si="224"/>
        <v/>
      </c>
      <c r="AI389" s="73"/>
      <c r="AJ389" s="61"/>
      <c r="AK389" s="61"/>
      <c r="AL389" s="62"/>
      <c r="AM389" s="18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  <c r="BJ389" s="102"/>
      <c r="BK389" s="102"/>
      <c r="BL389" s="102"/>
      <c r="BM389" s="102"/>
      <c r="BN389" s="102"/>
      <c r="BO389" s="102"/>
      <c r="BP389" s="102"/>
      <c r="BQ389" s="102"/>
      <c r="BR389" s="102"/>
      <c r="BS389" s="102"/>
      <c r="BT389" s="25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7"/>
      <c r="DJ389" s="27"/>
      <c r="DK389" s="27"/>
      <c r="DL389" s="27"/>
      <c r="DM389" s="27"/>
      <c r="DN389" s="27"/>
      <c r="DO389" s="27"/>
      <c r="DP389" s="27"/>
      <c r="DQ389" s="27"/>
      <c r="DR389" s="27"/>
      <c r="DS389" s="27"/>
      <c r="DT389" s="27"/>
      <c r="DU389" s="27"/>
      <c r="DV389" s="27"/>
      <c r="DW389" s="27"/>
      <c r="DX389" s="27"/>
      <c r="DY389" s="27"/>
      <c r="DZ389" s="27"/>
      <c r="EA389" s="27"/>
      <c r="EB389" s="27"/>
      <c r="EC389" s="27"/>
      <c r="ED389" s="27"/>
      <c r="EE389" s="27"/>
      <c r="EF389" s="27"/>
      <c r="EG389" s="27"/>
      <c r="EH389" s="27"/>
      <c r="EI389" s="27"/>
    </row>
    <row r="390" spans="1:139" ht="15" customHeight="1">
      <c r="A390" s="83"/>
      <c r="B390" s="66"/>
      <c r="C390" s="79"/>
      <c r="D390" s="67"/>
      <c r="E390" s="123"/>
      <c r="F390" s="123"/>
      <c r="G390" s="85"/>
      <c r="H390" s="86"/>
      <c r="I390" s="124"/>
      <c r="J390" s="13"/>
      <c r="K390" s="14"/>
      <c r="L390" s="14"/>
      <c r="M390" s="15"/>
      <c r="N390" s="72"/>
      <c r="O390" s="92">
        <f t="shared" si="210"/>
        <v>0</v>
      </c>
      <c r="P390" s="93">
        <f t="shared" si="211"/>
        <v>0</v>
      </c>
      <c r="Q390" s="94"/>
      <c r="R390" s="3" t="str">
        <f t="shared" si="212"/>
        <v/>
      </c>
      <c r="S390" s="3" t="str">
        <f t="shared" si="213"/>
        <v/>
      </c>
      <c r="T390" s="3" t="str">
        <f t="shared" si="214"/>
        <v/>
      </c>
      <c r="U390" s="4" t="str">
        <f t="shared" si="215"/>
        <v/>
      </c>
      <c r="V390" s="5" t="str">
        <f t="shared" si="216"/>
        <v/>
      </c>
      <c r="W390" s="76" t="str">
        <f t="shared" si="207"/>
        <v/>
      </c>
      <c r="X390" s="76" t="str">
        <f t="shared" si="208"/>
        <v/>
      </c>
      <c r="Y390" s="5" t="str">
        <f t="shared" si="217"/>
        <v/>
      </c>
      <c r="Z390" s="5" t="str">
        <f t="shared" si="218"/>
        <v/>
      </c>
      <c r="AA390" s="5" t="str">
        <f t="shared" si="219"/>
        <v/>
      </c>
      <c r="AB390" s="6" t="str">
        <f t="shared" si="220"/>
        <v/>
      </c>
      <c r="AC390" s="29" t="str">
        <f t="shared" si="221"/>
        <v/>
      </c>
      <c r="AD390" s="29" t="str">
        <f t="shared" si="222"/>
        <v/>
      </c>
      <c r="AE390" s="29" t="str">
        <f t="shared" si="223"/>
        <v/>
      </c>
      <c r="AF390" s="29" t="str">
        <f t="shared" si="209"/>
        <v/>
      </c>
      <c r="AG390" s="23"/>
      <c r="AH390" s="17" t="str">
        <f t="shared" si="224"/>
        <v/>
      </c>
      <c r="AI390" s="73"/>
      <c r="AJ390" s="61"/>
      <c r="AK390" s="61"/>
      <c r="AL390" s="62"/>
      <c r="AM390" s="18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  <c r="BJ390" s="102"/>
      <c r="BK390" s="102"/>
      <c r="BL390" s="102"/>
      <c r="BM390" s="102"/>
      <c r="BN390" s="102"/>
      <c r="BO390" s="102"/>
      <c r="BP390" s="102"/>
      <c r="BQ390" s="102"/>
      <c r="BR390" s="102"/>
      <c r="BS390" s="102"/>
      <c r="BT390" s="25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7"/>
      <c r="DJ390" s="27"/>
      <c r="DK390" s="27"/>
      <c r="DL390" s="27"/>
      <c r="DM390" s="27"/>
      <c r="DN390" s="27"/>
      <c r="DO390" s="27"/>
      <c r="DP390" s="27"/>
      <c r="DQ390" s="27"/>
      <c r="DR390" s="27"/>
      <c r="DS390" s="27"/>
      <c r="DT390" s="27"/>
      <c r="DU390" s="27"/>
      <c r="DV390" s="27"/>
      <c r="DW390" s="27"/>
      <c r="DX390" s="27"/>
      <c r="DY390" s="27"/>
      <c r="DZ390" s="27"/>
      <c r="EA390" s="27"/>
      <c r="EB390" s="27"/>
      <c r="EC390" s="27"/>
      <c r="ED390" s="27"/>
      <c r="EE390" s="27"/>
      <c r="EF390" s="27"/>
      <c r="EG390" s="27"/>
      <c r="EH390" s="27"/>
      <c r="EI390" s="27"/>
    </row>
    <row r="391" spans="1:139" ht="15" customHeight="1">
      <c r="A391" s="83"/>
      <c r="B391" s="66"/>
      <c r="C391" s="79"/>
      <c r="D391" s="67"/>
      <c r="E391" s="123"/>
      <c r="F391" s="123"/>
      <c r="G391" s="85"/>
      <c r="H391" s="86"/>
      <c r="I391" s="124"/>
      <c r="J391" s="13"/>
      <c r="K391" s="14"/>
      <c r="L391" s="14"/>
      <c r="M391" s="15"/>
      <c r="N391" s="72"/>
      <c r="O391" s="92">
        <f t="shared" si="210"/>
        <v>0</v>
      </c>
      <c r="P391" s="93">
        <f t="shared" si="211"/>
        <v>0</v>
      </c>
      <c r="Q391" s="94"/>
      <c r="R391" s="3" t="str">
        <f t="shared" si="212"/>
        <v/>
      </c>
      <c r="S391" s="3" t="str">
        <f t="shared" si="213"/>
        <v/>
      </c>
      <c r="T391" s="3" t="str">
        <f t="shared" si="214"/>
        <v/>
      </c>
      <c r="U391" s="4" t="str">
        <f t="shared" si="215"/>
        <v/>
      </c>
      <c r="V391" s="5" t="str">
        <f t="shared" si="216"/>
        <v/>
      </c>
      <c r="W391" s="76" t="str">
        <f t="shared" si="207"/>
        <v/>
      </c>
      <c r="X391" s="76" t="str">
        <f t="shared" si="208"/>
        <v/>
      </c>
      <c r="Y391" s="5" t="str">
        <f t="shared" si="217"/>
        <v/>
      </c>
      <c r="Z391" s="5" t="str">
        <f t="shared" si="218"/>
        <v/>
      </c>
      <c r="AA391" s="5" t="str">
        <f t="shared" si="219"/>
        <v/>
      </c>
      <c r="AB391" s="6" t="str">
        <f t="shared" si="220"/>
        <v/>
      </c>
      <c r="AC391" s="29" t="str">
        <f t="shared" si="221"/>
        <v/>
      </c>
      <c r="AD391" s="29" t="str">
        <f t="shared" si="222"/>
        <v/>
      </c>
      <c r="AE391" s="29" t="str">
        <f t="shared" si="223"/>
        <v/>
      </c>
      <c r="AF391" s="29" t="str">
        <f t="shared" si="209"/>
        <v/>
      </c>
      <c r="AG391" s="23"/>
      <c r="AH391" s="17" t="str">
        <f t="shared" si="224"/>
        <v/>
      </c>
      <c r="AI391" s="73"/>
      <c r="AJ391" s="61"/>
      <c r="AK391" s="61"/>
      <c r="AL391" s="62"/>
      <c r="AM391" s="18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  <c r="BJ391" s="102"/>
      <c r="BK391" s="102"/>
      <c r="BL391" s="102"/>
      <c r="BM391" s="102"/>
      <c r="BN391" s="102"/>
      <c r="BO391" s="102"/>
      <c r="BP391" s="102"/>
      <c r="BQ391" s="102"/>
      <c r="BR391" s="102"/>
      <c r="BS391" s="102"/>
      <c r="BT391" s="25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7"/>
      <c r="DJ391" s="27"/>
      <c r="DK391" s="27"/>
      <c r="DL391" s="27"/>
      <c r="DM391" s="27"/>
      <c r="DN391" s="27"/>
      <c r="DO391" s="27"/>
      <c r="DP391" s="27"/>
      <c r="DQ391" s="27"/>
      <c r="DR391" s="27"/>
      <c r="DS391" s="27"/>
      <c r="DT391" s="27"/>
      <c r="DU391" s="27"/>
      <c r="DV391" s="27"/>
      <c r="DW391" s="27"/>
      <c r="DX391" s="27"/>
      <c r="DY391" s="27"/>
      <c r="DZ391" s="27"/>
      <c r="EA391" s="27"/>
      <c r="EB391" s="27"/>
      <c r="EC391" s="27"/>
      <c r="ED391" s="27"/>
      <c r="EE391" s="27"/>
      <c r="EF391" s="27"/>
      <c r="EG391" s="27"/>
      <c r="EH391" s="27"/>
      <c r="EI391" s="27"/>
    </row>
    <row r="392" spans="1:139" ht="15" customHeight="1">
      <c r="A392" s="83"/>
      <c r="B392" s="66"/>
      <c r="C392" s="79"/>
      <c r="D392" s="67"/>
      <c r="E392" s="123"/>
      <c r="F392" s="123"/>
      <c r="G392" s="85"/>
      <c r="H392" s="86"/>
      <c r="I392" s="124"/>
      <c r="J392" s="13"/>
      <c r="K392" s="14"/>
      <c r="L392" s="14"/>
      <c r="M392" s="15"/>
      <c r="N392" s="72"/>
      <c r="O392" s="92">
        <f t="shared" si="210"/>
        <v>0</v>
      </c>
      <c r="P392" s="93">
        <f t="shared" si="211"/>
        <v>0</v>
      </c>
      <c r="Q392" s="94"/>
      <c r="R392" s="3" t="str">
        <f t="shared" si="212"/>
        <v/>
      </c>
      <c r="S392" s="3" t="str">
        <f t="shared" si="213"/>
        <v/>
      </c>
      <c r="T392" s="3" t="str">
        <f t="shared" si="214"/>
        <v/>
      </c>
      <c r="U392" s="4" t="str">
        <f t="shared" si="215"/>
        <v/>
      </c>
      <c r="V392" s="5" t="str">
        <f t="shared" si="216"/>
        <v/>
      </c>
      <c r="W392" s="76" t="str">
        <f t="shared" si="207"/>
        <v/>
      </c>
      <c r="X392" s="76" t="str">
        <f t="shared" si="208"/>
        <v/>
      </c>
      <c r="Y392" s="5" t="str">
        <f t="shared" si="217"/>
        <v/>
      </c>
      <c r="Z392" s="5" t="str">
        <f t="shared" si="218"/>
        <v/>
      </c>
      <c r="AA392" s="5" t="str">
        <f t="shared" si="219"/>
        <v/>
      </c>
      <c r="AB392" s="6" t="str">
        <f t="shared" si="220"/>
        <v/>
      </c>
      <c r="AC392" s="29" t="str">
        <f t="shared" si="221"/>
        <v/>
      </c>
      <c r="AD392" s="29" t="str">
        <f t="shared" si="222"/>
        <v/>
      </c>
      <c r="AE392" s="29" t="str">
        <f t="shared" si="223"/>
        <v/>
      </c>
      <c r="AF392" s="29" t="str">
        <f t="shared" si="209"/>
        <v/>
      </c>
      <c r="AG392" s="23"/>
      <c r="AH392" s="17" t="str">
        <f t="shared" si="224"/>
        <v/>
      </c>
      <c r="AI392" s="73"/>
      <c r="AJ392" s="61"/>
      <c r="AK392" s="61"/>
      <c r="AL392" s="62"/>
      <c r="AM392" s="18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  <c r="BJ392" s="102"/>
      <c r="BK392" s="102"/>
      <c r="BL392" s="102"/>
      <c r="BM392" s="102"/>
      <c r="BN392" s="102"/>
      <c r="BO392" s="102"/>
      <c r="BP392" s="102"/>
      <c r="BQ392" s="102"/>
      <c r="BR392" s="102"/>
      <c r="BS392" s="102"/>
      <c r="BT392" s="25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7"/>
      <c r="DJ392" s="27"/>
      <c r="DK392" s="27"/>
      <c r="DL392" s="27"/>
      <c r="DM392" s="27"/>
      <c r="DN392" s="27"/>
      <c r="DO392" s="27"/>
      <c r="DP392" s="27"/>
      <c r="DQ392" s="27"/>
      <c r="DR392" s="27"/>
      <c r="DS392" s="27"/>
      <c r="DT392" s="27"/>
      <c r="DU392" s="27"/>
      <c r="DV392" s="27"/>
      <c r="DW392" s="27"/>
      <c r="DX392" s="27"/>
      <c r="DY392" s="27"/>
      <c r="DZ392" s="27"/>
      <c r="EA392" s="27"/>
      <c r="EB392" s="27"/>
      <c r="EC392" s="27"/>
      <c r="ED392" s="27"/>
      <c r="EE392" s="27"/>
      <c r="EF392" s="27"/>
      <c r="EG392" s="27"/>
      <c r="EH392" s="27"/>
      <c r="EI392" s="27"/>
    </row>
    <row r="393" spans="1:139" ht="15" customHeight="1">
      <c r="A393" s="83"/>
      <c r="B393" s="66"/>
      <c r="C393" s="79"/>
      <c r="D393" s="67"/>
      <c r="E393" s="123"/>
      <c r="F393" s="123"/>
      <c r="G393" s="85"/>
      <c r="H393" s="86"/>
      <c r="I393" s="124"/>
      <c r="J393" s="13"/>
      <c r="K393" s="14"/>
      <c r="L393" s="14"/>
      <c r="M393" s="15"/>
      <c r="N393" s="72"/>
      <c r="O393" s="92">
        <f t="shared" si="210"/>
        <v>0</v>
      </c>
      <c r="P393" s="93">
        <f t="shared" si="211"/>
        <v>0</v>
      </c>
      <c r="Q393" s="94"/>
      <c r="R393" s="3" t="str">
        <f t="shared" si="212"/>
        <v/>
      </c>
      <c r="S393" s="3" t="str">
        <f t="shared" si="213"/>
        <v/>
      </c>
      <c r="T393" s="3" t="str">
        <f t="shared" si="214"/>
        <v/>
      </c>
      <c r="U393" s="4" t="str">
        <f t="shared" si="215"/>
        <v/>
      </c>
      <c r="V393" s="5" t="str">
        <f t="shared" si="216"/>
        <v/>
      </c>
      <c r="W393" s="76" t="str">
        <f t="shared" si="207"/>
        <v/>
      </c>
      <c r="X393" s="76" t="str">
        <f t="shared" si="208"/>
        <v/>
      </c>
      <c r="Y393" s="5" t="str">
        <f t="shared" si="217"/>
        <v/>
      </c>
      <c r="Z393" s="5" t="str">
        <f t="shared" si="218"/>
        <v/>
      </c>
      <c r="AA393" s="5" t="str">
        <f t="shared" si="219"/>
        <v/>
      </c>
      <c r="AB393" s="6" t="str">
        <f t="shared" si="220"/>
        <v/>
      </c>
      <c r="AC393" s="29" t="str">
        <f t="shared" si="221"/>
        <v/>
      </c>
      <c r="AD393" s="29" t="str">
        <f t="shared" si="222"/>
        <v/>
      </c>
      <c r="AE393" s="29" t="str">
        <f t="shared" si="223"/>
        <v/>
      </c>
      <c r="AF393" s="29" t="str">
        <f t="shared" si="209"/>
        <v/>
      </c>
      <c r="AG393" s="23"/>
      <c r="AH393" s="17" t="str">
        <f t="shared" si="224"/>
        <v/>
      </c>
      <c r="AI393" s="73"/>
      <c r="AJ393" s="61"/>
      <c r="AK393" s="61"/>
      <c r="AL393" s="62"/>
      <c r="AM393" s="18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  <c r="BJ393" s="102"/>
      <c r="BK393" s="102"/>
      <c r="BL393" s="102"/>
      <c r="BM393" s="102"/>
      <c r="BN393" s="102"/>
      <c r="BO393" s="102"/>
      <c r="BP393" s="102"/>
      <c r="BQ393" s="102"/>
      <c r="BR393" s="102"/>
      <c r="BS393" s="102"/>
      <c r="BT393" s="25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7"/>
      <c r="DJ393" s="27"/>
      <c r="DK393" s="27"/>
      <c r="DL393" s="27"/>
      <c r="DM393" s="27"/>
      <c r="DN393" s="27"/>
      <c r="DO393" s="27"/>
      <c r="DP393" s="27"/>
      <c r="DQ393" s="27"/>
      <c r="DR393" s="27"/>
      <c r="DS393" s="27"/>
      <c r="DT393" s="27"/>
      <c r="DU393" s="27"/>
      <c r="DV393" s="27"/>
      <c r="DW393" s="27"/>
      <c r="DX393" s="27"/>
      <c r="DY393" s="27"/>
      <c r="DZ393" s="27"/>
      <c r="EA393" s="27"/>
      <c r="EB393" s="27"/>
      <c r="EC393" s="27"/>
      <c r="ED393" s="27"/>
      <c r="EE393" s="27"/>
      <c r="EF393" s="27"/>
      <c r="EG393" s="27"/>
      <c r="EH393" s="27"/>
      <c r="EI393" s="27"/>
    </row>
    <row r="394" spans="1:139" ht="15" customHeight="1">
      <c r="A394" s="83"/>
      <c r="B394" s="66"/>
      <c r="C394" s="79"/>
      <c r="D394" s="67"/>
      <c r="E394" s="123"/>
      <c r="F394" s="123"/>
      <c r="G394" s="85"/>
      <c r="H394" s="86"/>
      <c r="I394" s="124"/>
      <c r="J394" s="13"/>
      <c r="K394" s="14"/>
      <c r="L394" s="14"/>
      <c r="M394" s="15"/>
      <c r="N394" s="72"/>
      <c r="O394" s="92">
        <f t="shared" si="210"/>
        <v>0</v>
      </c>
      <c r="P394" s="93">
        <f t="shared" si="211"/>
        <v>0</v>
      </c>
      <c r="Q394" s="94"/>
      <c r="R394" s="3" t="str">
        <f t="shared" si="212"/>
        <v/>
      </c>
      <c r="S394" s="3" t="str">
        <f t="shared" si="213"/>
        <v/>
      </c>
      <c r="T394" s="3" t="str">
        <f t="shared" si="214"/>
        <v/>
      </c>
      <c r="U394" s="4" t="str">
        <f t="shared" si="215"/>
        <v/>
      </c>
      <c r="V394" s="5" t="str">
        <f t="shared" si="216"/>
        <v/>
      </c>
      <c r="W394" s="76" t="str">
        <f t="shared" si="207"/>
        <v/>
      </c>
      <c r="X394" s="76" t="str">
        <f t="shared" si="208"/>
        <v/>
      </c>
      <c r="Y394" s="5" t="str">
        <f t="shared" si="217"/>
        <v/>
      </c>
      <c r="Z394" s="5" t="str">
        <f t="shared" si="218"/>
        <v/>
      </c>
      <c r="AA394" s="5" t="str">
        <f t="shared" si="219"/>
        <v/>
      </c>
      <c r="AB394" s="6" t="str">
        <f t="shared" si="220"/>
        <v/>
      </c>
      <c r="AC394" s="29" t="str">
        <f t="shared" si="221"/>
        <v/>
      </c>
      <c r="AD394" s="29" t="str">
        <f t="shared" si="222"/>
        <v/>
      </c>
      <c r="AE394" s="29" t="str">
        <f t="shared" si="223"/>
        <v/>
      </c>
      <c r="AF394" s="29" t="str">
        <f t="shared" si="209"/>
        <v/>
      </c>
      <c r="AG394" s="23"/>
      <c r="AH394" s="17" t="str">
        <f t="shared" si="224"/>
        <v/>
      </c>
      <c r="AI394" s="73"/>
      <c r="AJ394" s="61"/>
      <c r="AK394" s="61"/>
      <c r="AL394" s="62"/>
      <c r="AM394" s="18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  <c r="BS394" s="102"/>
      <c r="BT394" s="25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7"/>
      <c r="DJ394" s="27"/>
      <c r="DK394" s="27"/>
      <c r="DL394" s="27"/>
      <c r="DM394" s="27"/>
      <c r="DN394" s="27"/>
      <c r="DO394" s="27"/>
      <c r="DP394" s="27"/>
      <c r="DQ394" s="27"/>
      <c r="DR394" s="27"/>
      <c r="DS394" s="27"/>
      <c r="DT394" s="27"/>
      <c r="DU394" s="27"/>
      <c r="DV394" s="27"/>
      <c r="DW394" s="27"/>
      <c r="DX394" s="27"/>
      <c r="DY394" s="27"/>
      <c r="DZ394" s="27"/>
      <c r="EA394" s="27"/>
      <c r="EB394" s="27"/>
      <c r="EC394" s="27"/>
      <c r="ED394" s="27"/>
      <c r="EE394" s="27"/>
      <c r="EF394" s="27"/>
      <c r="EG394" s="27"/>
      <c r="EH394" s="27"/>
      <c r="EI394" s="27"/>
    </row>
    <row r="395" spans="1:139" ht="15" customHeight="1">
      <c r="A395" s="83"/>
      <c r="B395" s="66"/>
      <c r="C395" s="79"/>
      <c r="D395" s="67"/>
      <c r="E395" s="123"/>
      <c r="F395" s="123"/>
      <c r="G395" s="85"/>
      <c r="H395" s="86"/>
      <c r="I395" s="124"/>
      <c r="J395" s="13"/>
      <c r="K395" s="14"/>
      <c r="L395" s="14"/>
      <c r="M395" s="15"/>
      <c r="N395" s="72"/>
      <c r="O395" s="92">
        <f t="shared" si="210"/>
        <v>0</v>
      </c>
      <c r="P395" s="93">
        <f t="shared" si="211"/>
        <v>0</v>
      </c>
      <c r="Q395" s="94"/>
      <c r="R395" s="3" t="str">
        <f t="shared" si="212"/>
        <v/>
      </c>
      <c r="S395" s="3" t="str">
        <f t="shared" si="213"/>
        <v/>
      </c>
      <c r="T395" s="3" t="str">
        <f t="shared" si="214"/>
        <v/>
      </c>
      <c r="U395" s="4" t="str">
        <f t="shared" si="215"/>
        <v/>
      </c>
      <c r="V395" s="5" t="str">
        <f t="shared" si="216"/>
        <v/>
      </c>
      <c r="W395" s="76" t="str">
        <f t="shared" si="207"/>
        <v/>
      </c>
      <c r="X395" s="76" t="str">
        <f t="shared" si="208"/>
        <v/>
      </c>
      <c r="Y395" s="5" t="str">
        <f t="shared" si="217"/>
        <v/>
      </c>
      <c r="Z395" s="5" t="str">
        <f t="shared" si="218"/>
        <v/>
      </c>
      <c r="AA395" s="5" t="str">
        <f t="shared" si="219"/>
        <v/>
      </c>
      <c r="AB395" s="6" t="str">
        <f t="shared" si="220"/>
        <v/>
      </c>
      <c r="AC395" s="29" t="str">
        <f t="shared" si="221"/>
        <v/>
      </c>
      <c r="AD395" s="29" t="str">
        <f t="shared" si="222"/>
        <v/>
      </c>
      <c r="AE395" s="29" t="str">
        <f t="shared" si="223"/>
        <v/>
      </c>
      <c r="AF395" s="29" t="str">
        <f t="shared" si="209"/>
        <v/>
      </c>
      <c r="AG395" s="23"/>
      <c r="AH395" s="17" t="str">
        <f t="shared" si="224"/>
        <v/>
      </c>
      <c r="AI395" s="73"/>
      <c r="AJ395" s="61"/>
      <c r="AK395" s="61"/>
      <c r="AL395" s="62"/>
      <c r="AM395" s="18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  <c r="BJ395" s="102"/>
      <c r="BK395" s="102"/>
      <c r="BL395" s="102"/>
      <c r="BM395" s="102"/>
      <c r="BN395" s="102"/>
      <c r="BO395" s="102"/>
      <c r="BP395" s="102"/>
      <c r="BQ395" s="102"/>
      <c r="BR395" s="102"/>
      <c r="BS395" s="102"/>
      <c r="BT395" s="25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7"/>
      <c r="DJ395" s="27"/>
      <c r="DK395" s="27"/>
      <c r="DL395" s="27"/>
      <c r="DM395" s="27"/>
      <c r="DN395" s="27"/>
      <c r="DO395" s="27"/>
      <c r="DP395" s="27"/>
      <c r="DQ395" s="27"/>
      <c r="DR395" s="27"/>
      <c r="DS395" s="27"/>
      <c r="DT395" s="27"/>
      <c r="DU395" s="27"/>
      <c r="DV395" s="27"/>
      <c r="DW395" s="27"/>
      <c r="DX395" s="27"/>
      <c r="DY395" s="27"/>
      <c r="DZ395" s="27"/>
      <c r="EA395" s="27"/>
      <c r="EB395" s="27"/>
      <c r="EC395" s="27"/>
      <c r="ED395" s="27"/>
      <c r="EE395" s="27"/>
      <c r="EF395" s="27"/>
      <c r="EG395" s="27"/>
      <c r="EH395" s="27"/>
      <c r="EI395" s="27"/>
    </row>
    <row r="396" spans="1:139" ht="15" customHeight="1">
      <c r="A396" s="83"/>
      <c r="B396" s="66"/>
      <c r="C396" s="79"/>
      <c r="D396" s="67"/>
      <c r="E396" s="123"/>
      <c r="F396" s="123"/>
      <c r="G396" s="85"/>
      <c r="H396" s="86"/>
      <c r="I396" s="124"/>
      <c r="J396" s="13"/>
      <c r="K396" s="14"/>
      <c r="L396" s="14"/>
      <c r="M396" s="15"/>
      <c r="N396" s="72"/>
      <c r="O396" s="92">
        <f t="shared" si="210"/>
        <v>0</v>
      </c>
      <c r="P396" s="93">
        <f t="shared" si="211"/>
        <v>0</v>
      </c>
      <c r="Q396" s="94"/>
      <c r="R396" s="3" t="str">
        <f t="shared" si="212"/>
        <v/>
      </c>
      <c r="S396" s="3" t="str">
        <f t="shared" si="213"/>
        <v/>
      </c>
      <c r="T396" s="3" t="str">
        <f t="shared" si="214"/>
        <v/>
      </c>
      <c r="U396" s="4" t="str">
        <f t="shared" si="215"/>
        <v/>
      </c>
      <c r="V396" s="5" t="str">
        <f t="shared" si="216"/>
        <v/>
      </c>
      <c r="W396" s="76" t="str">
        <f t="shared" si="207"/>
        <v/>
      </c>
      <c r="X396" s="76" t="str">
        <f t="shared" si="208"/>
        <v/>
      </c>
      <c r="Y396" s="5" t="str">
        <f t="shared" si="217"/>
        <v/>
      </c>
      <c r="Z396" s="5" t="str">
        <f t="shared" si="218"/>
        <v/>
      </c>
      <c r="AA396" s="5" t="str">
        <f t="shared" si="219"/>
        <v/>
      </c>
      <c r="AB396" s="6" t="str">
        <f t="shared" si="220"/>
        <v/>
      </c>
      <c r="AC396" s="29" t="str">
        <f t="shared" si="221"/>
        <v/>
      </c>
      <c r="AD396" s="29" t="str">
        <f t="shared" si="222"/>
        <v/>
      </c>
      <c r="AE396" s="29" t="str">
        <f t="shared" si="223"/>
        <v/>
      </c>
      <c r="AF396" s="29" t="str">
        <f t="shared" si="209"/>
        <v/>
      </c>
      <c r="AG396" s="23"/>
      <c r="AH396" s="17" t="str">
        <f t="shared" si="224"/>
        <v/>
      </c>
      <c r="AI396" s="73"/>
      <c r="AJ396" s="61"/>
      <c r="AK396" s="61"/>
      <c r="AL396" s="62"/>
      <c r="AM396" s="18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  <c r="BJ396" s="102"/>
      <c r="BK396" s="102"/>
      <c r="BL396" s="102"/>
      <c r="BM396" s="102"/>
      <c r="BN396" s="102"/>
      <c r="BO396" s="102"/>
      <c r="BP396" s="102"/>
      <c r="BQ396" s="102"/>
      <c r="BR396" s="102"/>
      <c r="BS396" s="102"/>
      <c r="BT396" s="25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7"/>
      <c r="DJ396" s="27"/>
      <c r="DK396" s="27"/>
      <c r="DL396" s="27"/>
      <c r="DM396" s="27"/>
      <c r="DN396" s="27"/>
      <c r="DO396" s="27"/>
      <c r="DP396" s="27"/>
      <c r="DQ396" s="27"/>
      <c r="DR396" s="27"/>
      <c r="DS396" s="27"/>
      <c r="DT396" s="27"/>
      <c r="DU396" s="27"/>
      <c r="DV396" s="27"/>
      <c r="DW396" s="27"/>
      <c r="DX396" s="27"/>
      <c r="DY396" s="27"/>
      <c r="DZ396" s="27"/>
      <c r="EA396" s="27"/>
      <c r="EB396" s="27"/>
      <c r="EC396" s="27"/>
      <c r="ED396" s="27"/>
      <c r="EE396" s="27"/>
      <c r="EF396" s="27"/>
      <c r="EG396" s="27"/>
      <c r="EH396" s="27"/>
      <c r="EI396" s="27"/>
    </row>
    <row r="397" spans="1:139" ht="15" customHeight="1">
      <c r="A397" s="83"/>
      <c r="B397" s="66"/>
      <c r="C397" s="79"/>
      <c r="D397" s="67"/>
      <c r="E397" s="123"/>
      <c r="F397" s="123"/>
      <c r="G397" s="85"/>
      <c r="H397" s="86"/>
      <c r="I397" s="124"/>
      <c r="J397" s="13"/>
      <c r="K397" s="14"/>
      <c r="L397" s="14"/>
      <c r="M397" s="15"/>
      <c r="N397" s="72"/>
      <c r="O397" s="92">
        <f t="shared" si="210"/>
        <v>0</v>
      </c>
      <c r="P397" s="93">
        <f t="shared" si="211"/>
        <v>0</v>
      </c>
      <c r="Q397" s="94"/>
      <c r="R397" s="3" t="str">
        <f t="shared" si="212"/>
        <v/>
      </c>
      <c r="S397" s="3" t="str">
        <f t="shared" si="213"/>
        <v/>
      </c>
      <c r="T397" s="3" t="str">
        <f t="shared" si="214"/>
        <v/>
      </c>
      <c r="U397" s="4" t="str">
        <f t="shared" si="215"/>
        <v/>
      </c>
      <c r="V397" s="5" t="str">
        <f t="shared" si="216"/>
        <v/>
      </c>
      <c r="W397" s="76" t="str">
        <f t="shared" si="207"/>
        <v/>
      </c>
      <c r="X397" s="76" t="str">
        <f t="shared" si="208"/>
        <v/>
      </c>
      <c r="Y397" s="5" t="str">
        <f t="shared" si="217"/>
        <v/>
      </c>
      <c r="Z397" s="5" t="str">
        <f t="shared" si="218"/>
        <v/>
      </c>
      <c r="AA397" s="5" t="str">
        <f t="shared" si="219"/>
        <v/>
      </c>
      <c r="AB397" s="6" t="str">
        <f t="shared" si="220"/>
        <v/>
      </c>
      <c r="AC397" s="29" t="str">
        <f t="shared" si="221"/>
        <v/>
      </c>
      <c r="AD397" s="29" t="str">
        <f t="shared" si="222"/>
        <v/>
      </c>
      <c r="AE397" s="29" t="str">
        <f t="shared" si="223"/>
        <v/>
      </c>
      <c r="AF397" s="29" t="str">
        <f t="shared" si="209"/>
        <v/>
      </c>
      <c r="AG397" s="23"/>
      <c r="AH397" s="17" t="str">
        <f t="shared" si="224"/>
        <v/>
      </c>
      <c r="AI397" s="73"/>
      <c r="AJ397" s="61"/>
      <c r="AK397" s="61"/>
      <c r="AL397" s="62"/>
      <c r="AM397" s="18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  <c r="BJ397" s="102"/>
      <c r="BK397" s="102"/>
      <c r="BL397" s="102"/>
      <c r="BM397" s="102"/>
      <c r="BN397" s="102"/>
      <c r="BO397" s="102"/>
      <c r="BP397" s="102"/>
      <c r="BQ397" s="102"/>
      <c r="BR397" s="102"/>
      <c r="BS397" s="102"/>
      <c r="BT397" s="25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7"/>
      <c r="DJ397" s="27"/>
      <c r="DK397" s="27"/>
      <c r="DL397" s="27"/>
      <c r="DM397" s="27"/>
      <c r="DN397" s="27"/>
      <c r="DO397" s="27"/>
      <c r="DP397" s="27"/>
      <c r="DQ397" s="27"/>
      <c r="DR397" s="27"/>
      <c r="DS397" s="27"/>
      <c r="DT397" s="27"/>
      <c r="DU397" s="27"/>
      <c r="DV397" s="27"/>
      <c r="DW397" s="27"/>
      <c r="DX397" s="27"/>
      <c r="DY397" s="27"/>
      <c r="DZ397" s="27"/>
      <c r="EA397" s="27"/>
      <c r="EB397" s="27"/>
      <c r="EC397" s="27"/>
      <c r="ED397" s="27"/>
      <c r="EE397" s="27"/>
      <c r="EF397" s="27"/>
      <c r="EG397" s="27"/>
      <c r="EH397" s="27"/>
      <c r="EI397" s="27"/>
    </row>
    <row r="398" spans="1:139" ht="15" customHeight="1">
      <c r="A398" s="83"/>
      <c r="B398" s="66"/>
      <c r="C398" s="79"/>
      <c r="D398" s="67"/>
      <c r="E398" s="123"/>
      <c r="F398" s="123"/>
      <c r="G398" s="85"/>
      <c r="H398" s="86"/>
      <c r="I398" s="124"/>
      <c r="J398" s="13"/>
      <c r="K398" s="14"/>
      <c r="L398" s="14"/>
      <c r="M398" s="15"/>
      <c r="N398" s="72"/>
      <c r="O398" s="92">
        <f t="shared" si="210"/>
        <v>0</v>
      </c>
      <c r="P398" s="93">
        <f t="shared" si="211"/>
        <v>0</v>
      </c>
      <c r="Q398" s="94"/>
      <c r="R398" s="3" t="str">
        <f t="shared" si="212"/>
        <v/>
      </c>
      <c r="S398" s="3" t="str">
        <f t="shared" si="213"/>
        <v/>
      </c>
      <c r="T398" s="3" t="str">
        <f t="shared" si="214"/>
        <v/>
      </c>
      <c r="U398" s="4" t="str">
        <f t="shared" si="215"/>
        <v/>
      </c>
      <c r="V398" s="5" t="str">
        <f t="shared" si="216"/>
        <v/>
      </c>
      <c r="W398" s="76" t="str">
        <f t="shared" si="207"/>
        <v/>
      </c>
      <c r="X398" s="76" t="str">
        <f t="shared" si="208"/>
        <v/>
      </c>
      <c r="Y398" s="5" t="str">
        <f t="shared" si="217"/>
        <v/>
      </c>
      <c r="Z398" s="5" t="str">
        <f t="shared" si="218"/>
        <v/>
      </c>
      <c r="AA398" s="5" t="str">
        <f t="shared" si="219"/>
        <v/>
      </c>
      <c r="AB398" s="6" t="str">
        <f t="shared" si="220"/>
        <v/>
      </c>
      <c r="AC398" s="29" t="str">
        <f t="shared" si="221"/>
        <v/>
      </c>
      <c r="AD398" s="29" t="str">
        <f t="shared" si="222"/>
        <v/>
      </c>
      <c r="AE398" s="29" t="str">
        <f t="shared" si="223"/>
        <v/>
      </c>
      <c r="AF398" s="29" t="str">
        <f t="shared" si="209"/>
        <v/>
      </c>
      <c r="AG398" s="23"/>
      <c r="AH398" s="17" t="str">
        <f t="shared" si="224"/>
        <v/>
      </c>
      <c r="AI398" s="73"/>
      <c r="AJ398" s="61"/>
      <c r="AK398" s="61"/>
      <c r="AL398" s="62"/>
      <c r="AM398" s="18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  <c r="BJ398" s="102"/>
      <c r="BK398" s="102"/>
      <c r="BL398" s="102"/>
      <c r="BM398" s="102"/>
      <c r="BN398" s="102"/>
      <c r="BO398" s="102"/>
      <c r="BP398" s="102"/>
      <c r="BQ398" s="102"/>
      <c r="BR398" s="102"/>
      <c r="BS398" s="102"/>
      <c r="BT398" s="25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7"/>
      <c r="DJ398" s="27"/>
      <c r="DK398" s="27"/>
      <c r="DL398" s="27"/>
      <c r="DM398" s="27"/>
      <c r="DN398" s="27"/>
      <c r="DO398" s="27"/>
      <c r="DP398" s="27"/>
      <c r="DQ398" s="27"/>
      <c r="DR398" s="27"/>
      <c r="DS398" s="27"/>
      <c r="DT398" s="27"/>
      <c r="DU398" s="27"/>
      <c r="DV398" s="27"/>
      <c r="DW398" s="27"/>
      <c r="DX398" s="27"/>
      <c r="DY398" s="27"/>
      <c r="DZ398" s="27"/>
      <c r="EA398" s="27"/>
      <c r="EB398" s="27"/>
      <c r="EC398" s="27"/>
      <c r="ED398" s="27"/>
      <c r="EE398" s="27"/>
      <c r="EF398" s="27"/>
      <c r="EG398" s="27"/>
      <c r="EH398" s="27"/>
      <c r="EI398" s="27"/>
    </row>
    <row r="399" spans="1:139" ht="15" customHeight="1">
      <c r="A399" s="83"/>
      <c r="B399" s="66"/>
      <c r="C399" s="79"/>
      <c r="D399" s="67"/>
      <c r="E399" s="123"/>
      <c r="F399" s="123"/>
      <c r="G399" s="85"/>
      <c r="H399" s="86"/>
      <c r="I399" s="124"/>
      <c r="J399" s="13"/>
      <c r="K399" s="14"/>
      <c r="L399" s="14"/>
      <c r="M399" s="15"/>
      <c r="N399" s="72"/>
      <c r="O399" s="92">
        <f t="shared" si="210"/>
        <v>0</v>
      </c>
      <c r="P399" s="93">
        <f t="shared" si="211"/>
        <v>0</v>
      </c>
      <c r="Q399" s="94"/>
      <c r="R399" s="3" t="str">
        <f t="shared" si="212"/>
        <v/>
      </c>
      <c r="S399" s="3" t="str">
        <f t="shared" si="213"/>
        <v/>
      </c>
      <c r="T399" s="3" t="str">
        <f t="shared" si="214"/>
        <v/>
      </c>
      <c r="U399" s="4" t="str">
        <f t="shared" si="215"/>
        <v/>
      </c>
      <c r="V399" s="5" t="str">
        <f t="shared" si="216"/>
        <v/>
      </c>
      <c r="W399" s="76" t="str">
        <f t="shared" si="207"/>
        <v/>
      </c>
      <c r="X399" s="76" t="str">
        <f t="shared" si="208"/>
        <v/>
      </c>
      <c r="Y399" s="5" t="str">
        <f t="shared" si="217"/>
        <v/>
      </c>
      <c r="Z399" s="5" t="str">
        <f t="shared" si="218"/>
        <v/>
      </c>
      <c r="AA399" s="5" t="str">
        <f t="shared" si="219"/>
        <v/>
      </c>
      <c r="AB399" s="6" t="str">
        <f t="shared" si="220"/>
        <v/>
      </c>
      <c r="AC399" s="29" t="str">
        <f t="shared" si="221"/>
        <v/>
      </c>
      <c r="AD399" s="29" t="str">
        <f t="shared" si="222"/>
        <v/>
      </c>
      <c r="AE399" s="29" t="str">
        <f t="shared" si="223"/>
        <v/>
      </c>
      <c r="AF399" s="29" t="str">
        <f t="shared" si="209"/>
        <v/>
      </c>
      <c r="AG399" s="23"/>
      <c r="AH399" s="17" t="str">
        <f t="shared" si="224"/>
        <v/>
      </c>
      <c r="AI399" s="73"/>
      <c r="AJ399" s="61"/>
      <c r="AK399" s="61"/>
      <c r="AL399" s="62"/>
      <c r="AM399" s="18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  <c r="BJ399" s="102"/>
      <c r="BK399" s="102"/>
      <c r="BL399" s="102"/>
      <c r="BM399" s="102"/>
      <c r="BN399" s="102"/>
      <c r="BO399" s="102"/>
      <c r="BP399" s="102"/>
      <c r="BQ399" s="102"/>
      <c r="BR399" s="102"/>
      <c r="BS399" s="102"/>
      <c r="BT399" s="25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7"/>
      <c r="DJ399" s="27"/>
      <c r="DK399" s="27"/>
      <c r="DL399" s="27"/>
      <c r="DM399" s="27"/>
      <c r="DN399" s="27"/>
      <c r="DO399" s="27"/>
      <c r="DP399" s="27"/>
      <c r="DQ399" s="27"/>
      <c r="DR399" s="27"/>
      <c r="DS399" s="27"/>
      <c r="DT399" s="27"/>
      <c r="DU399" s="27"/>
      <c r="DV399" s="27"/>
      <c r="DW399" s="27"/>
      <c r="DX399" s="27"/>
      <c r="DY399" s="27"/>
      <c r="DZ399" s="27"/>
      <c r="EA399" s="27"/>
      <c r="EB399" s="27"/>
      <c r="EC399" s="27"/>
      <c r="ED399" s="27"/>
      <c r="EE399" s="27"/>
      <c r="EF399" s="27"/>
      <c r="EG399" s="27"/>
      <c r="EH399" s="27"/>
      <c r="EI399" s="27"/>
    </row>
    <row r="400" spans="1:139" ht="15" customHeight="1">
      <c r="A400" s="83"/>
      <c r="B400" s="66"/>
      <c r="C400" s="79"/>
      <c r="D400" s="67"/>
      <c r="E400" s="123"/>
      <c r="F400" s="123"/>
      <c r="G400" s="85"/>
      <c r="H400" s="86"/>
      <c r="I400" s="124"/>
      <c r="J400" s="13"/>
      <c r="K400" s="14"/>
      <c r="L400" s="14"/>
      <c r="M400" s="15"/>
      <c r="N400" s="72"/>
      <c r="O400" s="92">
        <f t="shared" si="210"/>
        <v>0</v>
      </c>
      <c r="P400" s="93">
        <f t="shared" si="211"/>
        <v>0</v>
      </c>
      <c r="Q400" s="94"/>
      <c r="R400" s="3" t="str">
        <f t="shared" si="212"/>
        <v/>
      </c>
      <c r="S400" s="3" t="str">
        <f t="shared" si="213"/>
        <v/>
      </c>
      <c r="T400" s="3" t="str">
        <f t="shared" si="214"/>
        <v/>
      </c>
      <c r="U400" s="4" t="str">
        <f t="shared" si="215"/>
        <v/>
      </c>
      <c r="V400" s="5" t="str">
        <f t="shared" si="216"/>
        <v/>
      </c>
      <c r="W400" s="76" t="str">
        <f t="shared" si="207"/>
        <v/>
      </c>
      <c r="X400" s="76" t="str">
        <f t="shared" si="208"/>
        <v/>
      </c>
      <c r="Y400" s="5" t="str">
        <f t="shared" si="217"/>
        <v/>
      </c>
      <c r="Z400" s="5" t="str">
        <f t="shared" si="218"/>
        <v/>
      </c>
      <c r="AA400" s="5" t="str">
        <f t="shared" si="219"/>
        <v/>
      </c>
      <c r="AB400" s="6" t="str">
        <f t="shared" si="220"/>
        <v/>
      </c>
      <c r="AC400" s="29" t="str">
        <f t="shared" si="221"/>
        <v/>
      </c>
      <c r="AD400" s="29" t="str">
        <f t="shared" si="222"/>
        <v/>
      </c>
      <c r="AE400" s="29" t="str">
        <f t="shared" si="223"/>
        <v/>
      </c>
      <c r="AF400" s="29" t="str">
        <f t="shared" si="209"/>
        <v/>
      </c>
      <c r="AG400" s="23"/>
      <c r="AH400" s="17" t="str">
        <f t="shared" si="224"/>
        <v/>
      </c>
      <c r="AI400" s="73"/>
      <c r="AJ400" s="61"/>
      <c r="AK400" s="61"/>
      <c r="AL400" s="62"/>
      <c r="AM400" s="18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  <c r="BJ400" s="102"/>
      <c r="BK400" s="102"/>
      <c r="BL400" s="102"/>
      <c r="BM400" s="102"/>
      <c r="BN400" s="102"/>
      <c r="BO400" s="102"/>
      <c r="BP400" s="102"/>
      <c r="BQ400" s="102"/>
      <c r="BR400" s="102"/>
      <c r="BS400" s="102"/>
      <c r="BT400" s="25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7"/>
      <c r="DJ400" s="27"/>
      <c r="DK400" s="27"/>
      <c r="DL400" s="27"/>
      <c r="DM400" s="27"/>
      <c r="DN400" s="27"/>
      <c r="DO400" s="27"/>
      <c r="DP400" s="27"/>
      <c r="DQ400" s="27"/>
      <c r="DR400" s="27"/>
      <c r="DS400" s="27"/>
      <c r="DT400" s="27"/>
      <c r="DU400" s="27"/>
      <c r="DV400" s="27"/>
      <c r="DW400" s="27"/>
      <c r="DX400" s="27"/>
      <c r="DY400" s="27"/>
      <c r="DZ400" s="27"/>
      <c r="EA400" s="27"/>
      <c r="EB400" s="27"/>
      <c r="EC400" s="27"/>
      <c r="ED400" s="27"/>
      <c r="EE400" s="27"/>
      <c r="EF400" s="27"/>
      <c r="EG400" s="27"/>
      <c r="EH400" s="27"/>
      <c r="EI400" s="27"/>
    </row>
    <row r="401" spans="1:139" ht="15" customHeight="1">
      <c r="A401" s="83"/>
      <c r="B401" s="66"/>
      <c r="C401" s="79"/>
      <c r="D401" s="67"/>
      <c r="E401" s="123"/>
      <c r="F401" s="123"/>
      <c r="G401" s="85"/>
      <c r="H401" s="86"/>
      <c r="I401" s="124"/>
      <c r="J401" s="13"/>
      <c r="K401" s="14"/>
      <c r="L401" s="14"/>
      <c r="M401" s="15"/>
      <c r="N401" s="72"/>
      <c r="O401" s="92">
        <f t="shared" si="210"/>
        <v>0</v>
      </c>
      <c r="P401" s="93">
        <f t="shared" si="211"/>
        <v>0</v>
      </c>
      <c r="Q401" s="94"/>
      <c r="R401" s="3" t="str">
        <f t="shared" si="212"/>
        <v/>
      </c>
      <c r="S401" s="3" t="str">
        <f t="shared" si="213"/>
        <v/>
      </c>
      <c r="T401" s="3" t="str">
        <f t="shared" si="214"/>
        <v/>
      </c>
      <c r="U401" s="4" t="str">
        <f t="shared" si="215"/>
        <v/>
      </c>
      <c r="V401" s="5" t="str">
        <f t="shared" si="216"/>
        <v/>
      </c>
      <c r="W401" s="76" t="str">
        <f t="shared" si="207"/>
        <v/>
      </c>
      <c r="X401" s="76" t="str">
        <f t="shared" si="208"/>
        <v/>
      </c>
      <c r="Y401" s="5" t="str">
        <f t="shared" si="217"/>
        <v/>
      </c>
      <c r="Z401" s="5" t="str">
        <f t="shared" si="218"/>
        <v/>
      </c>
      <c r="AA401" s="5" t="str">
        <f t="shared" si="219"/>
        <v/>
      </c>
      <c r="AB401" s="6" t="str">
        <f t="shared" si="220"/>
        <v/>
      </c>
      <c r="AC401" s="29" t="str">
        <f t="shared" si="221"/>
        <v/>
      </c>
      <c r="AD401" s="29" t="str">
        <f t="shared" si="222"/>
        <v/>
      </c>
      <c r="AE401" s="29" t="str">
        <f t="shared" si="223"/>
        <v/>
      </c>
      <c r="AF401" s="29" t="str">
        <f t="shared" si="209"/>
        <v/>
      </c>
      <c r="AG401" s="23"/>
      <c r="AH401" s="17" t="str">
        <f t="shared" si="224"/>
        <v/>
      </c>
      <c r="AI401" s="73"/>
      <c r="AJ401" s="61"/>
      <c r="AK401" s="61"/>
      <c r="AL401" s="62"/>
      <c r="AM401" s="18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  <c r="BJ401" s="102"/>
      <c r="BK401" s="102"/>
      <c r="BL401" s="102"/>
      <c r="BM401" s="102"/>
      <c r="BN401" s="102"/>
      <c r="BO401" s="102"/>
      <c r="BP401" s="102"/>
      <c r="BQ401" s="102"/>
      <c r="BR401" s="102"/>
      <c r="BS401" s="102"/>
      <c r="BT401" s="25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7"/>
      <c r="DJ401" s="27"/>
      <c r="DK401" s="27"/>
      <c r="DL401" s="27"/>
      <c r="DM401" s="27"/>
      <c r="DN401" s="27"/>
      <c r="DO401" s="27"/>
      <c r="DP401" s="27"/>
      <c r="DQ401" s="27"/>
      <c r="DR401" s="27"/>
      <c r="DS401" s="27"/>
      <c r="DT401" s="27"/>
      <c r="DU401" s="27"/>
      <c r="DV401" s="27"/>
      <c r="DW401" s="27"/>
      <c r="DX401" s="27"/>
      <c r="DY401" s="27"/>
      <c r="DZ401" s="27"/>
      <c r="EA401" s="27"/>
      <c r="EB401" s="27"/>
      <c r="EC401" s="27"/>
      <c r="ED401" s="27"/>
      <c r="EE401" s="27"/>
      <c r="EF401" s="27"/>
      <c r="EG401" s="27"/>
      <c r="EH401" s="27"/>
      <c r="EI401" s="27"/>
    </row>
    <row r="402" spans="1:139" ht="15" customHeight="1">
      <c r="A402" s="83"/>
      <c r="B402" s="66"/>
      <c r="C402" s="79"/>
      <c r="D402" s="67"/>
      <c r="E402" s="123"/>
      <c r="F402" s="123"/>
      <c r="G402" s="85"/>
      <c r="H402" s="86"/>
      <c r="I402" s="124"/>
      <c r="J402" s="13"/>
      <c r="K402" s="14"/>
      <c r="L402" s="14"/>
      <c r="M402" s="15"/>
      <c r="N402" s="72"/>
      <c r="O402" s="92">
        <f t="shared" si="210"/>
        <v>0</v>
      </c>
      <c r="P402" s="93">
        <f t="shared" si="211"/>
        <v>0</v>
      </c>
      <c r="Q402" s="94"/>
      <c r="R402" s="3" t="str">
        <f t="shared" si="212"/>
        <v/>
      </c>
      <c r="S402" s="3" t="str">
        <f t="shared" si="213"/>
        <v/>
      </c>
      <c r="T402" s="3" t="str">
        <f t="shared" si="214"/>
        <v/>
      </c>
      <c r="U402" s="4" t="str">
        <f t="shared" si="215"/>
        <v/>
      </c>
      <c r="V402" s="5" t="str">
        <f t="shared" si="216"/>
        <v/>
      </c>
      <c r="W402" s="76" t="str">
        <f t="shared" si="207"/>
        <v/>
      </c>
      <c r="X402" s="76" t="str">
        <f t="shared" si="208"/>
        <v/>
      </c>
      <c r="Y402" s="5" t="str">
        <f t="shared" si="217"/>
        <v/>
      </c>
      <c r="Z402" s="5" t="str">
        <f t="shared" si="218"/>
        <v/>
      </c>
      <c r="AA402" s="5" t="str">
        <f t="shared" si="219"/>
        <v/>
      </c>
      <c r="AB402" s="6" t="str">
        <f t="shared" si="220"/>
        <v/>
      </c>
      <c r="AC402" s="29" t="str">
        <f t="shared" si="221"/>
        <v/>
      </c>
      <c r="AD402" s="29" t="str">
        <f t="shared" si="222"/>
        <v/>
      </c>
      <c r="AE402" s="29" t="str">
        <f t="shared" si="223"/>
        <v/>
      </c>
      <c r="AF402" s="29" t="str">
        <f t="shared" si="209"/>
        <v/>
      </c>
      <c r="AG402" s="23"/>
      <c r="AH402" s="17" t="str">
        <f t="shared" si="224"/>
        <v/>
      </c>
      <c r="AI402" s="73"/>
      <c r="AJ402" s="61"/>
      <c r="AK402" s="61"/>
      <c r="AL402" s="62"/>
      <c r="AM402" s="18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  <c r="BJ402" s="102"/>
      <c r="BK402" s="102"/>
      <c r="BL402" s="102"/>
      <c r="BM402" s="102"/>
      <c r="BN402" s="102"/>
      <c r="BO402" s="102"/>
      <c r="BP402" s="102"/>
      <c r="BQ402" s="102"/>
      <c r="BR402" s="102"/>
      <c r="BS402" s="102"/>
      <c r="BT402" s="25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7"/>
      <c r="DJ402" s="27"/>
      <c r="DK402" s="27"/>
      <c r="DL402" s="27"/>
      <c r="DM402" s="27"/>
      <c r="DN402" s="27"/>
      <c r="DO402" s="27"/>
      <c r="DP402" s="27"/>
      <c r="DQ402" s="27"/>
      <c r="DR402" s="27"/>
      <c r="DS402" s="27"/>
      <c r="DT402" s="27"/>
      <c r="DU402" s="27"/>
      <c r="DV402" s="27"/>
      <c r="DW402" s="27"/>
      <c r="DX402" s="27"/>
      <c r="DY402" s="27"/>
      <c r="DZ402" s="27"/>
      <c r="EA402" s="27"/>
      <c r="EB402" s="27"/>
      <c r="EC402" s="27"/>
      <c r="ED402" s="27"/>
      <c r="EE402" s="27"/>
      <c r="EF402" s="27"/>
      <c r="EG402" s="27"/>
      <c r="EH402" s="27"/>
      <c r="EI402" s="27"/>
    </row>
    <row r="403" spans="1:139" ht="15" customHeight="1">
      <c r="A403" s="83"/>
      <c r="B403" s="66"/>
      <c r="C403" s="79"/>
      <c r="D403" s="67"/>
      <c r="E403" s="123"/>
      <c r="F403" s="123"/>
      <c r="G403" s="85"/>
      <c r="H403" s="86"/>
      <c r="I403" s="124"/>
      <c r="J403" s="13"/>
      <c r="K403" s="14"/>
      <c r="L403" s="14"/>
      <c r="M403" s="15"/>
      <c r="N403" s="72"/>
      <c r="O403" s="92">
        <f t="shared" si="210"/>
        <v>0</v>
      </c>
      <c r="P403" s="93">
        <f t="shared" si="211"/>
        <v>0</v>
      </c>
      <c r="Q403" s="94"/>
      <c r="R403" s="3" t="str">
        <f t="shared" si="212"/>
        <v/>
      </c>
      <c r="S403" s="3" t="str">
        <f t="shared" si="213"/>
        <v/>
      </c>
      <c r="T403" s="3" t="str">
        <f t="shared" si="214"/>
        <v/>
      </c>
      <c r="U403" s="4" t="str">
        <f t="shared" si="215"/>
        <v/>
      </c>
      <c r="V403" s="5" t="str">
        <f t="shared" si="216"/>
        <v/>
      </c>
      <c r="W403" s="76" t="str">
        <f t="shared" si="207"/>
        <v/>
      </c>
      <c r="X403" s="76" t="str">
        <f t="shared" si="208"/>
        <v/>
      </c>
      <c r="Y403" s="5" t="str">
        <f t="shared" si="217"/>
        <v/>
      </c>
      <c r="Z403" s="5" t="str">
        <f t="shared" si="218"/>
        <v/>
      </c>
      <c r="AA403" s="5" t="str">
        <f t="shared" si="219"/>
        <v/>
      </c>
      <c r="AB403" s="6" t="str">
        <f t="shared" si="220"/>
        <v/>
      </c>
      <c r="AC403" s="29" t="str">
        <f t="shared" si="221"/>
        <v/>
      </c>
      <c r="AD403" s="29" t="str">
        <f t="shared" si="222"/>
        <v/>
      </c>
      <c r="AE403" s="29" t="str">
        <f t="shared" si="223"/>
        <v/>
      </c>
      <c r="AF403" s="29" t="str">
        <f t="shared" si="209"/>
        <v/>
      </c>
      <c r="AG403" s="23"/>
      <c r="AH403" s="17" t="str">
        <f t="shared" si="224"/>
        <v/>
      </c>
      <c r="AI403" s="73"/>
      <c r="AJ403" s="61"/>
      <c r="AK403" s="61"/>
      <c r="AL403" s="62"/>
      <c r="AM403" s="18"/>
      <c r="AN403" s="102"/>
      <c r="AO403" s="102"/>
      <c r="AP403" s="102"/>
      <c r="AQ403" s="102"/>
      <c r="AR403" s="102"/>
      <c r="AS403" s="102"/>
      <c r="AT403" s="102"/>
      <c r="AU403" s="102"/>
      <c r="AV403" s="102"/>
      <c r="AW403" s="102"/>
      <c r="AX403" s="102"/>
      <c r="AY403" s="102"/>
      <c r="AZ403" s="102"/>
      <c r="BA403" s="102"/>
      <c r="BB403" s="102"/>
      <c r="BC403" s="102"/>
      <c r="BD403" s="102"/>
      <c r="BE403" s="102"/>
      <c r="BF403" s="102"/>
      <c r="BG403" s="102"/>
      <c r="BH403" s="102"/>
      <c r="BI403" s="102"/>
      <c r="BJ403" s="102"/>
      <c r="BK403" s="102"/>
      <c r="BL403" s="102"/>
      <c r="BM403" s="102"/>
      <c r="BN403" s="102"/>
      <c r="BO403" s="102"/>
      <c r="BP403" s="102"/>
      <c r="BQ403" s="102"/>
      <c r="BR403" s="102"/>
      <c r="BS403" s="102"/>
      <c r="BT403" s="25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7"/>
      <c r="DJ403" s="27"/>
      <c r="DK403" s="27"/>
      <c r="DL403" s="27"/>
      <c r="DM403" s="27"/>
      <c r="DN403" s="27"/>
      <c r="DO403" s="27"/>
      <c r="DP403" s="27"/>
      <c r="DQ403" s="27"/>
      <c r="DR403" s="27"/>
      <c r="DS403" s="27"/>
      <c r="DT403" s="27"/>
      <c r="DU403" s="27"/>
      <c r="DV403" s="27"/>
      <c r="DW403" s="27"/>
      <c r="DX403" s="27"/>
      <c r="DY403" s="27"/>
      <c r="DZ403" s="27"/>
      <c r="EA403" s="27"/>
      <c r="EB403" s="27"/>
      <c r="EC403" s="27"/>
      <c r="ED403" s="27"/>
      <c r="EE403" s="27"/>
      <c r="EF403" s="27"/>
      <c r="EG403" s="27"/>
      <c r="EH403" s="27"/>
      <c r="EI403" s="27"/>
    </row>
    <row r="404" spans="1:139" ht="15" customHeight="1">
      <c r="A404" s="83"/>
      <c r="B404" s="66"/>
      <c r="C404" s="79"/>
      <c r="D404" s="67"/>
      <c r="E404" s="123"/>
      <c r="F404" s="123"/>
      <c r="G404" s="85"/>
      <c r="H404" s="86"/>
      <c r="I404" s="124"/>
      <c r="J404" s="13"/>
      <c r="K404" s="14"/>
      <c r="L404" s="14"/>
      <c r="M404" s="15"/>
      <c r="N404" s="72"/>
      <c r="O404" s="92">
        <f t="shared" si="210"/>
        <v>0</v>
      </c>
      <c r="P404" s="93">
        <f t="shared" si="211"/>
        <v>0</v>
      </c>
      <c r="Q404" s="94"/>
      <c r="R404" s="3" t="str">
        <f t="shared" si="212"/>
        <v/>
      </c>
      <c r="S404" s="3" t="str">
        <f t="shared" si="213"/>
        <v/>
      </c>
      <c r="T404" s="3" t="str">
        <f t="shared" si="214"/>
        <v/>
      </c>
      <c r="U404" s="4" t="str">
        <f t="shared" si="215"/>
        <v/>
      </c>
      <c r="V404" s="5" t="str">
        <f t="shared" si="216"/>
        <v/>
      </c>
      <c r="W404" s="76" t="str">
        <f t="shared" si="207"/>
        <v/>
      </c>
      <c r="X404" s="76" t="str">
        <f t="shared" si="208"/>
        <v/>
      </c>
      <c r="Y404" s="5" t="str">
        <f t="shared" si="217"/>
        <v/>
      </c>
      <c r="Z404" s="5" t="str">
        <f t="shared" si="218"/>
        <v/>
      </c>
      <c r="AA404" s="5" t="str">
        <f t="shared" si="219"/>
        <v/>
      </c>
      <c r="AB404" s="6" t="str">
        <f t="shared" si="220"/>
        <v/>
      </c>
      <c r="AC404" s="29" t="str">
        <f t="shared" si="221"/>
        <v/>
      </c>
      <c r="AD404" s="29" t="str">
        <f t="shared" si="222"/>
        <v/>
      </c>
      <c r="AE404" s="29" t="str">
        <f t="shared" si="223"/>
        <v/>
      </c>
      <c r="AF404" s="29" t="str">
        <f t="shared" si="209"/>
        <v/>
      </c>
      <c r="AG404" s="23"/>
      <c r="AH404" s="17" t="str">
        <f t="shared" si="224"/>
        <v/>
      </c>
      <c r="AI404" s="73"/>
      <c r="AJ404" s="61"/>
      <c r="AK404" s="61"/>
      <c r="AL404" s="62"/>
      <c r="AM404" s="18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  <c r="BJ404" s="102"/>
      <c r="BK404" s="102"/>
      <c r="BL404" s="102"/>
      <c r="BM404" s="102"/>
      <c r="BN404" s="102"/>
      <c r="BO404" s="102"/>
      <c r="BP404" s="102"/>
      <c r="BQ404" s="102"/>
      <c r="BR404" s="102"/>
      <c r="BS404" s="102"/>
      <c r="BT404" s="25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7"/>
      <c r="DJ404" s="27"/>
      <c r="DK404" s="27"/>
      <c r="DL404" s="27"/>
      <c r="DM404" s="27"/>
      <c r="DN404" s="27"/>
      <c r="DO404" s="27"/>
      <c r="DP404" s="27"/>
      <c r="DQ404" s="27"/>
      <c r="DR404" s="27"/>
      <c r="DS404" s="27"/>
      <c r="DT404" s="27"/>
      <c r="DU404" s="27"/>
      <c r="DV404" s="27"/>
      <c r="DW404" s="27"/>
      <c r="DX404" s="27"/>
      <c r="DY404" s="27"/>
      <c r="DZ404" s="27"/>
      <c r="EA404" s="27"/>
      <c r="EB404" s="27"/>
      <c r="EC404" s="27"/>
      <c r="ED404" s="27"/>
      <c r="EE404" s="27"/>
      <c r="EF404" s="27"/>
      <c r="EG404" s="27"/>
      <c r="EH404" s="27"/>
      <c r="EI404" s="27"/>
    </row>
    <row r="405" spans="1:139" ht="15" customHeight="1">
      <c r="A405" s="83"/>
      <c r="B405" s="66"/>
      <c r="C405" s="79"/>
      <c r="D405" s="67"/>
      <c r="E405" s="123"/>
      <c r="F405" s="123"/>
      <c r="G405" s="85"/>
      <c r="H405" s="86"/>
      <c r="I405" s="124"/>
      <c r="J405" s="13"/>
      <c r="K405" s="14"/>
      <c r="L405" s="14"/>
      <c r="M405" s="15"/>
      <c r="N405" s="72"/>
      <c r="O405" s="92">
        <f t="shared" si="210"/>
        <v>0</v>
      </c>
      <c r="P405" s="93">
        <f t="shared" si="211"/>
        <v>0</v>
      </c>
      <c r="Q405" s="94"/>
      <c r="R405" s="3" t="str">
        <f t="shared" si="212"/>
        <v/>
      </c>
      <c r="S405" s="3" t="str">
        <f t="shared" si="213"/>
        <v/>
      </c>
      <c r="T405" s="3" t="str">
        <f t="shared" si="214"/>
        <v/>
      </c>
      <c r="U405" s="4" t="str">
        <f t="shared" si="215"/>
        <v/>
      </c>
      <c r="V405" s="5" t="str">
        <f t="shared" si="216"/>
        <v/>
      </c>
      <c r="W405" s="76" t="str">
        <f t="shared" si="207"/>
        <v/>
      </c>
      <c r="X405" s="76" t="str">
        <f t="shared" si="208"/>
        <v/>
      </c>
      <c r="Y405" s="5" t="str">
        <f t="shared" si="217"/>
        <v/>
      </c>
      <c r="Z405" s="5" t="str">
        <f t="shared" si="218"/>
        <v/>
      </c>
      <c r="AA405" s="5" t="str">
        <f t="shared" si="219"/>
        <v/>
      </c>
      <c r="AB405" s="6" t="str">
        <f t="shared" si="220"/>
        <v/>
      </c>
      <c r="AC405" s="29" t="str">
        <f t="shared" si="221"/>
        <v/>
      </c>
      <c r="AD405" s="29" t="str">
        <f t="shared" si="222"/>
        <v/>
      </c>
      <c r="AE405" s="29" t="str">
        <f t="shared" si="223"/>
        <v/>
      </c>
      <c r="AF405" s="29" t="str">
        <f t="shared" si="209"/>
        <v/>
      </c>
      <c r="AG405" s="23"/>
      <c r="AH405" s="17" t="str">
        <f t="shared" si="224"/>
        <v/>
      </c>
      <c r="AI405" s="73"/>
      <c r="AJ405" s="61"/>
      <c r="AK405" s="61"/>
      <c r="AL405" s="62"/>
      <c r="AM405" s="18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  <c r="BJ405" s="102"/>
      <c r="BK405" s="102"/>
      <c r="BL405" s="102"/>
      <c r="BM405" s="102"/>
      <c r="BN405" s="102"/>
      <c r="BO405" s="102"/>
      <c r="BP405" s="102"/>
      <c r="BQ405" s="102"/>
      <c r="BR405" s="102"/>
      <c r="BS405" s="102"/>
      <c r="BT405" s="25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7"/>
      <c r="DJ405" s="27"/>
      <c r="DK405" s="27"/>
      <c r="DL405" s="27"/>
      <c r="DM405" s="27"/>
      <c r="DN405" s="27"/>
      <c r="DO405" s="27"/>
      <c r="DP405" s="27"/>
      <c r="DQ405" s="27"/>
      <c r="DR405" s="27"/>
      <c r="DS405" s="27"/>
      <c r="DT405" s="27"/>
      <c r="DU405" s="27"/>
      <c r="DV405" s="27"/>
      <c r="DW405" s="27"/>
      <c r="DX405" s="27"/>
      <c r="DY405" s="27"/>
      <c r="DZ405" s="27"/>
      <c r="EA405" s="27"/>
      <c r="EB405" s="27"/>
      <c r="EC405" s="27"/>
      <c r="ED405" s="27"/>
      <c r="EE405" s="27"/>
      <c r="EF405" s="27"/>
      <c r="EG405" s="27"/>
      <c r="EH405" s="27"/>
      <c r="EI405" s="27"/>
    </row>
    <row r="406" spans="1:139" ht="15" customHeight="1">
      <c r="A406" s="83"/>
      <c r="B406" s="66"/>
      <c r="C406" s="79"/>
      <c r="D406" s="67"/>
      <c r="E406" s="123"/>
      <c r="F406" s="123"/>
      <c r="G406" s="85"/>
      <c r="H406" s="86"/>
      <c r="I406" s="124"/>
      <c r="J406" s="13"/>
      <c r="K406" s="14"/>
      <c r="L406" s="14"/>
      <c r="M406" s="15"/>
      <c r="N406" s="72"/>
      <c r="O406" s="92">
        <f t="shared" si="210"/>
        <v>0</v>
      </c>
      <c r="P406" s="93">
        <f t="shared" si="211"/>
        <v>0</v>
      </c>
      <c r="Q406" s="94"/>
      <c r="R406" s="3" t="str">
        <f t="shared" si="212"/>
        <v/>
      </c>
      <c r="S406" s="3" t="str">
        <f t="shared" si="213"/>
        <v/>
      </c>
      <c r="T406" s="3" t="str">
        <f t="shared" si="214"/>
        <v/>
      </c>
      <c r="U406" s="4" t="str">
        <f t="shared" si="215"/>
        <v/>
      </c>
      <c r="V406" s="5" t="str">
        <f t="shared" si="216"/>
        <v/>
      </c>
      <c r="W406" s="76" t="str">
        <f t="shared" si="207"/>
        <v/>
      </c>
      <c r="X406" s="76" t="str">
        <f t="shared" si="208"/>
        <v/>
      </c>
      <c r="Y406" s="5" t="str">
        <f t="shared" si="217"/>
        <v/>
      </c>
      <c r="Z406" s="5" t="str">
        <f t="shared" si="218"/>
        <v/>
      </c>
      <c r="AA406" s="5" t="str">
        <f t="shared" si="219"/>
        <v/>
      </c>
      <c r="AB406" s="6" t="str">
        <f t="shared" si="220"/>
        <v/>
      </c>
      <c r="AC406" s="29" t="str">
        <f t="shared" si="221"/>
        <v/>
      </c>
      <c r="AD406" s="29" t="str">
        <f t="shared" si="222"/>
        <v/>
      </c>
      <c r="AE406" s="29" t="str">
        <f t="shared" si="223"/>
        <v/>
      </c>
      <c r="AF406" s="29" t="str">
        <f t="shared" si="209"/>
        <v/>
      </c>
      <c r="AG406" s="23"/>
      <c r="AH406" s="17" t="str">
        <f t="shared" si="224"/>
        <v/>
      </c>
      <c r="AI406" s="73"/>
      <c r="AJ406" s="61"/>
      <c r="AK406" s="61"/>
      <c r="AL406" s="62"/>
      <c r="AM406" s="18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  <c r="BJ406" s="102"/>
      <c r="BK406" s="102"/>
      <c r="BL406" s="102"/>
      <c r="BM406" s="102"/>
      <c r="BN406" s="102"/>
      <c r="BO406" s="102"/>
      <c r="BP406" s="102"/>
      <c r="BQ406" s="102"/>
      <c r="BR406" s="102"/>
      <c r="BS406" s="102"/>
      <c r="BT406" s="25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7"/>
      <c r="DJ406" s="27"/>
      <c r="DK406" s="27"/>
      <c r="DL406" s="27"/>
      <c r="DM406" s="27"/>
      <c r="DN406" s="27"/>
      <c r="DO406" s="27"/>
      <c r="DP406" s="27"/>
      <c r="DQ406" s="27"/>
      <c r="DR406" s="27"/>
      <c r="DS406" s="27"/>
      <c r="DT406" s="27"/>
      <c r="DU406" s="27"/>
      <c r="DV406" s="27"/>
      <c r="DW406" s="27"/>
      <c r="DX406" s="27"/>
      <c r="DY406" s="27"/>
      <c r="DZ406" s="27"/>
      <c r="EA406" s="27"/>
      <c r="EB406" s="27"/>
      <c r="EC406" s="27"/>
      <c r="ED406" s="27"/>
      <c r="EE406" s="27"/>
      <c r="EF406" s="27"/>
      <c r="EG406" s="27"/>
      <c r="EH406" s="27"/>
      <c r="EI406" s="27"/>
    </row>
    <row r="407" spans="1:139" ht="15" customHeight="1">
      <c r="A407" s="83"/>
      <c r="B407" s="66"/>
      <c r="C407" s="79"/>
      <c r="D407" s="67"/>
      <c r="E407" s="123"/>
      <c r="F407" s="123"/>
      <c r="G407" s="85"/>
      <c r="H407" s="86"/>
      <c r="I407" s="124"/>
      <c r="J407" s="13"/>
      <c r="K407" s="14"/>
      <c r="L407" s="14"/>
      <c r="M407" s="15"/>
      <c r="N407" s="72"/>
      <c r="O407" s="92">
        <f t="shared" si="210"/>
        <v>0</v>
      </c>
      <c r="P407" s="93">
        <f t="shared" si="211"/>
        <v>0</v>
      </c>
      <c r="Q407" s="94"/>
      <c r="R407" s="3" t="str">
        <f t="shared" si="212"/>
        <v/>
      </c>
      <c r="S407" s="3" t="str">
        <f t="shared" si="213"/>
        <v/>
      </c>
      <c r="T407" s="3" t="str">
        <f t="shared" si="214"/>
        <v/>
      </c>
      <c r="U407" s="4" t="str">
        <f t="shared" si="215"/>
        <v/>
      </c>
      <c r="V407" s="5" t="str">
        <f t="shared" si="216"/>
        <v/>
      </c>
      <c r="W407" s="76" t="str">
        <f t="shared" si="207"/>
        <v/>
      </c>
      <c r="X407" s="76" t="str">
        <f t="shared" si="208"/>
        <v/>
      </c>
      <c r="Y407" s="5" t="str">
        <f t="shared" si="217"/>
        <v/>
      </c>
      <c r="Z407" s="5" t="str">
        <f t="shared" si="218"/>
        <v/>
      </c>
      <c r="AA407" s="5" t="str">
        <f t="shared" si="219"/>
        <v/>
      </c>
      <c r="AB407" s="6" t="str">
        <f t="shared" si="220"/>
        <v/>
      </c>
      <c r="AC407" s="29" t="str">
        <f t="shared" si="221"/>
        <v/>
      </c>
      <c r="AD407" s="29" t="str">
        <f t="shared" si="222"/>
        <v/>
      </c>
      <c r="AE407" s="29" t="str">
        <f t="shared" si="223"/>
        <v/>
      </c>
      <c r="AF407" s="29" t="str">
        <f t="shared" si="209"/>
        <v/>
      </c>
      <c r="AG407" s="23"/>
      <c r="AH407" s="17" t="str">
        <f t="shared" si="224"/>
        <v/>
      </c>
      <c r="AI407" s="73"/>
      <c r="AJ407" s="61"/>
      <c r="AK407" s="61"/>
      <c r="AL407" s="62"/>
      <c r="AM407" s="18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  <c r="BJ407" s="102"/>
      <c r="BK407" s="102"/>
      <c r="BL407" s="102"/>
      <c r="BM407" s="102"/>
      <c r="BN407" s="102"/>
      <c r="BO407" s="102"/>
      <c r="BP407" s="102"/>
      <c r="BQ407" s="102"/>
      <c r="BR407" s="102"/>
      <c r="BS407" s="102"/>
      <c r="BT407" s="25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7"/>
      <c r="DJ407" s="27"/>
      <c r="DK407" s="27"/>
      <c r="DL407" s="27"/>
      <c r="DM407" s="27"/>
      <c r="DN407" s="27"/>
      <c r="DO407" s="27"/>
      <c r="DP407" s="27"/>
      <c r="DQ407" s="27"/>
      <c r="DR407" s="27"/>
      <c r="DS407" s="27"/>
      <c r="DT407" s="27"/>
      <c r="DU407" s="27"/>
      <c r="DV407" s="27"/>
      <c r="DW407" s="27"/>
      <c r="DX407" s="27"/>
      <c r="DY407" s="27"/>
      <c r="DZ407" s="27"/>
      <c r="EA407" s="27"/>
      <c r="EB407" s="27"/>
      <c r="EC407" s="27"/>
      <c r="ED407" s="27"/>
      <c r="EE407" s="27"/>
      <c r="EF407" s="27"/>
      <c r="EG407" s="27"/>
      <c r="EH407" s="27"/>
      <c r="EI407" s="27"/>
    </row>
    <row r="408" spans="1:139" ht="15" customHeight="1">
      <c r="A408" s="83"/>
      <c r="B408" s="66"/>
      <c r="C408" s="79"/>
      <c r="D408" s="67"/>
      <c r="E408" s="123"/>
      <c r="F408" s="123"/>
      <c r="G408" s="85"/>
      <c r="H408" s="86"/>
      <c r="I408" s="124"/>
      <c r="J408" s="13"/>
      <c r="K408" s="14"/>
      <c r="L408" s="14"/>
      <c r="M408" s="15"/>
      <c r="N408" s="72"/>
      <c r="O408" s="92">
        <f t="shared" si="210"/>
        <v>0</v>
      </c>
      <c r="P408" s="93">
        <f t="shared" si="211"/>
        <v>0</v>
      </c>
      <c r="Q408" s="94"/>
      <c r="R408" s="3" t="str">
        <f t="shared" si="212"/>
        <v/>
      </c>
      <c r="S408" s="3" t="str">
        <f t="shared" si="213"/>
        <v/>
      </c>
      <c r="T408" s="3" t="str">
        <f t="shared" si="214"/>
        <v/>
      </c>
      <c r="U408" s="4" t="str">
        <f t="shared" si="215"/>
        <v/>
      </c>
      <c r="V408" s="5" t="str">
        <f t="shared" si="216"/>
        <v/>
      </c>
      <c r="W408" s="76" t="str">
        <f t="shared" si="207"/>
        <v/>
      </c>
      <c r="X408" s="76" t="str">
        <f t="shared" si="208"/>
        <v/>
      </c>
      <c r="Y408" s="5" t="str">
        <f t="shared" si="217"/>
        <v/>
      </c>
      <c r="Z408" s="5" t="str">
        <f t="shared" si="218"/>
        <v/>
      </c>
      <c r="AA408" s="5" t="str">
        <f t="shared" si="219"/>
        <v/>
      </c>
      <c r="AB408" s="6" t="str">
        <f t="shared" si="220"/>
        <v/>
      </c>
      <c r="AC408" s="29" t="str">
        <f t="shared" si="221"/>
        <v/>
      </c>
      <c r="AD408" s="29" t="str">
        <f t="shared" si="222"/>
        <v/>
      </c>
      <c r="AE408" s="29" t="str">
        <f t="shared" si="223"/>
        <v/>
      </c>
      <c r="AF408" s="29" t="str">
        <f t="shared" si="209"/>
        <v/>
      </c>
      <c r="AG408" s="23"/>
      <c r="AH408" s="17" t="str">
        <f t="shared" si="224"/>
        <v/>
      </c>
      <c r="AI408" s="73"/>
      <c r="AJ408" s="61"/>
      <c r="AK408" s="61"/>
      <c r="AL408" s="62"/>
      <c r="AM408" s="18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25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7"/>
      <c r="DJ408" s="27"/>
      <c r="DK408" s="27"/>
      <c r="DL408" s="27"/>
      <c r="DM408" s="27"/>
      <c r="DN408" s="27"/>
      <c r="DO408" s="27"/>
      <c r="DP408" s="27"/>
      <c r="DQ408" s="27"/>
      <c r="DR408" s="27"/>
      <c r="DS408" s="27"/>
      <c r="DT408" s="27"/>
      <c r="DU408" s="27"/>
      <c r="DV408" s="27"/>
      <c r="DW408" s="27"/>
      <c r="DX408" s="27"/>
      <c r="DY408" s="27"/>
      <c r="DZ408" s="27"/>
      <c r="EA408" s="27"/>
      <c r="EB408" s="27"/>
      <c r="EC408" s="27"/>
      <c r="ED408" s="27"/>
      <c r="EE408" s="27"/>
      <c r="EF408" s="27"/>
      <c r="EG408" s="27"/>
      <c r="EH408" s="27"/>
      <c r="EI408" s="27"/>
    </row>
    <row r="409" spans="1:139" ht="15" customHeight="1">
      <c r="A409" s="83"/>
      <c r="B409" s="66"/>
      <c r="C409" s="79"/>
      <c r="D409" s="67"/>
      <c r="E409" s="123"/>
      <c r="F409" s="123"/>
      <c r="G409" s="85"/>
      <c r="H409" s="86"/>
      <c r="I409" s="124"/>
      <c r="J409" s="13"/>
      <c r="K409" s="14"/>
      <c r="L409" s="14"/>
      <c r="M409" s="15"/>
      <c r="N409" s="72"/>
      <c r="O409" s="92">
        <f t="shared" si="210"/>
        <v>0</v>
      </c>
      <c r="P409" s="93">
        <f t="shared" si="211"/>
        <v>0</v>
      </c>
      <c r="Q409" s="94"/>
      <c r="R409" s="3" t="str">
        <f t="shared" si="212"/>
        <v/>
      </c>
      <c r="S409" s="3" t="str">
        <f t="shared" si="213"/>
        <v/>
      </c>
      <c r="T409" s="3" t="str">
        <f t="shared" si="214"/>
        <v/>
      </c>
      <c r="U409" s="4" t="str">
        <f t="shared" si="215"/>
        <v/>
      </c>
      <c r="V409" s="5" t="str">
        <f t="shared" si="216"/>
        <v/>
      </c>
      <c r="W409" s="76" t="str">
        <f t="shared" si="207"/>
        <v/>
      </c>
      <c r="X409" s="76" t="str">
        <f t="shared" si="208"/>
        <v/>
      </c>
      <c r="Y409" s="5" t="str">
        <f t="shared" si="217"/>
        <v/>
      </c>
      <c r="Z409" s="5" t="str">
        <f t="shared" si="218"/>
        <v/>
      </c>
      <c r="AA409" s="5" t="str">
        <f t="shared" si="219"/>
        <v/>
      </c>
      <c r="AB409" s="6" t="str">
        <f t="shared" si="220"/>
        <v/>
      </c>
      <c r="AC409" s="29" t="str">
        <f t="shared" si="221"/>
        <v/>
      </c>
      <c r="AD409" s="29" t="str">
        <f t="shared" si="222"/>
        <v/>
      </c>
      <c r="AE409" s="29" t="str">
        <f t="shared" si="223"/>
        <v/>
      </c>
      <c r="AF409" s="29" t="str">
        <f t="shared" si="209"/>
        <v/>
      </c>
      <c r="AG409" s="23"/>
      <c r="AH409" s="17" t="str">
        <f t="shared" si="224"/>
        <v/>
      </c>
      <c r="AI409" s="73"/>
      <c r="AJ409" s="61"/>
      <c r="AK409" s="61"/>
      <c r="AL409" s="62"/>
      <c r="AM409" s="18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  <c r="BJ409" s="102"/>
      <c r="BK409" s="102"/>
      <c r="BL409" s="102"/>
      <c r="BM409" s="102"/>
      <c r="BN409" s="102"/>
      <c r="BO409" s="102"/>
      <c r="BP409" s="102"/>
      <c r="BQ409" s="102"/>
      <c r="BR409" s="102"/>
      <c r="BS409" s="102"/>
      <c r="BT409" s="25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7"/>
      <c r="DJ409" s="27"/>
      <c r="DK409" s="27"/>
      <c r="DL409" s="27"/>
      <c r="DM409" s="27"/>
      <c r="DN409" s="27"/>
      <c r="DO409" s="27"/>
      <c r="DP409" s="27"/>
      <c r="DQ409" s="27"/>
      <c r="DR409" s="27"/>
      <c r="DS409" s="27"/>
      <c r="DT409" s="27"/>
      <c r="DU409" s="27"/>
      <c r="DV409" s="27"/>
      <c r="DW409" s="27"/>
      <c r="DX409" s="27"/>
      <c r="DY409" s="27"/>
      <c r="DZ409" s="27"/>
      <c r="EA409" s="27"/>
      <c r="EB409" s="27"/>
      <c r="EC409" s="27"/>
      <c r="ED409" s="27"/>
      <c r="EE409" s="27"/>
      <c r="EF409" s="27"/>
      <c r="EG409" s="27"/>
      <c r="EH409" s="27"/>
      <c r="EI409" s="27"/>
    </row>
    <row r="410" spans="1:139" ht="15" customHeight="1">
      <c r="A410" s="83"/>
      <c r="B410" s="66"/>
      <c r="C410" s="79"/>
      <c r="D410" s="67"/>
      <c r="E410" s="123"/>
      <c r="F410" s="123"/>
      <c r="G410" s="85"/>
      <c r="H410" s="86"/>
      <c r="I410" s="124"/>
      <c r="J410" s="13"/>
      <c r="K410" s="14"/>
      <c r="L410" s="14"/>
      <c r="M410" s="15"/>
      <c r="N410" s="72"/>
      <c r="O410" s="92">
        <f t="shared" si="210"/>
        <v>0</v>
      </c>
      <c r="P410" s="93">
        <f t="shared" si="211"/>
        <v>0</v>
      </c>
      <c r="Q410" s="94"/>
      <c r="R410" s="3" t="str">
        <f t="shared" si="212"/>
        <v/>
      </c>
      <c r="S410" s="3" t="str">
        <f t="shared" si="213"/>
        <v/>
      </c>
      <c r="T410" s="3" t="str">
        <f t="shared" si="214"/>
        <v/>
      </c>
      <c r="U410" s="4" t="str">
        <f t="shared" si="215"/>
        <v/>
      </c>
      <c r="V410" s="5" t="str">
        <f t="shared" si="216"/>
        <v/>
      </c>
      <c r="W410" s="76" t="str">
        <f t="shared" si="207"/>
        <v/>
      </c>
      <c r="X410" s="76" t="str">
        <f t="shared" si="208"/>
        <v/>
      </c>
      <c r="Y410" s="5" t="str">
        <f t="shared" si="217"/>
        <v/>
      </c>
      <c r="Z410" s="5" t="str">
        <f t="shared" si="218"/>
        <v/>
      </c>
      <c r="AA410" s="5" t="str">
        <f t="shared" si="219"/>
        <v/>
      </c>
      <c r="AB410" s="6" t="str">
        <f t="shared" si="220"/>
        <v/>
      </c>
      <c r="AC410" s="29" t="str">
        <f t="shared" si="221"/>
        <v/>
      </c>
      <c r="AD410" s="29" t="str">
        <f t="shared" si="222"/>
        <v/>
      </c>
      <c r="AE410" s="29" t="str">
        <f t="shared" si="223"/>
        <v/>
      </c>
      <c r="AF410" s="29" t="str">
        <f t="shared" si="209"/>
        <v/>
      </c>
      <c r="AG410" s="23"/>
      <c r="AH410" s="17" t="str">
        <f t="shared" si="224"/>
        <v/>
      </c>
      <c r="AI410" s="73"/>
      <c r="AJ410" s="61"/>
      <c r="AK410" s="61"/>
      <c r="AL410" s="62"/>
      <c r="AM410" s="18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  <c r="BJ410" s="102"/>
      <c r="BK410" s="102"/>
      <c r="BL410" s="102"/>
      <c r="BM410" s="102"/>
      <c r="BN410" s="102"/>
      <c r="BO410" s="102"/>
      <c r="BP410" s="102"/>
      <c r="BQ410" s="102"/>
      <c r="BR410" s="102"/>
      <c r="BS410" s="102"/>
      <c r="BT410" s="25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7"/>
      <c r="DJ410" s="27"/>
      <c r="DK410" s="27"/>
      <c r="DL410" s="27"/>
      <c r="DM410" s="27"/>
      <c r="DN410" s="27"/>
      <c r="DO410" s="27"/>
      <c r="DP410" s="27"/>
      <c r="DQ410" s="27"/>
      <c r="DR410" s="27"/>
      <c r="DS410" s="27"/>
      <c r="DT410" s="27"/>
      <c r="DU410" s="27"/>
      <c r="DV410" s="27"/>
      <c r="DW410" s="27"/>
      <c r="DX410" s="27"/>
      <c r="DY410" s="27"/>
      <c r="DZ410" s="27"/>
      <c r="EA410" s="27"/>
      <c r="EB410" s="27"/>
      <c r="EC410" s="27"/>
      <c r="ED410" s="27"/>
      <c r="EE410" s="27"/>
      <c r="EF410" s="27"/>
      <c r="EG410" s="27"/>
      <c r="EH410" s="27"/>
      <c r="EI410" s="27"/>
    </row>
    <row r="411" spans="1:139" ht="15" customHeight="1">
      <c r="A411" s="83"/>
      <c r="B411" s="66"/>
      <c r="C411" s="79"/>
      <c r="D411" s="67"/>
      <c r="E411" s="123"/>
      <c r="F411" s="123"/>
      <c r="G411" s="85"/>
      <c r="H411" s="86"/>
      <c r="I411" s="124"/>
      <c r="J411" s="13"/>
      <c r="K411" s="14"/>
      <c r="L411" s="14"/>
      <c r="M411" s="15"/>
      <c r="N411" s="72"/>
      <c r="O411" s="92">
        <f t="shared" si="210"/>
        <v>0</v>
      </c>
      <c r="P411" s="93">
        <f t="shared" si="211"/>
        <v>0</v>
      </c>
      <c r="Q411" s="94"/>
      <c r="R411" s="3" t="str">
        <f t="shared" si="212"/>
        <v/>
      </c>
      <c r="S411" s="3" t="str">
        <f t="shared" si="213"/>
        <v/>
      </c>
      <c r="T411" s="3" t="str">
        <f t="shared" si="214"/>
        <v/>
      </c>
      <c r="U411" s="4" t="str">
        <f t="shared" si="215"/>
        <v/>
      </c>
      <c r="V411" s="5" t="str">
        <f t="shared" si="216"/>
        <v/>
      </c>
      <c r="W411" s="76" t="str">
        <f t="shared" si="207"/>
        <v/>
      </c>
      <c r="X411" s="76" t="str">
        <f t="shared" si="208"/>
        <v/>
      </c>
      <c r="Y411" s="5" t="str">
        <f t="shared" si="217"/>
        <v/>
      </c>
      <c r="Z411" s="5" t="str">
        <f t="shared" si="218"/>
        <v/>
      </c>
      <c r="AA411" s="5" t="str">
        <f t="shared" si="219"/>
        <v/>
      </c>
      <c r="AB411" s="6" t="str">
        <f t="shared" si="220"/>
        <v/>
      </c>
      <c r="AC411" s="29" t="str">
        <f t="shared" si="221"/>
        <v/>
      </c>
      <c r="AD411" s="29" t="str">
        <f t="shared" si="222"/>
        <v/>
      </c>
      <c r="AE411" s="29" t="str">
        <f t="shared" si="223"/>
        <v/>
      </c>
      <c r="AF411" s="29" t="str">
        <f t="shared" si="209"/>
        <v/>
      </c>
      <c r="AG411" s="23"/>
      <c r="AH411" s="17" t="str">
        <f t="shared" si="224"/>
        <v/>
      </c>
      <c r="AI411" s="73"/>
      <c r="AJ411" s="61"/>
      <c r="AK411" s="61"/>
      <c r="AL411" s="62"/>
      <c r="AM411" s="18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  <c r="BS411" s="102"/>
      <c r="BT411" s="25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7"/>
      <c r="DJ411" s="27"/>
      <c r="DK411" s="27"/>
      <c r="DL411" s="27"/>
      <c r="DM411" s="27"/>
      <c r="DN411" s="27"/>
      <c r="DO411" s="27"/>
      <c r="DP411" s="27"/>
      <c r="DQ411" s="27"/>
      <c r="DR411" s="27"/>
      <c r="DS411" s="27"/>
      <c r="DT411" s="27"/>
      <c r="DU411" s="27"/>
      <c r="DV411" s="27"/>
      <c r="DW411" s="27"/>
      <c r="DX411" s="27"/>
      <c r="DY411" s="27"/>
      <c r="DZ411" s="27"/>
      <c r="EA411" s="27"/>
      <c r="EB411" s="27"/>
      <c r="EC411" s="27"/>
      <c r="ED411" s="27"/>
      <c r="EE411" s="27"/>
      <c r="EF411" s="27"/>
      <c r="EG411" s="27"/>
      <c r="EH411" s="27"/>
      <c r="EI411" s="27"/>
    </row>
    <row r="412" spans="1:139" ht="15" customHeight="1">
      <c r="A412" s="83"/>
      <c r="B412" s="66"/>
      <c r="C412" s="79"/>
      <c r="D412" s="67"/>
      <c r="E412" s="123"/>
      <c r="F412" s="123"/>
      <c r="G412" s="85"/>
      <c r="H412" s="86"/>
      <c r="I412" s="124"/>
      <c r="J412" s="13"/>
      <c r="K412" s="14"/>
      <c r="L412" s="14"/>
      <c r="M412" s="15"/>
      <c r="N412" s="72"/>
      <c r="O412" s="92">
        <f t="shared" si="210"/>
        <v>0</v>
      </c>
      <c r="P412" s="93">
        <f t="shared" si="211"/>
        <v>0</v>
      </c>
      <c r="Q412" s="94"/>
      <c r="R412" s="3" t="str">
        <f t="shared" si="212"/>
        <v/>
      </c>
      <c r="S412" s="3" t="str">
        <f t="shared" si="213"/>
        <v/>
      </c>
      <c r="T412" s="3" t="str">
        <f t="shared" si="214"/>
        <v/>
      </c>
      <c r="U412" s="4" t="str">
        <f t="shared" si="215"/>
        <v/>
      </c>
      <c r="V412" s="5" t="str">
        <f t="shared" si="216"/>
        <v/>
      </c>
      <c r="W412" s="76" t="str">
        <f t="shared" si="207"/>
        <v/>
      </c>
      <c r="X412" s="76" t="str">
        <f t="shared" si="208"/>
        <v/>
      </c>
      <c r="Y412" s="5" t="str">
        <f t="shared" si="217"/>
        <v/>
      </c>
      <c r="Z412" s="5" t="str">
        <f t="shared" si="218"/>
        <v/>
      </c>
      <c r="AA412" s="5" t="str">
        <f t="shared" si="219"/>
        <v/>
      </c>
      <c r="AB412" s="6" t="str">
        <f t="shared" si="220"/>
        <v/>
      </c>
      <c r="AC412" s="29" t="str">
        <f t="shared" si="221"/>
        <v/>
      </c>
      <c r="AD412" s="29" t="str">
        <f t="shared" si="222"/>
        <v/>
      </c>
      <c r="AE412" s="29" t="str">
        <f t="shared" si="223"/>
        <v/>
      </c>
      <c r="AF412" s="29" t="str">
        <f t="shared" si="209"/>
        <v/>
      </c>
      <c r="AG412" s="23"/>
      <c r="AH412" s="17" t="str">
        <f t="shared" si="224"/>
        <v/>
      </c>
      <c r="AI412" s="73"/>
      <c r="AJ412" s="61"/>
      <c r="AK412" s="61"/>
      <c r="AL412" s="62"/>
      <c r="AM412" s="18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  <c r="BJ412" s="102"/>
      <c r="BK412" s="102"/>
      <c r="BL412" s="102"/>
      <c r="BM412" s="102"/>
      <c r="BN412" s="102"/>
      <c r="BO412" s="102"/>
      <c r="BP412" s="102"/>
      <c r="BQ412" s="102"/>
      <c r="BR412" s="102"/>
      <c r="BS412" s="102"/>
      <c r="BT412" s="25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7"/>
      <c r="DJ412" s="27"/>
      <c r="DK412" s="27"/>
      <c r="DL412" s="27"/>
      <c r="DM412" s="27"/>
      <c r="DN412" s="27"/>
      <c r="DO412" s="27"/>
      <c r="DP412" s="27"/>
      <c r="DQ412" s="27"/>
      <c r="DR412" s="27"/>
      <c r="DS412" s="27"/>
      <c r="DT412" s="27"/>
      <c r="DU412" s="27"/>
      <c r="DV412" s="27"/>
      <c r="DW412" s="27"/>
      <c r="DX412" s="27"/>
      <c r="DY412" s="27"/>
      <c r="DZ412" s="27"/>
      <c r="EA412" s="27"/>
      <c r="EB412" s="27"/>
      <c r="EC412" s="27"/>
      <c r="ED412" s="27"/>
      <c r="EE412" s="27"/>
      <c r="EF412" s="27"/>
      <c r="EG412" s="27"/>
      <c r="EH412" s="27"/>
      <c r="EI412" s="27"/>
    </row>
    <row r="413" spans="1:139" ht="15" customHeight="1">
      <c r="A413" s="83"/>
      <c r="B413" s="66"/>
      <c r="C413" s="79"/>
      <c r="D413" s="67"/>
      <c r="E413" s="123"/>
      <c r="F413" s="123"/>
      <c r="G413" s="85"/>
      <c r="H413" s="86"/>
      <c r="I413" s="124"/>
      <c r="J413" s="13"/>
      <c r="K413" s="14"/>
      <c r="L413" s="14"/>
      <c r="M413" s="15"/>
      <c r="N413" s="72"/>
      <c r="O413" s="92">
        <f t="shared" si="210"/>
        <v>0</v>
      </c>
      <c r="P413" s="93">
        <f t="shared" si="211"/>
        <v>0</v>
      </c>
      <c r="Q413" s="94"/>
      <c r="R413" s="3" t="str">
        <f t="shared" si="212"/>
        <v/>
      </c>
      <c r="S413" s="3" t="str">
        <f t="shared" si="213"/>
        <v/>
      </c>
      <c r="T413" s="3" t="str">
        <f t="shared" si="214"/>
        <v/>
      </c>
      <c r="U413" s="4" t="str">
        <f t="shared" si="215"/>
        <v/>
      </c>
      <c r="V413" s="5" t="str">
        <f t="shared" si="216"/>
        <v/>
      </c>
      <c r="W413" s="76" t="str">
        <f t="shared" si="207"/>
        <v/>
      </c>
      <c r="X413" s="76" t="str">
        <f t="shared" si="208"/>
        <v/>
      </c>
      <c r="Y413" s="5" t="str">
        <f t="shared" si="217"/>
        <v/>
      </c>
      <c r="Z413" s="5" t="str">
        <f t="shared" si="218"/>
        <v/>
      </c>
      <c r="AA413" s="5" t="str">
        <f t="shared" si="219"/>
        <v/>
      </c>
      <c r="AB413" s="6" t="str">
        <f t="shared" si="220"/>
        <v/>
      </c>
      <c r="AC413" s="29" t="str">
        <f t="shared" si="221"/>
        <v/>
      </c>
      <c r="AD413" s="29" t="str">
        <f t="shared" si="222"/>
        <v/>
      </c>
      <c r="AE413" s="29" t="str">
        <f t="shared" si="223"/>
        <v/>
      </c>
      <c r="AF413" s="29" t="str">
        <f t="shared" si="209"/>
        <v/>
      </c>
      <c r="AG413" s="23"/>
      <c r="AH413" s="17" t="str">
        <f t="shared" si="224"/>
        <v/>
      </c>
      <c r="AI413" s="73"/>
      <c r="AJ413" s="61"/>
      <c r="AK413" s="61"/>
      <c r="AL413" s="62"/>
      <c r="AM413" s="18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  <c r="BJ413" s="102"/>
      <c r="BK413" s="102"/>
      <c r="BL413" s="102"/>
      <c r="BM413" s="102"/>
      <c r="BN413" s="102"/>
      <c r="BO413" s="102"/>
      <c r="BP413" s="102"/>
      <c r="BQ413" s="102"/>
      <c r="BR413" s="102"/>
      <c r="BS413" s="102"/>
      <c r="BT413" s="25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7"/>
      <c r="DJ413" s="27"/>
      <c r="DK413" s="27"/>
      <c r="DL413" s="27"/>
      <c r="DM413" s="27"/>
      <c r="DN413" s="27"/>
      <c r="DO413" s="27"/>
      <c r="DP413" s="27"/>
      <c r="DQ413" s="27"/>
      <c r="DR413" s="27"/>
      <c r="DS413" s="27"/>
      <c r="DT413" s="27"/>
      <c r="DU413" s="27"/>
      <c r="DV413" s="27"/>
      <c r="DW413" s="27"/>
      <c r="DX413" s="27"/>
      <c r="DY413" s="27"/>
      <c r="DZ413" s="27"/>
      <c r="EA413" s="27"/>
      <c r="EB413" s="27"/>
      <c r="EC413" s="27"/>
      <c r="ED413" s="27"/>
      <c r="EE413" s="27"/>
      <c r="EF413" s="27"/>
      <c r="EG413" s="27"/>
      <c r="EH413" s="27"/>
      <c r="EI413" s="27"/>
    </row>
    <row r="414" spans="1:139" ht="15" customHeight="1">
      <c r="A414" s="83"/>
      <c r="B414" s="66"/>
      <c r="C414" s="79"/>
      <c r="D414" s="67"/>
      <c r="E414" s="123"/>
      <c r="F414" s="123"/>
      <c r="G414" s="85"/>
      <c r="H414" s="86"/>
      <c r="I414" s="124"/>
      <c r="J414" s="13"/>
      <c r="K414" s="14"/>
      <c r="L414" s="14"/>
      <c r="M414" s="15"/>
      <c r="N414" s="72"/>
      <c r="O414" s="92">
        <f t="shared" si="210"/>
        <v>0</v>
      </c>
      <c r="P414" s="93">
        <f t="shared" si="211"/>
        <v>0</v>
      </c>
      <c r="Q414" s="94"/>
      <c r="R414" s="3" t="str">
        <f t="shared" si="212"/>
        <v/>
      </c>
      <c r="S414" s="3" t="str">
        <f t="shared" si="213"/>
        <v/>
      </c>
      <c r="T414" s="3" t="str">
        <f t="shared" si="214"/>
        <v/>
      </c>
      <c r="U414" s="4" t="str">
        <f t="shared" si="215"/>
        <v/>
      </c>
      <c r="V414" s="5" t="str">
        <f t="shared" si="216"/>
        <v/>
      </c>
      <c r="W414" s="76" t="str">
        <f t="shared" si="207"/>
        <v/>
      </c>
      <c r="X414" s="76" t="str">
        <f t="shared" si="208"/>
        <v/>
      </c>
      <c r="Y414" s="5" t="str">
        <f t="shared" si="217"/>
        <v/>
      </c>
      <c r="Z414" s="5" t="str">
        <f t="shared" si="218"/>
        <v/>
      </c>
      <c r="AA414" s="5" t="str">
        <f t="shared" si="219"/>
        <v/>
      </c>
      <c r="AB414" s="6" t="str">
        <f t="shared" si="220"/>
        <v/>
      </c>
      <c r="AC414" s="29" t="str">
        <f t="shared" si="221"/>
        <v/>
      </c>
      <c r="AD414" s="29" t="str">
        <f t="shared" si="222"/>
        <v/>
      </c>
      <c r="AE414" s="29" t="str">
        <f t="shared" si="223"/>
        <v/>
      </c>
      <c r="AF414" s="29" t="str">
        <f t="shared" si="209"/>
        <v/>
      </c>
      <c r="AG414" s="23"/>
      <c r="AH414" s="17" t="str">
        <f t="shared" si="224"/>
        <v/>
      </c>
      <c r="AI414" s="73"/>
      <c r="AJ414" s="61"/>
      <c r="AK414" s="61"/>
      <c r="AL414" s="62"/>
      <c r="AM414" s="18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  <c r="BJ414" s="102"/>
      <c r="BK414" s="102"/>
      <c r="BL414" s="102"/>
      <c r="BM414" s="102"/>
      <c r="BN414" s="102"/>
      <c r="BO414" s="102"/>
      <c r="BP414" s="102"/>
      <c r="BQ414" s="102"/>
      <c r="BR414" s="102"/>
      <c r="BS414" s="102"/>
      <c r="BT414" s="25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7"/>
      <c r="DJ414" s="27"/>
      <c r="DK414" s="27"/>
      <c r="DL414" s="27"/>
      <c r="DM414" s="27"/>
      <c r="DN414" s="27"/>
      <c r="DO414" s="27"/>
      <c r="DP414" s="27"/>
      <c r="DQ414" s="27"/>
      <c r="DR414" s="27"/>
      <c r="DS414" s="27"/>
      <c r="DT414" s="27"/>
      <c r="DU414" s="27"/>
      <c r="DV414" s="27"/>
      <c r="DW414" s="27"/>
      <c r="DX414" s="27"/>
      <c r="DY414" s="27"/>
      <c r="DZ414" s="27"/>
      <c r="EA414" s="27"/>
      <c r="EB414" s="27"/>
      <c r="EC414" s="27"/>
      <c r="ED414" s="27"/>
      <c r="EE414" s="27"/>
      <c r="EF414" s="27"/>
      <c r="EG414" s="27"/>
      <c r="EH414" s="27"/>
      <c r="EI414" s="27"/>
    </row>
    <row r="415" spans="1:139" ht="15" customHeight="1">
      <c r="A415" s="83"/>
      <c r="B415" s="66"/>
      <c r="C415" s="79"/>
      <c r="D415" s="67"/>
      <c r="E415" s="123"/>
      <c r="F415" s="123"/>
      <c r="G415" s="85"/>
      <c r="H415" s="86"/>
      <c r="I415" s="124"/>
      <c r="J415" s="13"/>
      <c r="K415" s="14"/>
      <c r="L415" s="14"/>
      <c r="M415" s="15"/>
      <c r="N415" s="72"/>
      <c r="O415" s="92">
        <f t="shared" si="210"/>
        <v>0</v>
      </c>
      <c r="P415" s="93">
        <f t="shared" si="211"/>
        <v>0</v>
      </c>
      <c r="Q415" s="94"/>
      <c r="R415" s="3" t="str">
        <f t="shared" si="212"/>
        <v/>
      </c>
      <c r="S415" s="3" t="str">
        <f t="shared" si="213"/>
        <v/>
      </c>
      <c r="T415" s="3" t="str">
        <f t="shared" si="214"/>
        <v/>
      </c>
      <c r="U415" s="4" t="str">
        <f t="shared" si="215"/>
        <v/>
      </c>
      <c r="V415" s="5" t="str">
        <f t="shared" si="216"/>
        <v/>
      </c>
      <c r="W415" s="76" t="str">
        <f t="shared" si="207"/>
        <v/>
      </c>
      <c r="X415" s="76" t="str">
        <f t="shared" si="208"/>
        <v/>
      </c>
      <c r="Y415" s="5" t="str">
        <f t="shared" si="217"/>
        <v/>
      </c>
      <c r="Z415" s="5" t="str">
        <f t="shared" si="218"/>
        <v/>
      </c>
      <c r="AA415" s="5" t="str">
        <f t="shared" si="219"/>
        <v/>
      </c>
      <c r="AB415" s="6" t="str">
        <f t="shared" si="220"/>
        <v/>
      </c>
      <c r="AC415" s="29" t="str">
        <f t="shared" si="221"/>
        <v/>
      </c>
      <c r="AD415" s="29" t="str">
        <f t="shared" si="222"/>
        <v/>
      </c>
      <c r="AE415" s="29" t="str">
        <f t="shared" si="223"/>
        <v/>
      </c>
      <c r="AF415" s="29" t="str">
        <f t="shared" si="209"/>
        <v/>
      </c>
      <c r="AG415" s="23"/>
      <c r="AH415" s="17" t="str">
        <f t="shared" si="224"/>
        <v/>
      </c>
      <c r="AI415" s="73"/>
      <c r="AJ415" s="61"/>
      <c r="AK415" s="61"/>
      <c r="AL415" s="62"/>
      <c r="AM415" s="18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  <c r="BJ415" s="102"/>
      <c r="BK415" s="102"/>
      <c r="BL415" s="102"/>
      <c r="BM415" s="102"/>
      <c r="BN415" s="102"/>
      <c r="BO415" s="102"/>
      <c r="BP415" s="102"/>
      <c r="BQ415" s="102"/>
      <c r="BR415" s="102"/>
      <c r="BS415" s="102"/>
      <c r="BT415" s="25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7"/>
      <c r="DJ415" s="27"/>
      <c r="DK415" s="27"/>
      <c r="DL415" s="27"/>
      <c r="DM415" s="27"/>
      <c r="DN415" s="27"/>
      <c r="DO415" s="27"/>
      <c r="DP415" s="27"/>
      <c r="DQ415" s="27"/>
      <c r="DR415" s="27"/>
      <c r="DS415" s="27"/>
      <c r="DT415" s="27"/>
      <c r="DU415" s="27"/>
      <c r="DV415" s="27"/>
      <c r="DW415" s="27"/>
      <c r="DX415" s="27"/>
      <c r="DY415" s="27"/>
      <c r="DZ415" s="27"/>
      <c r="EA415" s="27"/>
      <c r="EB415" s="27"/>
      <c r="EC415" s="27"/>
      <c r="ED415" s="27"/>
      <c r="EE415" s="27"/>
      <c r="EF415" s="27"/>
      <c r="EG415" s="27"/>
      <c r="EH415" s="27"/>
      <c r="EI415" s="27"/>
    </row>
    <row r="416" spans="1:139" ht="15" customHeight="1">
      <c r="A416" s="83"/>
      <c r="B416" s="66"/>
      <c r="C416" s="79"/>
      <c r="D416" s="67"/>
      <c r="E416" s="123"/>
      <c r="F416" s="123"/>
      <c r="G416" s="85"/>
      <c r="H416" s="86"/>
      <c r="I416" s="124"/>
      <c r="J416" s="13"/>
      <c r="K416" s="14"/>
      <c r="L416" s="14"/>
      <c r="M416" s="15"/>
      <c r="N416" s="72"/>
      <c r="O416" s="92">
        <f t="shared" si="210"/>
        <v>0</v>
      </c>
      <c r="P416" s="93">
        <f t="shared" si="211"/>
        <v>0</v>
      </c>
      <c r="Q416" s="94"/>
      <c r="R416" s="3" t="str">
        <f t="shared" si="212"/>
        <v/>
      </c>
      <c r="S416" s="3" t="str">
        <f t="shared" si="213"/>
        <v/>
      </c>
      <c r="T416" s="3" t="str">
        <f t="shared" si="214"/>
        <v/>
      </c>
      <c r="U416" s="4" t="str">
        <f t="shared" si="215"/>
        <v/>
      </c>
      <c r="V416" s="5" t="str">
        <f t="shared" si="216"/>
        <v/>
      </c>
      <c r="W416" s="76" t="str">
        <f t="shared" si="207"/>
        <v/>
      </c>
      <c r="X416" s="76" t="str">
        <f t="shared" si="208"/>
        <v/>
      </c>
      <c r="Y416" s="5" t="str">
        <f t="shared" si="217"/>
        <v/>
      </c>
      <c r="Z416" s="5" t="str">
        <f t="shared" si="218"/>
        <v/>
      </c>
      <c r="AA416" s="5" t="str">
        <f t="shared" si="219"/>
        <v/>
      </c>
      <c r="AB416" s="6" t="str">
        <f t="shared" si="220"/>
        <v/>
      </c>
      <c r="AC416" s="29" t="str">
        <f t="shared" si="221"/>
        <v/>
      </c>
      <c r="AD416" s="29" t="str">
        <f t="shared" si="222"/>
        <v/>
      </c>
      <c r="AE416" s="29" t="str">
        <f t="shared" si="223"/>
        <v/>
      </c>
      <c r="AF416" s="29" t="str">
        <f t="shared" si="209"/>
        <v/>
      </c>
      <c r="AG416" s="23"/>
      <c r="AH416" s="17" t="str">
        <f t="shared" si="224"/>
        <v/>
      </c>
      <c r="AI416" s="73"/>
      <c r="AJ416" s="61"/>
      <c r="AK416" s="61"/>
      <c r="AL416" s="62"/>
      <c r="AM416" s="18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  <c r="BJ416" s="102"/>
      <c r="BK416" s="102"/>
      <c r="BL416" s="102"/>
      <c r="BM416" s="102"/>
      <c r="BN416" s="102"/>
      <c r="BO416" s="102"/>
      <c r="BP416" s="102"/>
      <c r="BQ416" s="102"/>
      <c r="BR416" s="102"/>
      <c r="BS416" s="102"/>
      <c r="BT416" s="25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7"/>
      <c r="DJ416" s="27"/>
      <c r="DK416" s="27"/>
      <c r="DL416" s="27"/>
      <c r="DM416" s="27"/>
      <c r="DN416" s="27"/>
      <c r="DO416" s="27"/>
      <c r="DP416" s="27"/>
      <c r="DQ416" s="27"/>
      <c r="DR416" s="27"/>
      <c r="DS416" s="27"/>
      <c r="DT416" s="27"/>
      <c r="DU416" s="27"/>
      <c r="DV416" s="27"/>
      <c r="DW416" s="27"/>
      <c r="DX416" s="27"/>
      <c r="DY416" s="27"/>
      <c r="DZ416" s="27"/>
      <c r="EA416" s="27"/>
      <c r="EB416" s="27"/>
      <c r="EC416" s="27"/>
      <c r="ED416" s="27"/>
      <c r="EE416" s="27"/>
      <c r="EF416" s="27"/>
      <c r="EG416" s="27"/>
      <c r="EH416" s="27"/>
      <c r="EI416" s="27"/>
    </row>
    <row r="417" spans="1:139" ht="15" customHeight="1">
      <c r="A417" s="83"/>
      <c r="B417" s="66"/>
      <c r="C417" s="79"/>
      <c r="D417" s="67"/>
      <c r="E417" s="123"/>
      <c r="F417" s="123"/>
      <c r="G417" s="85"/>
      <c r="H417" s="86"/>
      <c r="I417" s="124"/>
      <c r="J417" s="13"/>
      <c r="K417" s="14"/>
      <c r="L417" s="14"/>
      <c r="M417" s="15"/>
      <c r="N417" s="72"/>
      <c r="O417" s="92">
        <f t="shared" si="210"/>
        <v>0</v>
      </c>
      <c r="P417" s="93">
        <f t="shared" si="211"/>
        <v>0</v>
      </c>
      <c r="Q417" s="94"/>
      <c r="R417" s="3" t="str">
        <f t="shared" si="212"/>
        <v/>
      </c>
      <c r="S417" s="3" t="str">
        <f t="shared" si="213"/>
        <v/>
      </c>
      <c r="T417" s="3" t="str">
        <f t="shared" si="214"/>
        <v/>
      </c>
      <c r="U417" s="4" t="str">
        <f t="shared" si="215"/>
        <v/>
      </c>
      <c r="V417" s="5" t="str">
        <f t="shared" si="216"/>
        <v/>
      </c>
      <c r="W417" s="76" t="str">
        <f t="shared" si="207"/>
        <v/>
      </c>
      <c r="X417" s="76" t="str">
        <f t="shared" si="208"/>
        <v/>
      </c>
      <c r="Y417" s="5" t="str">
        <f t="shared" si="217"/>
        <v/>
      </c>
      <c r="Z417" s="5" t="str">
        <f t="shared" si="218"/>
        <v/>
      </c>
      <c r="AA417" s="5" t="str">
        <f t="shared" si="219"/>
        <v/>
      </c>
      <c r="AB417" s="6" t="str">
        <f t="shared" si="220"/>
        <v/>
      </c>
      <c r="AC417" s="29" t="str">
        <f t="shared" si="221"/>
        <v/>
      </c>
      <c r="AD417" s="29" t="str">
        <f t="shared" si="222"/>
        <v/>
      </c>
      <c r="AE417" s="29" t="str">
        <f t="shared" si="223"/>
        <v/>
      </c>
      <c r="AF417" s="29" t="str">
        <f t="shared" si="209"/>
        <v/>
      </c>
      <c r="AG417" s="23"/>
      <c r="AH417" s="17" t="str">
        <f t="shared" si="224"/>
        <v/>
      </c>
      <c r="AI417" s="73"/>
      <c r="AJ417" s="61"/>
      <c r="AK417" s="61"/>
      <c r="AL417" s="62"/>
      <c r="AM417" s="18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  <c r="BJ417" s="102"/>
      <c r="BK417" s="102"/>
      <c r="BL417" s="102"/>
      <c r="BM417" s="102"/>
      <c r="BN417" s="102"/>
      <c r="BO417" s="102"/>
      <c r="BP417" s="102"/>
      <c r="BQ417" s="102"/>
      <c r="BR417" s="102"/>
      <c r="BS417" s="102"/>
      <c r="BT417" s="25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7"/>
      <c r="DJ417" s="27"/>
      <c r="DK417" s="27"/>
      <c r="DL417" s="27"/>
      <c r="DM417" s="27"/>
      <c r="DN417" s="27"/>
      <c r="DO417" s="27"/>
      <c r="DP417" s="27"/>
      <c r="DQ417" s="27"/>
      <c r="DR417" s="27"/>
      <c r="DS417" s="27"/>
      <c r="DT417" s="27"/>
      <c r="DU417" s="27"/>
      <c r="DV417" s="27"/>
      <c r="DW417" s="27"/>
      <c r="DX417" s="27"/>
      <c r="DY417" s="27"/>
      <c r="DZ417" s="27"/>
      <c r="EA417" s="27"/>
      <c r="EB417" s="27"/>
      <c r="EC417" s="27"/>
      <c r="ED417" s="27"/>
      <c r="EE417" s="27"/>
      <c r="EF417" s="27"/>
      <c r="EG417" s="27"/>
      <c r="EH417" s="27"/>
      <c r="EI417" s="27"/>
    </row>
    <row r="418" spans="1:139" ht="15" customHeight="1">
      <c r="A418" s="83"/>
      <c r="B418" s="66"/>
      <c r="C418" s="79"/>
      <c r="D418" s="67"/>
      <c r="E418" s="123"/>
      <c r="F418" s="123"/>
      <c r="G418" s="85"/>
      <c r="H418" s="86"/>
      <c r="I418" s="124"/>
      <c r="J418" s="13"/>
      <c r="K418" s="14"/>
      <c r="L418" s="14"/>
      <c r="M418" s="15"/>
      <c r="N418" s="72"/>
      <c r="O418" s="92">
        <f t="shared" si="210"/>
        <v>0</v>
      </c>
      <c r="P418" s="93">
        <f t="shared" si="211"/>
        <v>0</v>
      </c>
      <c r="Q418" s="94"/>
      <c r="R418" s="3" t="str">
        <f t="shared" si="212"/>
        <v/>
      </c>
      <c r="S418" s="3" t="str">
        <f t="shared" si="213"/>
        <v/>
      </c>
      <c r="T418" s="3" t="str">
        <f t="shared" si="214"/>
        <v/>
      </c>
      <c r="U418" s="4" t="str">
        <f t="shared" si="215"/>
        <v/>
      </c>
      <c r="V418" s="5" t="str">
        <f t="shared" si="216"/>
        <v/>
      </c>
      <c r="W418" s="76" t="str">
        <f t="shared" si="207"/>
        <v/>
      </c>
      <c r="X418" s="76" t="str">
        <f t="shared" si="208"/>
        <v/>
      </c>
      <c r="Y418" s="5" t="str">
        <f t="shared" si="217"/>
        <v/>
      </c>
      <c r="Z418" s="5" t="str">
        <f t="shared" si="218"/>
        <v/>
      </c>
      <c r="AA418" s="5" t="str">
        <f t="shared" si="219"/>
        <v/>
      </c>
      <c r="AB418" s="6" t="str">
        <f t="shared" si="220"/>
        <v/>
      </c>
      <c r="AC418" s="29" t="str">
        <f t="shared" si="221"/>
        <v/>
      </c>
      <c r="AD418" s="29" t="str">
        <f t="shared" si="222"/>
        <v/>
      </c>
      <c r="AE418" s="29" t="str">
        <f t="shared" si="223"/>
        <v/>
      </c>
      <c r="AF418" s="29" t="str">
        <f t="shared" si="209"/>
        <v/>
      </c>
      <c r="AG418" s="23"/>
      <c r="AH418" s="17" t="str">
        <f t="shared" si="224"/>
        <v/>
      </c>
      <c r="AI418" s="73"/>
      <c r="AJ418" s="61"/>
      <c r="AK418" s="61"/>
      <c r="AL418" s="62"/>
      <c r="AM418" s="18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  <c r="BJ418" s="102"/>
      <c r="BK418" s="102"/>
      <c r="BL418" s="102"/>
      <c r="BM418" s="102"/>
      <c r="BN418" s="102"/>
      <c r="BO418" s="102"/>
      <c r="BP418" s="102"/>
      <c r="BQ418" s="102"/>
      <c r="BR418" s="102"/>
      <c r="BS418" s="102"/>
      <c r="BT418" s="25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7"/>
      <c r="DJ418" s="27"/>
      <c r="DK418" s="27"/>
      <c r="DL418" s="27"/>
      <c r="DM418" s="27"/>
      <c r="DN418" s="27"/>
      <c r="DO418" s="27"/>
      <c r="DP418" s="27"/>
      <c r="DQ418" s="27"/>
      <c r="DR418" s="27"/>
      <c r="DS418" s="27"/>
      <c r="DT418" s="27"/>
      <c r="DU418" s="27"/>
      <c r="DV418" s="27"/>
      <c r="DW418" s="27"/>
      <c r="DX418" s="27"/>
      <c r="DY418" s="27"/>
      <c r="DZ418" s="27"/>
      <c r="EA418" s="27"/>
      <c r="EB418" s="27"/>
      <c r="EC418" s="27"/>
      <c r="ED418" s="27"/>
      <c r="EE418" s="27"/>
      <c r="EF418" s="27"/>
      <c r="EG418" s="27"/>
      <c r="EH418" s="27"/>
      <c r="EI418" s="27"/>
    </row>
    <row r="419" spans="1:139" ht="15" customHeight="1">
      <c r="A419" s="83"/>
      <c r="B419" s="66"/>
      <c r="C419" s="79"/>
      <c r="D419" s="67"/>
      <c r="E419" s="123"/>
      <c r="F419" s="123"/>
      <c r="G419" s="85"/>
      <c r="H419" s="86"/>
      <c r="I419" s="124"/>
      <c r="J419" s="13"/>
      <c r="K419" s="14"/>
      <c r="L419" s="14"/>
      <c r="M419" s="15"/>
      <c r="N419" s="72"/>
      <c r="O419" s="92">
        <f t="shared" si="210"/>
        <v>0</v>
      </c>
      <c r="P419" s="93">
        <f t="shared" si="211"/>
        <v>0</v>
      </c>
      <c r="Q419" s="94"/>
      <c r="R419" s="3" t="str">
        <f t="shared" si="212"/>
        <v/>
      </c>
      <c r="S419" s="3" t="str">
        <f t="shared" si="213"/>
        <v/>
      </c>
      <c r="T419" s="3" t="str">
        <f t="shared" si="214"/>
        <v/>
      </c>
      <c r="U419" s="4" t="str">
        <f t="shared" si="215"/>
        <v/>
      </c>
      <c r="V419" s="5" t="str">
        <f t="shared" si="216"/>
        <v/>
      </c>
      <c r="W419" s="76" t="str">
        <f t="shared" si="207"/>
        <v/>
      </c>
      <c r="X419" s="76" t="str">
        <f t="shared" si="208"/>
        <v/>
      </c>
      <c r="Y419" s="5" t="str">
        <f t="shared" si="217"/>
        <v/>
      </c>
      <c r="Z419" s="5" t="str">
        <f t="shared" si="218"/>
        <v/>
      </c>
      <c r="AA419" s="5" t="str">
        <f t="shared" si="219"/>
        <v/>
      </c>
      <c r="AB419" s="6" t="str">
        <f t="shared" si="220"/>
        <v/>
      </c>
      <c r="AC419" s="29" t="str">
        <f t="shared" si="221"/>
        <v/>
      </c>
      <c r="AD419" s="29" t="str">
        <f t="shared" si="222"/>
        <v/>
      </c>
      <c r="AE419" s="29" t="str">
        <f t="shared" si="223"/>
        <v/>
      </c>
      <c r="AF419" s="29" t="str">
        <f t="shared" si="209"/>
        <v/>
      </c>
      <c r="AG419" s="23"/>
      <c r="AH419" s="17" t="str">
        <f t="shared" si="224"/>
        <v/>
      </c>
      <c r="AI419" s="73"/>
      <c r="AJ419" s="61"/>
      <c r="AK419" s="61"/>
      <c r="AL419" s="62"/>
      <c r="AM419" s="18"/>
      <c r="AN419" s="102"/>
      <c r="AO419" s="102"/>
      <c r="AP419" s="102"/>
      <c r="AQ419" s="102"/>
      <c r="AR419" s="102"/>
      <c r="AS419" s="102"/>
      <c r="AT419" s="102"/>
      <c r="AU419" s="102"/>
      <c r="AV419" s="102"/>
      <c r="AW419" s="102"/>
      <c r="AX419" s="102"/>
      <c r="AY419" s="102"/>
      <c r="AZ419" s="102"/>
      <c r="BA419" s="102"/>
      <c r="BB419" s="102"/>
      <c r="BC419" s="102"/>
      <c r="BD419" s="102"/>
      <c r="BE419" s="10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25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7"/>
      <c r="DJ419" s="27"/>
      <c r="DK419" s="27"/>
      <c r="DL419" s="27"/>
      <c r="DM419" s="27"/>
      <c r="DN419" s="27"/>
      <c r="DO419" s="27"/>
      <c r="DP419" s="27"/>
      <c r="DQ419" s="27"/>
      <c r="DR419" s="27"/>
      <c r="DS419" s="27"/>
      <c r="DT419" s="27"/>
      <c r="DU419" s="27"/>
      <c r="DV419" s="27"/>
      <c r="DW419" s="27"/>
      <c r="DX419" s="27"/>
      <c r="DY419" s="27"/>
      <c r="DZ419" s="27"/>
      <c r="EA419" s="27"/>
      <c r="EB419" s="27"/>
      <c r="EC419" s="27"/>
      <c r="ED419" s="27"/>
      <c r="EE419" s="27"/>
      <c r="EF419" s="27"/>
      <c r="EG419" s="27"/>
      <c r="EH419" s="27"/>
      <c r="EI419" s="27"/>
    </row>
    <row r="420" spans="1:139" ht="15" customHeight="1">
      <c r="A420" s="83"/>
      <c r="B420" s="66"/>
      <c r="C420" s="79"/>
      <c r="D420" s="67"/>
      <c r="E420" s="123"/>
      <c r="F420" s="123"/>
      <c r="G420" s="85"/>
      <c r="H420" s="86"/>
      <c r="I420" s="124"/>
      <c r="J420" s="13"/>
      <c r="K420" s="14"/>
      <c r="L420" s="14"/>
      <c r="M420" s="15"/>
      <c r="N420" s="72"/>
      <c r="O420" s="92">
        <f t="shared" si="210"/>
        <v>0</v>
      </c>
      <c r="P420" s="93">
        <f t="shared" si="211"/>
        <v>0</v>
      </c>
      <c r="Q420" s="94"/>
      <c r="R420" s="3" t="str">
        <f t="shared" si="212"/>
        <v/>
      </c>
      <c r="S420" s="3" t="str">
        <f t="shared" si="213"/>
        <v/>
      </c>
      <c r="T420" s="3" t="str">
        <f t="shared" si="214"/>
        <v/>
      </c>
      <c r="U420" s="4" t="str">
        <f t="shared" si="215"/>
        <v/>
      </c>
      <c r="V420" s="5" t="str">
        <f t="shared" si="216"/>
        <v/>
      </c>
      <c r="W420" s="76" t="str">
        <f t="shared" si="207"/>
        <v/>
      </c>
      <c r="X420" s="76" t="str">
        <f t="shared" si="208"/>
        <v/>
      </c>
      <c r="Y420" s="5" t="str">
        <f t="shared" si="217"/>
        <v/>
      </c>
      <c r="Z420" s="5" t="str">
        <f t="shared" si="218"/>
        <v/>
      </c>
      <c r="AA420" s="5" t="str">
        <f t="shared" si="219"/>
        <v/>
      </c>
      <c r="AB420" s="6" t="str">
        <f t="shared" si="220"/>
        <v/>
      </c>
      <c r="AC420" s="29" t="str">
        <f t="shared" si="221"/>
        <v/>
      </c>
      <c r="AD420" s="29" t="str">
        <f t="shared" si="222"/>
        <v/>
      </c>
      <c r="AE420" s="29" t="str">
        <f t="shared" si="223"/>
        <v/>
      </c>
      <c r="AF420" s="29" t="str">
        <f t="shared" si="209"/>
        <v/>
      </c>
      <c r="AG420" s="23"/>
      <c r="AH420" s="17" t="str">
        <f t="shared" si="224"/>
        <v/>
      </c>
      <c r="AI420" s="73"/>
      <c r="AJ420" s="61"/>
      <c r="AK420" s="61"/>
      <c r="AL420" s="62"/>
      <c r="AM420" s="18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25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7"/>
      <c r="DJ420" s="27"/>
      <c r="DK420" s="27"/>
      <c r="DL420" s="27"/>
      <c r="DM420" s="27"/>
      <c r="DN420" s="27"/>
      <c r="DO420" s="27"/>
      <c r="DP420" s="27"/>
      <c r="DQ420" s="27"/>
      <c r="DR420" s="27"/>
      <c r="DS420" s="27"/>
      <c r="DT420" s="27"/>
      <c r="DU420" s="27"/>
      <c r="DV420" s="27"/>
      <c r="DW420" s="27"/>
      <c r="DX420" s="27"/>
      <c r="DY420" s="27"/>
      <c r="DZ420" s="27"/>
      <c r="EA420" s="27"/>
      <c r="EB420" s="27"/>
      <c r="EC420" s="27"/>
      <c r="ED420" s="27"/>
      <c r="EE420" s="27"/>
      <c r="EF420" s="27"/>
      <c r="EG420" s="27"/>
      <c r="EH420" s="27"/>
      <c r="EI420" s="27"/>
    </row>
    <row r="421" spans="1:139" ht="15" customHeight="1">
      <c r="A421" s="83"/>
      <c r="B421" s="66"/>
      <c r="C421" s="79"/>
      <c r="D421" s="67"/>
      <c r="E421" s="123"/>
      <c r="F421" s="123"/>
      <c r="G421" s="85"/>
      <c r="H421" s="86"/>
      <c r="I421" s="124"/>
      <c r="J421" s="13"/>
      <c r="K421" s="14"/>
      <c r="L421" s="14"/>
      <c r="M421" s="15"/>
      <c r="N421" s="72"/>
      <c r="O421" s="92">
        <f t="shared" si="210"/>
        <v>0</v>
      </c>
      <c r="P421" s="93">
        <f t="shared" si="211"/>
        <v>0</v>
      </c>
      <c r="Q421" s="94"/>
      <c r="R421" s="3" t="str">
        <f t="shared" si="212"/>
        <v/>
      </c>
      <c r="S421" s="3" t="str">
        <f t="shared" si="213"/>
        <v/>
      </c>
      <c r="T421" s="3" t="str">
        <f t="shared" si="214"/>
        <v/>
      </c>
      <c r="U421" s="4" t="str">
        <f t="shared" si="215"/>
        <v/>
      </c>
      <c r="V421" s="5" t="str">
        <f t="shared" si="216"/>
        <v/>
      </c>
      <c r="W421" s="76" t="str">
        <f t="shared" si="207"/>
        <v/>
      </c>
      <c r="X421" s="76" t="str">
        <f t="shared" si="208"/>
        <v/>
      </c>
      <c r="Y421" s="5" t="str">
        <f t="shared" si="217"/>
        <v/>
      </c>
      <c r="Z421" s="5" t="str">
        <f t="shared" si="218"/>
        <v/>
      </c>
      <c r="AA421" s="5" t="str">
        <f t="shared" si="219"/>
        <v/>
      </c>
      <c r="AB421" s="6" t="str">
        <f t="shared" si="220"/>
        <v/>
      </c>
      <c r="AC421" s="29" t="str">
        <f t="shared" si="221"/>
        <v/>
      </c>
      <c r="AD421" s="29" t="str">
        <f t="shared" si="222"/>
        <v/>
      </c>
      <c r="AE421" s="29" t="str">
        <f t="shared" si="223"/>
        <v/>
      </c>
      <c r="AF421" s="29" t="str">
        <f t="shared" si="209"/>
        <v/>
      </c>
      <c r="AG421" s="23"/>
      <c r="AH421" s="17" t="str">
        <f t="shared" si="224"/>
        <v/>
      </c>
      <c r="AI421" s="73"/>
      <c r="AJ421" s="61"/>
      <c r="AK421" s="61"/>
      <c r="AL421" s="62"/>
      <c r="AM421" s="18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  <c r="BJ421" s="102"/>
      <c r="BK421" s="102"/>
      <c r="BL421" s="102"/>
      <c r="BM421" s="102"/>
      <c r="BN421" s="102"/>
      <c r="BO421" s="102"/>
      <c r="BP421" s="102"/>
      <c r="BQ421" s="102"/>
      <c r="BR421" s="102"/>
      <c r="BS421" s="102"/>
      <c r="BT421" s="25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7"/>
      <c r="DJ421" s="27"/>
      <c r="DK421" s="27"/>
      <c r="DL421" s="27"/>
      <c r="DM421" s="27"/>
      <c r="DN421" s="27"/>
      <c r="DO421" s="27"/>
      <c r="DP421" s="27"/>
      <c r="DQ421" s="27"/>
      <c r="DR421" s="27"/>
      <c r="DS421" s="27"/>
      <c r="DT421" s="27"/>
      <c r="DU421" s="27"/>
      <c r="DV421" s="27"/>
      <c r="DW421" s="27"/>
      <c r="DX421" s="27"/>
      <c r="DY421" s="27"/>
      <c r="DZ421" s="27"/>
      <c r="EA421" s="27"/>
      <c r="EB421" s="27"/>
      <c r="EC421" s="27"/>
      <c r="ED421" s="27"/>
      <c r="EE421" s="27"/>
      <c r="EF421" s="27"/>
      <c r="EG421" s="27"/>
      <c r="EH421" s="27"/>
      <c r="EI421" s="27"/>
    </row>
    <row r="422" spans="1:139" ht="15" customHeight="1">
      <c r="A422" s="83"/>
      <c r="B422" s="66"/>
      <c r="C422" s="79"/>
      <c r="D422" s="67"/>
      <c r="E422" s="123"/>
      <c r="F422" s="123"/>
      <c r="G422" s="85"/>
      <c r="H422" s="86"/>
      <c r="I422" s="124"/>
      <c r="J422" s="13"/>
      <c r="K422" s="14"/>
      <c r="L422" s="14"/>
      <c r="M422" s="15"/>
      <c r="N422" s="72"/>
      <c r="O422" s="92">
        <f t="shared" si="210"/>
        <v>0</v>
      </c>
      <c r="P422" s="93">
        <f t="shared" si="211"/>
        <v>0</v>
      </c>
      <c r="Q422" s="94"/>
      <c r="R422" s="3" t="str">
        <f t="shared" si="212"/>
        <v/>
      </c>
      <c r="S422" s="3" t="str">
        <f t="shared" si="213"/>
        <v/>
      </c>
      <c r="T422" s="3" t="str">
        <f t="shared" si="214"/>
        <v/>
      </c>
      <c r="U422" s="4" t="str">
        <f t="shared" si="215"/>
        <v/>
      </c>
      <c r="V422" s="5" t="str">
        <f t="shared" si="216"/>
        <v/>
      </c>
      <c r="W422" s="76" t="str">
        <f t="shared" si="207"/>
        <v/>
      </c>
      <c r="X422" s="76" t="str">
        <f t="shared" si="208"/>
        <v/>
      </c>
      <c r="Y422" s="5" t="str">
        <f t="shared" si="217"/>
        <v/>
      </c>
      <c r="Z422" s="5" t="str">
        <f t="shared" si="218"/>
        <v/>
      </c>
      <c r="AA422" s="5" t="str">
        <f t="shared" si="219"/>
        <v/>
      </c>
      <c r="AB422" s="6" t="str">
        <f t="shared" si="220"/>
        <v/>
      </c>
      <c r="AC422" s="29" t="str">
        <f t="shared" si="221"/>
        <v/>
      </c>
      <c r="AD422" s="29" t="str">
        <f t="shared" si="222"/>
        <v/>
      </c>
      <c r="AE422" s="29" t="str">
        <f t="shared" si="223"/>
        <v/>
      </c>
      <c r="AF422" s="29" t="str">
        <f t="shared" si="209"/>
        <v/>
      </c>
      <c r="AG422" s="23"/>
      <c r="AH422" s="17" t="str">
        <f t="shared" si="224"/>
        <v/>
      </c>
      <c r="AI422" s="73"/>
      <c r="AJ422" s="61"/>
      <c r="AK422" s="61"/>
      <c r="AL422" s="62"/>
      <c r="AM422" s="18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  <c r="BJ422" s="102"/>
      <c r="BK422" s="102"/>
      <c r="BL422" s="102"/>
      <c r="BM422" s="102"/>
      <c r="BN422" s="102"/>
      <c r="BO422" s="102"/>
      <c r="BP422" s="102"/>
      <c r="BQ422" s="102"/>
      <c r="BR422" s="102"/>
      <c r="BS422" s="102"/>
      <c r="BT422" s="25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7"/>
      <c r="DJ422" s="27"/>
      <c r="DK422" s="27"/>
      <c r="DL422" s="27"/>
      <c r="DM422" s="27"/>
      <c r="DN422" s="27"/>
      <c r="DO422" s="27"/>
      <c r="DP422" s="27"/>
      <c r="DQ422" s="27"/>
      <c r="DR422" s="27"/>
      <c r="DS422" s="27"/>
      <c r="DT422" s="27"/>
      <c r="DU422" s="27"/>
      <c r="DV422" s="27"/>
      <c r="DW422" s="27"/>
      <c r="DX422" s="27"/>
      <c r="DY422" s="27"/>
      <c r="DZ422" s="27"/>
      <c r="EA422" s="27"/>
      <c r="EB422" s="27"/>
      <c r="EC422" s="27"/>
      <c r="ED422" s="27"/>
      <c r="EE422" s="27"/>
      <c r="EF422" s="27"/>
      <c r="EG422" s="27"/>
      <c r="EH422" s="27"/>
      <c r="EI422" s="27"/>
    </row>
    <row r="423" spans="1:139" ht="15" customHeight="1">
      <c r="A423" s="83"/>
      <c r="B423" s="66"/>
      <c r="C423" s="79"/>
      <c r="D423" s="67"/>
      <c r="E423" s="123"/>
      <c r="F423" s="123"/>
      <c r="G423" s="85"/>
      <c r="H423" s="86"/>
      <c r="I423" s="124"/>
      <c r="J423" s="13"/>
      <c r="K423" s="14"/>
      <c r="L423" s="14"/>
      <c r="M423" s="15"/>
      <c r="N423" s="72"/>
      <c r="O423" s="92">
        <f t="shared" si="210"/>
        <v>0</v>
      </c>
      <c r="P423" s="93">
        <f t="shared" si="211"/>
        <v>0</v>
      </c>
      <c r="Q423" s="94"/>
      <c r="R423" s="3" t="str">
        <f t="shared" si="212"/>
        <v/>
      </c>
      <c r="S423" s="3" t="str">
        <f t="shared" si="213"/>
        <v/>
      </c>
      <c r="T423" s="3" t="str">
        <f t="shared" si="214"/>
        <v/>
      </c>
      <c r="U423" s="4" t="str">
        <f t="shared" si="215"/>
        <v/>
      </c>
      <c r="V423" s="5" t="str">
        <f t="shared" si="216"/>
        <v/>
      </c>
      <c r="W423" s="76" t="str">
        <f t="shared" si="207"/>
        <v/>
      </c>
      <c r="X423" s="76" t="str">
        <f t="shared" si="208"/>
        <v/>
      </c>
      <c r="Y423" s="5" t="str">
        <f t="shared" si="217"/>
        <v/>
      </c>
      <c r="Z423" s="5" t="str">
        <f t="shared" si="218"/>
        <v/>
      </c>
      <c r="AA423" s="5" t="str">
        <f t="shared" si="219"/>
        <v/>
      </c>
      <c r="AB423" s="6" t="str">
        <f t="shared" si="220"/>
        <v/>
      </c>
      <c r="AC423" s="29" t="str">
        <f t="shared" si="221"/>
        <v/>
      </c>
      <c r="AD423" s="29" t="str">
        <f t="shared" si="222"/>
        <v/>
      </c>
      <c r="AE423" s="29" t="str">
        <f t="shared" si="223"/>
        <v/>
      </c>
      <c r="AF423" s="29" t="str">
        <f t="shared" si="209"/>
        <v/>
      </c>
      <c r="AG423" s="23"/>
      <c r="AH423" s="17" t="str">
        <f t="shared" si="224"/>
        <v/>
      </c>
      <c r="AI423" s="73"/>
      <c r="AJ423" s="61"/>
      <c r="AK423" s="61"/>
      <c r="AL423" s="62"/>
      <c r="AM423" s="18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  <c r="BJ423" s="102"/>
      <c r="BK423" s="102"/>
      <c r="BL423" s="102"/>
      <c r="BM423" s="102"/>
      <c r="BN423" s="102"/>
      <c r="BO423" s="102"/>
      <c r="BP423" s="102"/>
      <c r="BQ423" s="102"/>
      <c r="BR423" s="102"/>
      <c r="BS423" s="102"/>
      <c r="BT423" s="25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7"/>
      <c r="DJ423" s="27"/>
      <c r="DK423" s="27"/>
      <c r="DL423" s="27"/>
      <c r="DM423" s="27"/>
      <c r="DN423" s="27"/>
      <c r="DO423" s="27"/>
      <c r="DP423" s="27"/>
      <c r="DQ423" s="27"/>
      <c r="DR423" s="27"/>
      <c r="DS423" s="27"/>
      <c r="DT423" s="27"/>
      <c r="DU423" s="27"/>
      <c r="DV423" s="27"/>
      <c r="DW423" s="27"/>
      <c r="DX423" s="27"/>
      <c r="DY423" s="27"/>
      <c r="DZ423" s="27"/>
      <c r="EA423" s="27"/>
      <c r="EB423" s="27"/>
      <c r="EC423" s="27"/>
      <c r="ED423" s="27"/>
      <c r="EE423" s="27"/>
      <c r="EF423" s="27"/>
      <c r="EG423" s="27"/>
      <c r="EH423" s="27"/>
      <c r="EI423" s="27"/>
    </row>
    <row r="424" spans="1:139" ht="15" customHeight="1">
      <c r="A424" s="83"/>
      <c r="B424" s="66"/>
      <c r="C424" s="79"/>
      <c r="D424" s="67"/>
      <c r="E424" s="123"/>
      <c r="F424" s="123"/>
      <c r="G424" s="85"/>
      <c r="H424" s="86"/>
      <c r="I424" s="124"/>
      <c r="J424" s="13"/>
      <c r="K424" s="14"/>
      <c r="L424" s="14"/>
      <c r="M424" s="15"/>
      <c r="N424" s="72"/>
      <c r="O424" s="92">
        <f t="shared" si="210"/>
        <v>0</v>
      </c>
      <c r="P424" s="93">
        <f t="shared" si="211"/>
        <v>0</v>
      </c>
      <c r="Q424" s="94"/>
      <c r="R424" s="3" t="str">
        <f t="shared" si="212"/>
        <v/>
      </c>
      <c r="S424" s="3" t="str">
        <f t="shared" si="213"/>
        <v/>
      </c>
      <c r="T424" s="3" t="str">
        <f t="shared" si="214"/>
        <v/>
      </c>
      <c r="U424" s="4" t="str">
        <f t="shared" si="215"/>
        <v/>
      </c>
      <c r="V424" s="5" t="str">
        <f t="shared" si="216"/>
        <v/>
      </c>
      <c r="W424" s="76" t="str">
        <f t="shared" si="207"/>
        <v/>
      </c>
      <c r="X424" s="76" t="str">
        <f t="shared" si="208"/>
        <v/>
      </c>
      <c r="Y424" s="5" t="str">
        <f t="shared" si="217"/>
        <v/>
      </c>
      <c r="Z424" s="5" t="str">
        <f t="shared" si="218"/>
        <v/>
      </c>
      <c r="AA424" s="5" t="str">
        <f t="shared" si="219"/>
        <v/>
      </c>
      <c r="AB424" s="6" t="str">
        <f t="shared" si="220"/>
        <v/>
      </c>
      <c r="AC424" s="29" t="str">
        <f t="shared" si="221"/>
        <v/>
      </c>
      <c r="AD424" s="29" t="str">
        <f t="shared" si="222"/>
        <v/>
      </c>
      <c r="AE424" s="29" t="str">
        <f t="shared" si="223"/>
        <v/>
      </c>
      <c r="AF424" s="29" t="str">
        <f t="shared" si="209"/>
        <v/>
      </c>
      <c r="AG424" s="23"/>
      <c r="AH424" s="17" t="str">
        <f t="shared" si="224"/>
        <v/>
      </c>
      <c r="AI424" s="73"/>
      <c r="AJ424" s="61"/>
      <c r="AK424" s="61"/>
      <c r="AL424" s="62"/>
      <c r="AM424" s="18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  <c r="BJ424" s="102"/>
      <c r="BK424" s="102"/>
      <c r="BL424" s="102"/>
      <c r="BM424" s="102"/>
      <c r="BN424" s="102"/>
      <c r="BO424" s="102"/>
      <c r="BP424" s="102"/>
      <c r="BQ424" s="102"/>
      <c r="BR424" s="102"/>
      <c r="BS424" s="102"/>
      <c r="BT424" s="25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7"/>
      <c r="DJ424" s="27"/>
      <c r="DK424" s="27"/>
      <c r="DL424" s="27"/>
      <c r="DM424" s="27"/>
      <c r="DN424" s="27"/>
      <c r="DO424" s="27"/>
      <c r="DP424" s="27"/>
      <c r="DQ424" s="27"/>
      <c r="DR424" s="27"/>
      <c r="DS424" s="27"/>
      <c r="DT424" s="27"/>
      <c r="DU424" s="27"/>
      <c r="DV424" s="27"/>
      <c r="DW424" s="27"/>
      <c r="DX424" s="27"/>
      <c r="DY424" s="27"/>
      <c r="DZ424" s="27"/>
      <c r="EA424" s="27"/>
      <c r="EB424" s="27"/>
      <c r="EC424" s="27"/>
      <c r="ED424" s="27"/>
      <c r="EE424" s="27"/>
      <c r="EF424" s="27"/>
      <c r="EG424" s="27"/>
      <c r="EH424" s="27"/>
      <c r="EI424" s="27"/>
    </row>
    <row r="425" spans="1:139" ht="15" customHeight="1">
      <c r="A425" s="83"/>
      <c r="B425" s="66"/>
      <c r="C425" s="79"/>
      <c r="D425" s="67"/>
      <c r="E425" s="123"/>
      <c r="F425" s="123"/>
      <c r="G425" s="85"/>
      <c r="H425" s="86"/>
      <c r="I425" s="124"/>
      <c r="J425" s="13"/>
      <c r="K425" s="14"/>
      <c r="L425" s="14"/>
      <c r="M425" s="15"/>
      <c r="N425" s="72"/>
      <c r="O425" s="92">
        <f t="shared" si="210"/>
        <v>0</v>
      </c>
      <c r="P425" s="93">
        <f t="shared" si="211"/>
        <v>0</v>
      </c>
      <c r="Q425" s="94"/>
      <c r="R425" s="3" t="str">
        <f t="shared" si="212"/>
        <v/>
      </c>
      <c r="S425" s="3" t="str">
        <f t="shared" si="213"/>
        <v/>
      </c>
      <c r="T425" s="3" t="str">
        <f t="shared" si="214"/>
        <v/>
      </c>
      <c r="U425" s="4" t="str">
        <f t="shared" si="215"/>
        <v/>
      </c>
      <c r="V425" s="5" t="str">
        <f t="shared" si="216"/>
        <v/>
      </c>
      <c r="W425" s="76" t="str">
        <f t="shared" si="207"/>
        <v/>
      </c>
      <c r="X425" s="76" t="str">
        <f t="shared" si="208"/>
        <v/>
      </c>
      <c r="Y425" s="5" t="str">
        <f t="shared" si="217"/>
        <v/>
      </c>
      <c r="Z425" s="5" t="str">
        <f t="shared" si="218"/>
        <v/>
      </c>
      <c r="AA425" s="5" t="str">
        <f t="shared" si="219"/>
        <v/>
      </c>
      <c r="AB425" s="6" t="str">
        <f t="shared" si="220"/>
        <v/>
      </c>
      <c r="AC425" s="29" t="str">
        <f t="shared" si="221"/>
        <v/>
      </c>
      <c r="AD425" s="29" t="str">
        <f t="shared" si="222"/>
        <v/>
      </c>
      <c r="AE425" s="29" t="str">
        <f t="shared" si="223"/>
        <v/>
      </c>
      <c r="AF425" s="29" t="str">
        <f t="shared" si="209"/>
        <v/>
      </c>
      <c r="AG425" s="23"/>
      <c r="AH425" s="17" t="str">
        <f t="shared" si="224"/>
        <v/>
      </c>
      <c r="AI425" s="73"/>
      <c r="AJ425" s="61"/>
      <c r="AK425" s="61"/>
      <c r="AL425" s="62"/>
      <c r="AM425" s="18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  <c r="BJ425" s="102"/>
      <c r="BK425" s="102"/>
      <c r="BL425" s="102"/>
      <c r="BM425" s="102"/>
      <c r="BN425" s="102"/>
      <c r="BO425" s="102"/>
      <c r="BP425" s="102"/>
      <c r="BQ425" s="102"/>
      <c r="BR425" s="102"/>
      <c r="BS425" s="102"/>
      <c r="BT425" s="25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7"/>
      <c r="DJ425" s="27"/>
      <c r="DK425" s="27"/>
      <c r="DL425" s="27"/>
      <c r="DM425" s="27"/>
      <c r="DN425" s="27"/>
      <c r="DO425" s="27"/>
      <c r="DP425" s="27"/>
      <c r="DQ425" s="27"/>
      <c r="DR425" s="27"/>
      <c r="DS425" s="27"/>
      <c r="DT425" s="27"/>
      <c r="DU425" s="27"/>
      <c r="DV425" s="27"/>
      <c r="DW425" s="27"/>
      <c r="DX425" s="27"/>
      <c r="DY425" s="27"/>
      <c r="DZ425" s="27"/>
      <c r="EA425" s="27"/>
      <c r="EB425" s="27"/>
      <c r="EC425" s="27"/>
      <c r="ED425" s="27"/>
      <c r="EE425" s="27"/>
      <c r="EF425" s="27"/>
      <c r="EG425" s="27"/>
      <c r="EH425" s="27"/>
      <c r="EI425" s="27"/>
    </row>
    <row r="426" spans="1:139" ht="15" customHeight="1">
      <c r="A426" s="83"/>
      <c r="B426" s="66"/>
      <c r="C426" s="79"/>
      <c r="D426" s="67"/>
      <c r="E426" s="123"/>
      <c r="F426" s="123"/>
      <c r="G426" s="85"/>
      <c r="H426" s="86"/>
      <c r="I426" s="124"/>
      <c r="J426" s="13"/>
      <c r="K426" s="14"/>
      <c r="L426" s="14"/>
      <c r="M426" s="15"/>
      <c r="N426" s="72"/>
      <c r="O426" s="92">
        <f t="shared" si="210"/>
        <v>0</v>
      </c>
      <c r="P426" s="93">
        <f t="shared" si="211"/>
        <v>0</v>
      </c>
      <c r="Q426" s="94"/>
      <c r="R426" s="3" t="str">
        <f t="shared" si="212"/>
        <v/>
      </c>
      <c r="S426" s="3" t="str">
        <f t="shared" si="213"/>
        <v/>
      </c>
      <c r="T426" s="3" t="str">
        <f t="shared" si="214"/>
        <v/>
      </c>
      <c r="U426" s="4" t="str">
        <f t="shared" si="215"/>
        <v/>
      </c>
      <c r="V426" s="5" t="str">
        <f t="shared" si="216"/>
        <v/>
      </c>
      <c r="W426" s="76" t="str">
        <f t="shared" si="207"/>
        <v/>
      </c>
      <c r="X426" s="76" t="str">
        <f t="shared" si="208"/>
        <v/>
      </c>
      <c r="Y426" s="5" t="str">
        <f t="shared" si="217"/>
        <v/>
      </c>
      <c r="Z426" s="5" t="str">
        <f t="shared" si="218"/>
        <v/>
      </c>
      <c r="AA426" s="5" t="str">
        <f t="shared" si="219"/>
        <v/>
      </c>
      <c r="AB426" s="6" t="str">
        <f t="shared" si="220"/>
        <v/>
      </c>
      <c r="AC426" s="29" t="str">
        <f t="shared" si="221"/>
        <v/>
      </c>
      <c r="AD426" s="29" t="str">
        <f t="shared" si="222"/>
        <v/>
      </c>
      <c r="AE426" s="29" t="str">
        <f t="shared" si="223"/>
        <v/>
      </c>
      <c r="AF426" s="29" t="str">
        <f t="shared" si="209"/>
        <v/>
      </c>
      <c r="AG426" s="23"/>
      <c r="AH426" s="17" t="str">
        <f t="shared" si="224"/>
        <v/>
      </c>
      <c r="AI426" s="73"/>
      <c r="AJ426" s="61"/>
      <c r="AK426" s="61"/>
      <c r="AL426" s="62"/>
      <c r="AM426" s="18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  <c r="BJ426" s="102"/>
      <c r="BK426" s="102"/>
      <c r="BL426" s="102"/>
      <c r="BM426" s="102"/>
      <c r="BN426" s="102"/>
      <c r="BO426" s="102"/>
      <c r="BP426" s="102"/>
      <c r="BQ426" s="102"/>
      <c r="BR426" s="102"/>
      <c r="BS426" s="102"/>
      <c r="BT426" s="25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7"/>
      <c r="DJ426" s="27"/>
      <c r="DK426" s="27"/>
      <c r="DL426" s="27"/>
      <c r="DM426" s="27"/>
      <c r="DN426" s="27"/>
      <c r="DO426" s="27"/>
      <c r="DP426" s="27"/>
      <c r="DQ426" s="27"/>
      <c r="DR426" s="27"/>
      <c r="DS426" s="27"/>
      <c r="DT426" s="27"/>
      <c r="DU426" s="27"/>
      <c r="DV426" s="27"/>
      <c r="DW426" s="27"/>
      <c r="DX426" s="27"/>
      <c r="DY426" s="27"/>
      <c r="DZ426" s="27"/>
      <c r="EA426" s="27"/>
      <c r="EB426" s="27"/>
      <c r="EC426" s="27"/>
      <c r="ED426" s="27"/>
      <c r="EE426" s="27"/>
      <c r="EF426" s="27"/>
      <c r="EG426" s="27"/>
      <c r="EH426" s="27"/>
      <c r="EI426" s="27"/>
    </row>
    <row r="427" spans="1:139" ht="15" customHeight="1">
      <c r="A427" s="83"/>
      <c r="B427" s="66"/>
      <c r="C427" s="79"/>
      <c r="D427" s="67"/>
      <c r="E427" s="123"/>
      <c r="F427" s="123"/>
      <c r="G427" s="85"/>
      <c r="H427" s="86"/>
      <c r="I427" s="124"/>
      <c r="J427" s="13"/>
      <c r="K427" s="14"/>
      <c r="L427" s="14"/>
      <c r="M427" s="15"/>
      <c r="N427" s="72"/>
      <c r="O427" s="92">
        <f t="shared" si="210"/>
        <v>0</v>
      </c>
      <c r="P427" s="93">
        <f t="shared" si="211"/>
        <v>0</v>
      </c>
      <c r="Q427" s="94"/>
      <c r="R427" s="3" t="str">
        <f t="shared" si="212"/>
        <v/>
      </c>
      <c r="S427" s="3" t="str">
        <f t="shared" si="213"/>
        <v/>
      </c>
      <c r="T427" s="3" t="str">
        <f t="shared" si="214"/>
        <v/>
      </c>
      <c r="U427" s="4" t="str">
        <f t="shared" si="215"/>
        <v/>
      </c>
      <c r="V427" s="5" t="str">
        <f t="shared" si="216"/>
        <v/>
      </c>
      <c r="W427" s="76" t="str">
        <f t="shared" si="207"/>
        <v/>
      </c>
      <c r="X427" s="76" t="str">
        <f t="shared" si="208"/>
        <v/>
      </c>
      <c r="Y427" s="5" t="str">
        <f t="shared" si="217"/>
        <v/>
      </c>
      <c r="Z427" s="5" t="str">
        <f t="shared" si="218"/>
        <v/>
      </c>
      <c r="AA427" s="5" t="str">
        <f t="shared" si="219"/>
        <v/>
      </c>
      <c r="AB427" s="6" t="str">
        <f t="shared" si="220"/>
        <v/>
      </c>
      <c r="AC427" s="29" t="str">
        <f t="shared" si="221"/>
        <v/>
      </c>
      <c r="AD427" s="29" t="str">
        <f t="shared" si="222"/>
        <v/>
      </c>
      <c r="AE427" s="29" t="str">
        <f t="shared" si="223"/>
        <v/>
      </c>
      <c r="AF427" s="29" t="str">
        <f t="shared" si="209"/>
        <v/>
      </c>
      <c r="AG427" s="23"/>
      <c r="AH427" s="17" t="str">
        <f t="shared" si="224"/>
        <v/>
      </c>
      <c r="AI427" s="73"/>
      <c r="AJ427" s="61"/>
      <c r="AK427" s="61"/>
      <c r="AL427" s="62"/>
      <c r="AM427" s="18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  <c r="BJ427" s="102"/>
      <c r="BK427" s="102"/>
      <c r="BL427" s="102"/>
      <c r="BM427" s="102"/>
      <c r="BN427" s="102"/>
      <c r="BO427" s="102"/>
      <c r="BP427" s="102"/>
      <c r="BQ427" s="102"/>
      <c r="BR427" s="102"/>
      <c r="BS427" s="102"/>
      <c r="BT427" s="25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7"/>
      <c r="DJ427" s="27"/>
      <c r="DK427" s="27"/>
      <c r="DL427" s="27"/>
      <c r="DM427" s="27"/>
      <c r="DN427" s="27"/>
      <c r="DO427" s="27"/>
      <c r="DP427" s="27"/>
      <c r="DQ427" s="27"/>
      <c r="DR427" s="27"/>
      <c r="DS427" s="27"/>
      <c r="DT427" s="27"/>
      <c r="DU427" s="27"/>
      <c r="DV427" s="27"/>
      <c r="DW427" s="27"/>
      <c r="DX427" s="27"/>
      <c r="DY427" s="27"/>
      <c r="DZ427" s="27"/>
      <c r="EA427" s="27"/>
      <c r="EB427" s="27"/>
      <c r="EC427" s="27"/>
      <c r="ED427" s="27"/>
      <c r="EE427" s="27"/>
      <c r="EF427" s="27"/>
      <c r="EG427" s="27"/>
      <c r="EH427" s="27"/>
      <c r="EI427" s="27"/>
    </row>
    <row r="428" spans="1:139" ht="15" customHeight="1">
      <c r="A428" s="83"/>
      <c r="B428" s="66"/>
      <c r="C428" s="79"/>
      <c r="D428" s="67"/>
      <c r="E428" s="123"/>
      <c r="F428" s="123"/>
      <c r="G428" s="85"/>
      <c r="H428" s="86"/>
      <c r="I428" s="124"/>
      <c r="J428" s="13"/>
      <c r="K428" s="14"/>
      <c r="L428" s="14"/>
      <c r="M428" s="15"/>
      <c r="N428" s="72"/>
      <c r="O428" s="92">
        <f t="shared" si="210"/>
        <v>0</v>
      </c>
      <c r="P428" s="93">
        <f t="shared" si="211"/>
        <v>0</v>
      </c>
      <c r="Q428" s="94"/>
      <c r="R428" s="3" t="str">
        <f t="shared" si="212"/>
        <v/>
      </c>
      <c r="S428" s="3" t="str">
        <f t="shared" si="213"/>
        <v/>
      </c>
      <c r="T428" s="3" t="str">
        <f t="shared" si="214"/>
        <v/>
      </c>
      <c r="U428" s="4" t="str">
        <f t="shared" si="215"/>
        <v/>
      </c>
      <c r="V428" s="5" t="str">
        <f t="shared" si="216"/>
        <v/>
      </c>
      <c r="W428" s="76" t="str">
        <f t="shared" si="207"/>
        <v/>
      </c>
      <c r="X428" s="76" t="str">
        <f t="shared" si="208"/>
        <v/>
      </c>
      <c r="Y428" s="5" t="str">
        <f t="shared" si="217"/>
        <v/>
      </c>
      <c r="Z428" s="5" t="str">
        <f t="shared" si="218"/>
        <v/>
      </c>
      <c r="AA428" s="5" t="str">
        <f t="shared" si="219"/>
        <v/>
      </c>
      <c r="AB428" s="6" t="str">
        <f t="shared" si="220"/>
        <v/>
      </c>
      <c r="AC428" s="29" t="str">
        <f t="shared" si="221"/>
        <v/>
      </c>
      <c r="AD428" s="29" t="str">
        <f t="shared" si="222"/>
        <v/>
      </c>
      <c r="AE428" s="29" t="str">
        <f t="shared" si="223"/>
        <v/>
      </c>
      <c r="AF428" s="29" t="str">
        <f t="shared" si="209"/>
        <v/>
      </c>
      <c r="AG428" s="23"/>
      <c r="AH428" s="17" t="str">
        <f t="shared" si="224"/>
        <v/>
      </c>
      <c r="AI428" s="73"/>
      <c r="AJ428" s="61"/>
      <c r="AK428" s="61"/>
      <c r="AL428" s="62"/>
      <c r="AM428" s="18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  <c r="BS428" s="102"/>
      <c r="BT428" s="25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7"/>
      <c r="DJ428" s="27"/>
      <c r="DK428" s="27"/>
      <c r="DL428" s="27"/>
      <c r="DM428" s="27"/>
      <c r="DN428" s="27"/>
      <c r="DO428" s="27"/>
      <c r="DP428" s="27"/>
      <c r="DQ428" s="27"/>
      <c r="DR428" s="27"/>
      <c r="DS428" s="27"/>
      <c r="DT428" s="27"/>
      <c r="DU428" s="27"/>
      <c r="DV428" s="27"/>
      <c r="DW428" s="27"/>
      <c r="DX428" s="27"/>
      <c r="DY428" s="27"/>
      <c r="DZ428" s="27"/>
      <c r="EA428" s="27"/>
      <c r="EB428" s="27"/>
      <c r="EC428" s="27"/>
      <c r="ED428" s="27"/>
      <c r="EE428" s="27"/>
      <c r="EF428" s="27"/>
      <c r="EG428" s="27"/>
      <c r="EH428" s="27"/>
      <c r="EI428" s="27"/>
    </row>
    <row r="429" spans="1:139" ht="15" customHeight="1">
      <c r="A429" s="83"/>
      <c r="B429" s="66"/>
      <c r="C429" s="79"/>
      <c r="D429" s="67"/>
      <c r="E429" s="123"/>
      <c r="F429" s="123"/>
      <c r="G429" s="85"/>
      <c r="H429" s="86"/>
      <c r="I429" s="124"/>
      <c r="J429" s="13"/>
      <c r="K429" s="14"/>
      <c r="L429" s="14"/>
      <c r="M429" s="15"/>
      <c r="N429" s="72"/>
      <c r="O429" s="92">
        <f t="shared" si="210"/>
        <v>0</v>
      </c>
      <c r="P429" s="93">
        <f t="shared" si="211"/>
        <v>0</v>
      </c>
      <c r="Q429" s="94"/>
      <c r="R429" s="3" t="str">
        <f t="shared" si="212"/>
        <v/>
      </c>
      <c r="S429" s="3" t="str">
        <f t="shared" si="213"/>
        <v/>
      </c>
      <c r="T429" s="3" t="str">
        <f t="shared" si="214"/>
        <v/>
      </c>
      <c r="U429" s="4" t="str">
        <f t="shared" si="215"/>
        <v/>
      </c>
      <c r="V429" s="5" t="str">
        <f t="shared" si="216"/>
        <v/>
      </c>
      <c r="W429" s="76" t="str">
        <f t="shared" si="207"/>
        <v/>
      </c>
      <c r="X429" s="76" t="str">
        <f t="shared" si="208"/>
        <v/>
      </c>
      <c r="Y429" s="5" t="str">
        <f t="shared" si="217"/>
        <v/>
      </c>
      <c r="Z429" s="5" t="str">
        <f t="shared" si="218"/>
        <v/>
      </c>
      <c r="AA429" s="5" t="str">
        <f t="shared" si="219"/>
        <v/>
      </c>
      <c r="AB429" s="6" t="str">
        <f t="shared" si="220"/>
        <v/>
      </c>
      <c r="AC429" s="29" t="str">
        <f t="shared" si="221"/>
        <v/>
      </c>
      <c r="AD429" s="29" t="str">
        <f t="shared" si="222"/>
        <v/>
      </c>
      <c r="AE429" s="29" t="str">
        <f t="shared" si="223"/>
        <v/>
      </c>
      <c r="AF429" s="29" t="str">
        <f t="shared" si="209"/>
        <v/>
      </c>
      <c r="AG429" s="23"/>
      <c r="AH429" s="17" t="str">
        <f t="shared" si="224"/>
        <v/>
      </c>
      <c r="AI429" s="73"/>
      <c r="AJ429" s="61"/>
      <c r="AK429" s="61"/>
      <c r="AL429" s="62"/>
      <c r="AM429" s="18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  <c r="BJ429" s="102"/>
      <c r="BK429" s="102"/>
      <c r="BL429" s="102"/>
      <c r="BM429" s="102"/>
      <c r="BN429" s="102"/>
      <c r="BO429" s="102"/>
      <c r="BP429" s="102"/>
      <c r="BQ429" s="102"/>
      <c r="BR429" s="102"/>
      <c r="BS429" s="102"/>
      <c r="BT429" s="25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7"/>
      <c r="DJ429" s="27"/>
      <c r="DK429" s="27"/>
      <c r="DL429" s="27"/>
      <c r="DM429" s="27"/>
      <c r="DN429" s="27"/>
      <c r="DO429" s="27"/>
      <c r="DP429" s="27"/>
      <c r="DQ429" s="27"/>
      <c r="DR429" s="27"/>
      <c r="DS429" s="27"/>
      <c r="DT429" s="27"/>
      <c r="DU429" s="27"/>
      <c r="DV429" s="27"/>
      <c r="DW429" s="27"/>
      <c r="DX429" s="27"/>
      <c r="DY429" s="27"/>
      <c r="DZ429" s="27"/>
      <c r="EA429" s="27"/>
      <c r="EB429" s="27"/>
      <c r="EC429" s="27"/>
      <c r="ED429" s="27"/>
      <c r="EE429" s="27"/>
      <c r="EF429" s="27"/>
      <c r="EG429" s="27"/>
      <c r="EH429" s="27"/>
      <c r="EI429" s="27"/>
    </row>
    <row r="430" spans="1:139" ht="15" customHeight="1">
      <c r="A430" s="83"/>
      <c r="B430" s="66"/>
      <c r="C430" s="79"/>
      <c r="D430" s="67"/>
      <c r="E430" s="123"/>
      <c r="F430" s="123"/>
      <c r="G430" s="85"/>
      <c r="H430" s="86"/>
      <c r="I430" s="124"/>
      <c r="J430" s="13"/>
      <c r="K430" s="14"/>
      <c r="L430" s="14"/>
      <c r="M430" s="15"/>
      <c r="N430" s="72"/>
      <c r="O430" s="92">
        <f t="shared" si="210"/>
        <v>0</v>
      </c>
      <c r="P430" s="93">
        <f t="shared" si="211"/>
        <v>0</v>
      </c>
      <c r="Q430" s="94"/>
      <c r="R430" s="3" t="str">
        <f t="shared" si="212"/>
        <v/>
      </c>
      <c r="S430" s="3" t="str">
        <f t="shared" si="213"/>
        <v/>
      </c>
      <c r="T430" s="3" t="str">
        <f t="shared" si="214"/>
        <v/>
      </c>
      <c r="U430" s="4" t="str">
        <f t="shared" si="215"/>
        <v/>
      </c>
      <c r="V430" s="5" t="str">
        <f t="shared" si="216"/>
        <v/>
      </c>
      <c r="W430" s="76" t="str">
        <f t="shared" si="207"/>
        <v/>
      </c>
      <c r="X430" s="76" t="str">
        <f t="shared" si="208"/>
        <v/>
      </c>
      <c r="Y430" s="5" t="str">
        <f t="shared" si="217"/>
        <v/>
      </c>
      <c r="Z430" s="5" t="str">
        <f t="shared" si="218"/>
        <v/>
      </c>
      <c r="AA430" s="5" t="str">
        <f t="shared" si="219"/>
        <v/>
      </c>
      <c r="AB430" s="6" t="str">
        <f t="shared" si="220"/>
        <v/>
      </c>
      <c r="AC430" s="29" t="str">
        <f t="shared" si="221"/>
        <v/>
      </c>
      <c r="AD430" s="29" t="str">
        <f t="shared" si="222"/>
        <v/>
      </c>
      <c r="AE430" s="29" t="str">
        <f t="shared" si="223"/>
        <v/>
      </c>
      <c r="AF430" s="29" t="str">
        <f t="shared" si="209"/>
        <v/>
      </c>
      <c r="AG430" s="23"/>
      <c r="AH430" s="17" t="str">
        <f t="shared" si="224"/>
        <v/>
      </c>
      <c r="AI430" s="73"/>
      <c r="AJ430" s="61"/>
      <c r="AK430" s="61"/>
      <c r="AL430" s="62"/>
      <c r="AM430" s="18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  <c r="BJ430" s="102"/>
      <c r="BK430" s="102"/>
      <c r="BL430" s="102"/>
      <c r="BM430" s="102"/>
      <c r="BN430" s="102"/>
      <c r="BO430" s="102"/>
      <c r="BP430" s="102"/>
      <c r="BQ430" s="102"/>
      <c r="BR430" s="102"/>
      <c r="BS430" s="102"/>
      <c r="BT430" s="25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7"/>
      <c r="DJ430" s="27"/>
      <c r="DK430" s="27"/>
      <c r="DL430" s="27"/>
      <c r="DM430" s="27"/>
      <c r="DN430" s="27"/>
      <c r="DO430" s="27"/>
      <c r="DP430" s="27"/>
      <c r="DQ430" s="27"/>
      <c r="DR430" s="27"/>
      <c r="DS430" s="27"/>
      <c r="DT430" s="27"/>
      <c r="DU430" s="27"/>
      <c r="DV430" s="27"/>
      <c r="DW430" s="27"/>
      <c r="DX430" s="27"/>
      <c r="DY430" s="27"/>
      <c r="DZ430" s="27"/>
      <c r="EA430" s="27"/>
      <c r="EB430" s="27"/>
      <c r="EC430" s="27"/>
      <c r="ED430" s="27"/>
      <c r="EE430" s="27"/>
      <c r="EF430" s="27"/>
      <c r="EG430" s="27"/>
      <c r="EH430" s="27"/>
      <c r="EI430" s="27"/>
    </row>
    <row r="431" spans="1:139" ht="15" customHeight="1">
      <c r="A431" s="83"/>
      <c r="B431" s="66"/>
      <c r="C431" s="79"/>
      <c r="D431" s="67"/>
      <c r="E431" s="123"/>
      <c r="F431" s="123"/>
      <c r="G431" s="85"/>
      <c r="H431" s="86"/>
      <c r="I431" s="124"/>
      <c r="J431" s="13"/>
      <c r="K431" s="14"/>
      <c r="L431" s="14"/>
      <c r="M431" s="15"/>
      <c r="N431" s="72"/>
      <c r="O431" s="92">
        <f t="shared" si="210"/>
        <v>0</v>
      </c>
      <c r="P431" s="93">
        <f t="shared" si="211"/>
        <v>0</v>
      </c>
      <c r="Q431" s="94"/>
      <c r="R431" s="3" t="str">
        <f t="shared" si="212"/>
        <v/>
      </c>
      <c r="S431" s="3" t="str">
        <f t="shared" si="213"/>
        <v/>
      </c>
      <c r="T431" s="3" t="str">
        <f t="shared" si="214"/>
        <v/>
      </c>
      <c r="U431" s="4" t="str">
        <f t="shared" si="215"/>
        <v/>
      </c>
      <c r="V431" s="5" t="str">
        <f t="shared" si="216"/>
        <v/>
      </c>
      <c r="W431" s="76" t="str">
        <f t="shared" si="207"/>
        <v/>
      </c>
      <c r="X431" s="76" t="str">
        <f t="shared" si="208"/>
        <v/>
      </c>
      <c r="Y431" s="5" t="str">
        <f t="shared" si="217"/>
        <v/>
      </c>
      <c r="Z431" s="5" t="str">
        <f t="shared" si="218"/>
        <v/>
      </c>
      <c r="AA431" s="5" t="str">
        <f t="shared" si="219"/>
        <v/>
      </c>
      <c r="AB431" s="6" t="str">
        <f t="shared" si="220"/>
        <v/>
      </c>
      <c r="AC431" s="29" t="str">
        <f t="shared" si="221"/>
        <v/>
      </c>
      <c r="AD431" s="29" t="str">
        <f t="shared" si="222"/>
        <v/>
      </c>
      <c r="AE431" s="29" t="str">
        <f t="shared" si="223"/>
        <v/>
      </c>
      <c r="AF431" s="29" t="str">
        <f t="shared" si="209"/>
        <v/>
      </c>
      <c r="AG431" s="23"/>
      <c r="AH431" s="17" t="str">
        <f t="shared" si="224"/>
        <v/>
      </c>
      <c r="AI431" s="73"/>
      <c r="AJ431" s="61"/>
      <c r="AK431" s="61"/>
      <c r="AL431" s="62"/>
      <c r="AM431" s="18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  <c r="BJ431" s="102"/>
      <c r="BK431" s="102"/>
      <c r="BL431" s="102"/>
      <c r="BM431" s="102"/>
      <c r="BN431" s="102"/>
      <c r="BO431" s="102"/>
      <c r="BP431" s="102"/>
      <c r="BQ431" s="102"/>
      <c r="BR431" s="102"/>
      <c r="BS431" s="102"/>
      <c r="BT431" s="25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7"/>
      <c r="DJ431" s="27"/>
      <c r="DK431" s="27"/>
      <c r="DL431" s="27"/>
      <c r="DM431" s="27"/>
      <c r="DN431" s="27"/>
      <c r="DO431" s="27"/>
      <c r="DP431" s="27"/>
      <c r="DQ431" s="27"/>
      <c r="DR431" s="27"/>
      <c r="DS431" s="27"/>
      <c r="DT431" s="27"/>
      <c r="DU431" s="27"/>
      <c r="DV431" s="27"/>
      <c r="DW431" s="27"/>
      <c r="DX431" s="27"/>
      <c r="DY431" s="27"/>
      <c r="DZ431" s="27"/>
      <c r="EA431" s="27"/>
      <c r="EB431" s="27"/>
      <c r="EC431" s="27"/>
      <c r="ED431" s="27"/>
      <c r="EE431" s="27"/>
      <c r="EF431" s="27"/>
      <c r="EG431" s="27"/>
      <c r="EH431" s="27"/>
      <c r="EI431" s="27"/>
    </row>
    <row r="432" spans="1:139" ht="15" customHeight="1">
      <c r="A432" s="83"/>
      <c r="B432" s="66"/>
      <c r="C432" s="79"/>
      <c r="D432" s="67"/>
      <c r="E432" s="123"/>
      <c r="F432" s="123"/>
      <c r="G432" s="85"/>
      <c r="H432" s="86"/>
      <c r="I432" s="124"/>
      <c r="J432" s="13"/>
      <c r="K432" s="14"/>
      <c r="L432" s="14"/>
      <c r="M432" s="15"/>
      <c r="N432" s="72"/>
      <c r="O432" s="92">
        <f t="shared" si="210"/>
        <v>0</v>
      </c>
      <c r="P432" s="93">
        <f t="shared" si="211"/>
        <v>0</v>
      </c>
      <c r="Q432" s="94"/>
      <c r="R432" s="3" t="str">
        <f t="shared" si="212"/>
        <v/>
      </c>
      <c r="S432" s="3" t="str">
        <f t="shared" si="213"/>
        <v/>
      </c>
      <c r="T432" s="3" t="str">
        <f t="shared" si="214"/>
        <v/>
      </c>
      <c r="U432" s="4" t="str">
        <f t="shared" si="215"/>
        <v/>
      </c>
      <c r="V432" s="5" t="str">
        <f t="shared" si="216"/>
        <v/>
      </c>
      <c r="W432" s="76" t="str">
        <f t="shared" si="207"/>
        <v/>
      </c>
      <c r="X432" s="76" t="str">
        <f t="shared" si="208"/>
        <v/>
      </c>
      <c r="Y432" s="5" t="str">
        <f t="shared" si="217"/>
        <v/>
      </c>
      <c r="Z432" s="5" t="str">
        <f t="shared" si="218"/>
        <v/>
      </c>
      <c r="AA432" s="5" t="str">
        <f t="shared" si="219"/>
        <v/>
      </c>
      <c r="AB432" s="6" t="str">
        <f t="shared" si="220"/>
        <v/>
      </c>
      <c r="AC432" s="29" t="str">
        <f t="shared" si="221"/>
        <v/>
      </c>
      <c r="AD432" s="29" t="str">
        <f t="shared" si="222"/>
        <v/>
      </c>
      <c r="AE432" s="29" t="str">
        <f t="shared" si="223"/>
        <v/>
      </c>
      <c r="AF432" s="29" t="str">
        <f t="shared" si="209"/>
        <v/>
      </c>
      <c r="AG432" s="23"/>
      <c r="AH432" s="17" t="str">
        <f t="shared" si="224"/>
        <v/>
      </c>
      <c r="AI432" s="73"/>
      <c r="AJ432" s="61"/>
      <c r="AK432" s="61"/>
      <c r="AL432" s="62"/>
      <c r="AM432" s="18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25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7"/>
      <c r="DJ432" s="27"/>
      <c r="DK432" s="27"/>
      <c r="DL432" s="27"/>
      <c r="DM432" s="27"/>
      <c r="DN432" s="27"/>
      <c r="DO432" s="27"/>
      <c r="DP432" s="27"/>
      <c r="DQ432" s="27"/>
      <c r="DR432" s="27"/>
      <c r="DS432" s="27"/>
      <c r="DT432" s="27"/>
      <c r="DU432" s="27"/>
      <c r="DV432" s="27"/>
      <c r="DW432" s="27"/>
      <c r="DX432" s="27"/>
      <c r="DY432" s="27"/>
      <c r="DZ432" s="27"/>
      <c r="EA432" s="27"/>
      <c r="EB432" s="27"/>
      <c r="EC432" s="27"/>
      <c r="ED432" s="27"/>
      <c r="EE432" s="27"/>
      <c r="EF432" s="27"/>
      <c r="EG432" s="27"/>
      <c r="EH432" s="27"/>
      <c r="EI432" s="27"/>
    </row>
    <row r="433" spans="1:139" ht="15" customHeight="1">
      <c r="A433" s="83"/>
      <c r="B433" s="66"/>
      <c r="C433" s="79"/>
      <c r="D433" s="67"/>
      <c r="E433" s="123"/>
      <c r="F433" s="123"/>
      <c r="G433" s="85"/>
      <c r="H433" s="86"/>
      <c r="I433" s="124"/>
      <c r="J433" s="13"/>
      <c r="K433" s="14"/>
      <c r="L433" s="14"/>
      <c r="M433" s="15"/>
      <c r="N433" s="72"/>
      <c r="O433" s="92">
        <f t="shared" si="210"/>
        <v>0</v>
      </c>
      <c r="P433" s="93">
        <f t="shared" si="211"/>
        <v>0</v>
      </c>
      <c r="Q433" s="94"/>
      <c r="R433" s="3" t="str">
        <f t="shared" si="212"/>
        <v/>
      </c>
      <c r="S433" s="3" t="str">
        <f t="shared" si="213"/>
        <v/>
      </c>
      <c r="T433" s="3" t="str">
        <f t="shared" si="214"/>
        <v/>
      </c>
      <c r="U433" s="4" t="str">
        <f t="shared" si="215"/>
        <v/>
      </c>
      <c r="V433" s="5" t="str">
        <f t="shared" si="216"/>
        <v/>
      </c>
      <c r="W433" s="76" t="str">
        <f t="shared" si="207"/>
        <v/>
      </c>
      <c r="X433" s="76" t="str">
        <f t="shared" si="208"/>
        <v/>
      </c>
      <c r="Y433" s="5" t="str">
        <f t="shared" si="217"/>
        <v/>
      </c>
      <c r="Z433" s="5" t="str">
        <f t="shared" si="218"/>
        <v/>
      </c>
      <c r="AA433" s="5" t="str">
        <f t="shared" si="219"/>
        <v/>
      </c>
      <c r="AB433" s="6" t="str">
        <f t="shared" si="220"/>
        <v/>
      </c>
      <c r="AC433" s="29" t="str">
        <f t="shared" si="221"/>
        <v/>
      </c>
      <c r="AD433" s="29" t="str">
        <f t="shared" si="222"/>
        <v/>
      </c>
      <c r="AE433" s="29" t="str">
        <f t="shared" si="223"/>
        <v/>
      </c>
      <c r="AF433" s="29" t="str">
        <f t="shared" si="209"/>
        <v/>
      </c>
      <c r="AG433" s="23"/>
      <c r="AH433" s="17" t="str">
        <f t="shared" si="224"/>
        <v/>
      </c>
      <c r="AI433" s="73"/>
      <c r="AJ433" s="61"/>
      <c r="AK433" s="61"/>
      <c r="AL433" s="62"/>
      <c r="AM433" s="18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25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7"/>
      <c r="DJ433" s="27"/>
      <c r="DK433" s="27"/>
      <c r="DL433" s="27"/>
      <c r="DM433" s="27"/>
      <c r="DN433" s="27"/>
      <c r="DO433" s="27"/>
      <c r="DP433" s="27"/>
      <c r="DQ433" s="27"/>
      <c r="DR433" s="27"/>
      <c r="DS433" s="27"/>
      <c r="DT433" s="27"/>
      <c r="DU433" s="27"/>
      <c r="DV433" s="27"/>
      <c r="DW433" s="27"/>
      <c r="DX433" s="27"/>
      <c r="DY433" s="27"/>
      <c r="DZ433" s="27"/>
      <c r="EA433" s="27"/>
      <c r="EB433" s="27"/>
      <c r="EC433" s="27"/>
      <c r="ED433" s="27"/>
      <c r="EE433" s="27"/>
      <c r="EF433" s="27"/>
      <c r="EG433" s="27"/>
      <c r="EH433" s="27"/>
      <c r="EI433" s="27"/>
    </row>
    <row r="434" spans="1:139" ht="15" customHeight="1">
      <c r="A434" s="83"/>
      <c r="B434" s="66"/>
      <c r="C434" s="79"/>
      <c r="D434" s="67"/>
      <c r="E434" s="123"/>
      <c r="F434" s="123"/>
      <c r="G434" s="85"/>
      <c r="H434" s="86"/>
      <c r="I434" s="124"/>
      <c r="J434" s="13"/>
      <c r="K434" s="14"/>
      <c r="L434" s="14"/>
      <c r="M434" s="15"/>
      <c r="N434" s="72"/>
      <c r="O434" s="92">
        <f t="shared" si="210"/>
        <v>0</v>
      </c>
      <c r="P434" s="93">
        <f t="shared" si="211"/>
        <v>0</v>
      </c>
      <c r="Q434" s="94"/>
      <c r="R434" s="3" t="str">
        <f t="shared" si="212"/>
        <v/>
      </c>
      <c r="S434" s="3" t="str">
        <f t="shared" si="213"/>
        <v/>
      </c>
      <c r="T434" s="3" t="str">
        <f t="shared" si="214"/>
        <v/>
      </c>
      <c r="U434" s="4" t="str">
        <f t="shared" si="215"/>
        <v/>
      </c>
      <c r="V434" s="5" t="str">
        <f t="shared" si="216"/>
        <v/>
      </c>
      <c r="W434" s="76" t="str">
        <f t="shared" si="207"/>
        <v/>
      </c>
      <c r="X434" s="76" t="str">
        <f t="shared" si="208"/>
        <v/>
      </c>
      <c r="Y434" s="5" t="str">
        <f t="shared" si="217"/>
        <v/>
      </c>
      <c r="Z434" s="5" t="str">
        <f t="shared" si="218"/>
        <v/>
      </c>
      <c r="AA434" s="5" t="str">
        <f t="shared" si="219"/>
        <v/>
      </c>
      <c r="AB434" s="6" t="str">
        <f t="shared" si="220"/>
        <v/>
      </c>
      <c r="AC434" s="29" t="str">
        <f t="shared" si="221"/>
        <v/>
      </c>
      <c r="AD434" s="29" t="str">
        <f t="shared" si="222"/>
        <v/>
      </c>
      <c r="AE434" s="29" t="str">
        <f t="shared" si="223"/>
        <v/>
      </c>
      <c r="AF434" s="29" t="str">
        <f t="shared" si="209"/>
        <v/>
      </c>
      <c r="AG434" s="23"/>
      <c r="AH434" s="17" t="str">
        <f t="shared" si="224"/>
        <v/>
      </c>
      <c r="AI434" s="73"/>
      <c r="AJ434" s="61"/>
      <c r="AK434" s="61"/>
      <c r="AL434" s="62"/>
      <c r="AM434" s="18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  <c r="BJ434" s="102"/>
      <c r="BK434" s="102"/>
      <c r="BL434" s="102"/>
      <c r="BM434" s="102"/>
      <c r="BN434" s="102"/>
      <c r="BO434" s="102"/>
      <c r="BP434" s="102"/>
      <c r="BQ434" s="102"/>
      <c r="BR434" s="102"/>
      <c r="BS434" s="102"/>
      <c r="BT434" s="25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7"/>
      <c r="DM434" s="27"/>
      <c r="DN434" s="27"/>
      <c r="DO434" s="27"/>
      <c r="DP434" s="27"/>
      <c r="DQ434" s="27"/>
      <c r="DR434" s="27"/>
      <c r="DS434" s="27"/>
      <c r="DT434" s="27"/>
      <c r="DU434" s="27"/>
      <c r="DV434" s="27"/>
      <c r="DW434" s="27"/>
      <c r="DX434" s="27"/>
      <c r="DY434" s="27"/>
      <c r="DZ434" s="27"/>
      <c r="EA434" s="27"/>
      <c r="EB434" s="27"/>
      <c r="EC434" s="27"/>
      <c r="ED434" s="27"/>
      <c r="EE434" s="27"/>
      <c r="EF434" s="27"/>
      <c r="EG434" s="27"/>
      <c r="EH434" s="27"/>
      <c r="EI434" s="27"/>
    </row>
    <row r="435" spans="1:139" ht="15" customHeight="1">
      <c r="A435" s="83"/>
      <c r="B435" s="66"/>
      <c r="C435" s="79"/>
      <c r="D435" s="67"/>
      <c r="E435" s="123"/>
      <c r="F435" s="123"/>
      <c r="G435" s="85"/>
      <c r="H435" s="86"/>
      <c r="I435" s="124"/>
      <c r="J435" s="13"/>
      <c r="K435" s="14"/>
      <c r="L435" s="14"/>
      <c r="M435" s="15"/>
      <c r="N435" s="72"/>
      <c r="O435" s="92">
        <f t="shared" si="210"/>
        <v>0</v>
      </c>
      <c r="P435" s="93">
        <f t="shared" si="211"/>
        <v>0</v>
      </c>
      <c r="Q435" s="94"/>
      <c r="R435" s="3" t="str">
        <f t="shared" si="212"/>
        <v/>
      </c>
      <c r="S435" s="3" t="str">
        <f t="shared" si="213"/>
        <v/>
      </c>
      <c r="T435" s="3" t="str">
        <f t="shared" si="214"/>
        <v/>
      </c>
      <c r="U435" s="4" t="str">
        <f t="shared" si="215"/>
        <v/>
      </c>
      <c r="V435" s="5" t="str">
        <f t="shared" si="216"/>
        <v/>
      </c>
      <c r="W435" s="76" t="str">
        <f t="shared" ref="W435:W456" si="225">IF(OR($AN435="",ISNUMBER($AN435)=FALSE),"",IF(AND($I435="Tolerance",$J435&lt;&gt;""),($T435-$J435)/(($O435-$P435)/2),IF(AND($I435="GD&amp;T",$K435&lt;&gt;""),$T435/$K435,"")))</f>
        <v/>
      </c>
      <c r="X435" s="76" t="str">
        <f t="shared" ref="X435:X456" si="226">IF($W435="","",IF(ABS($W435)&lt;=0.125, "Level A",IF(AND(ABS($W435)&gt;0.125,ABS($W435)&lt;=0.25), "Level B",IF(AND(ABS($W435)&gt;0.25,ABS($W435)&lt;=0.5), "Level C", IF(ABS($W435)&gt;0.5, "Level D")))))</f>
        <v/>
      </c>
      <c r="Y435" s="5" t="str">
        <f t="shared" si="217"/>
        <v/>
      </c>
      <c r="Z435" s="5" t="str">
        <f t="shared" si="218"/>
        <v/>
      </c>
      <c r="AA435" s="5" t="str">
        <f t="shared" si="219"/>
        <v/>
      </c>
      <c r="AB435" s="6" t="str">
        <f t="shared" si="220"/>
        <v/>
      </c>
      <c r="AC435" s="29" t="str">
        <f t="shared" si="221"/>
        <v/>
      </c>
      <c r="AD435" s="29" t="str">
        <f t="shared" si="222"/>
        <v/>
      </c>
      <c r="AE435" s="29" t="str">
        <f t="shared" si="223"/>
        <v/>
      </c>
      <c r="AF435" s="29" t="str">
        <f t="shared" ref="AF435:AF456" si="227">IF(OR($V435&gt;$AF$9,$U435=""),"",$AF$9*6*$U435)</f>
        <v/>
      </c>
      <c r="AG435" s="23"/>
      <c r="AH435" s="17" t="str">
        <f t="shared" si="224"/>
        <v/>
      </c>
      <c r="AI435" s="73"/>
      <c r="AJ435" s="61"/>
      <c r="AK435" s="61"/>
      <c r="AL435" s="62"/>
      <c r="AM435" s="18"/>
      <c r="AN435" s="102"/>
      <c r="AO435" s="102"/>
      <c r="AP435" s="102"/>
      <c r="AQ435" s="102"/>
      <c r="AR435" s="102"/>
      <c r="AS435" s="102"/>
      <c r="AT435" s="102"/>
      <c r="AU435" s="102"/>
      <c r="AV435" s="102"/>
      <c r="AW435" s="102"/>
      <c r="AX435" s="102"/>
      <c r="AY435" s="102"/>
      <c r="AZ435" s="102"/>
      <c r="BA435" s="102"/>
      <c r="BB435" s="102"/>
      <c r="BC435" s="102"/>
      <c r="BD435" s="102"/>
      <c r="BE435" s="102"/>
      <c r="BF435" s="102"/>
      <c r="BG435" s="102"/>
      <c r="BH435" s="102"/>
      <c r="BI435" s="102"/>
      <c r="BJ435" s="102"/>
      <c r="BK435" s="102"/>
      <c r="BL435" s="102"/>
      <c r="BM435" s="102"/>
      <c r="BN435" s="102"/>
      <c r="BO435" s="102"/>
      <c r="BP435" s="102"/>
      <c r="BQ435" s="102"/>
      <c r="BR435" s="102"/>
      <c r="BS435" s="102"/>
      <c r="BT435" s="25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7"/>
      <c r="DM435" s="27"/>
      <c r="DN435" s="27"/>
      <c r="DO435" s="27"/>
      <c r="DP435" s="27"/>
      <c r="DQ435" s="27"/>
      <c r="DR435" s="27"/>
      <c r="DS435" s="27"/>
      <c r="DT435" s="27"/>
      <c r="DU435" s="27"/>
      <c r="DV435" s="27"/>
      <c r="DW435" s="27"/>
      <c r="DX435" s="27"/>
      <c r="DY435" s="27"/>
      <c r="DZ435" s="27"/>
      <c r="EA435" s="27"/>
      <c r="EB435" s="27"/>
      <c r="EC435" s="27"/>
      <c r="ED435" s="27"/>
      <c r="EE435" s="27"/>
      <c r="EF435" s="27"/>
      <c r="EG435" s="27"/>
      <c r="EH435" s="27"/>
      <c r="EI435" s="27"/>
    </row>
    <row r="436" spans="1:139" ht="15" customHeight="1">
      <c r="A436" s="83"/>
      <c r="B436" s="66"/>
      <c r="C436" s="79"/>
      <c r="D436" s="67"/>
      <c r="E436" s="123"/>
      <c r="F436" s="123"/>
      <c r="G436" s="85"/>
      <c r="H436" s="86"/>
      <c r="I436" s="124"/>
      <c r="J436" s="13"/>
      <c r="K436" s="14"/>
      <c r="L436" s="14"/>
      <c r="M436" s="15"/>
      <c r="N436" s="72"/>
      <c r="O436" s="92">
        <f t="shared" ref="O436:O456" si="228">J436+K436</f>
        <v>0</v>
      </c>
      <c r="P436" s="93">
        <f t="shared" ref="P436:P456" si="229">J436+L436</f>
        <v>0</v>
      </c>
      <c r="Q436" s="94"/>
      <c r="R436" s="3" t="str">
        <f t="shared" ref="R436:R456" si="230">IF(OR($AN436="",ISNUMBER($AN436)=FALSE),"",MAX(AN436:EI436))</f>
        <v/>
      </c>
      <c r="S436" s="3" t="str">
        <f t="shared" ref="S436:S456" si="231">IF(OR($AN436="",ISNUMBER($AN436)=FALSE),"",MIN(AN436:EI436))</f>
        <v/>
      </c>
      <c r="T436" s="3" t="str">
        <f t="shared" ref="T436:T456" si="232">IF(OR($AN436="",ISNUMBER($AN436)=FALSE),"",AVERAGE(AN436:EI436))</f>
        <v/>
      </c>
      <c r="U436" s="4" t="str">
        <f t="shared" ref="U436:U456" si="233">IF(OR($AN436="",ISNUMBER($AN436)=FALSE),"",STDEV(AN436:EI436))</f>
        <v/>
      </c>
      <c r="V436" s="5" t="str">
        <f t="shared" ref="V436:V456" si="234">IF(OR($AN436="",ISNUMBER($AN436)=FALSE),"",IF(AND(J436=0,L436=0),Y436,IF(AND(J436="",K436=""),Z436,(K436+ABS(L436))/(6*U436))))</f>
        <v/>
      </c>
      <c r="W436" s="76" t="str">
        <f t="shared" si="225"/>
        <v/>
      </c>
      <c r="X436" s="76" t="str">
        <f t="shared" si="226"/>
        <v/>
      </c>
      <c r="Y436" s="5" t="str">
        <f t="shared" ref="Y436:Y456" si="235">IF(OR($AN436="",ISNUMBER($AN436)=FALSE),"",IF(K436="","",(O436-T436)/(3*U436)))</f>
        <v/>
      </c>
      <c r="Z436" s="5" t="str">
        <f t="shared" ref="Z436:Z456" si="236">IF(OR($AN436="",ISNUMBER($AN436)=FALSE),"",IF(L436="","",(T436-P436)/(3*U436)))</f>
        <v/>
      </c>
      <c r="AA436" s="5" t="str">
        <f t="shared" ref="AA436:AA456" si="237">IF(OR($AN436="",ISNUMBER($AN436)=FALSE),"",IF(AND(J436=0,L436=0),((K436)-(T436))/(3*U436),MIN(Y436:Z436)))</f>
        <v/>
      </c>
      <c r="AB436" s="6" t="str">
        <f t="shared" ref="AB436:AB456" si="238">IF(OR($AN436="",ISNUMBER($AN436)=FALSE),"",IF(AND(J436=0,L436=0),NORMSDIST(3*AA436),NORMSDIST(3*AA436)+NORMSDIST(6*V436-3*AA436)-1))</f>
        <v/>
      </c>
      <c r="AC436" s="29" t="str">
        <f t="shared" ref="AC436:AC456" si="239">IF($T436="","",IF(I436="Tolerance",IF(($H436*3*U436+T436)-J436&lt;K436,"",($H436*3*U436+T436)-J436),IF(OR(I436="GD&amp;T",I436="MAX"),IF(($H436*3*U436+T436)&lt;K436,"",($H436*3*U436+T436)),"")))</f>
        <v/>
      </c>
      <c r="AD436" s="29" t="str">
        <f t="shared" ref="AD436:AD456" si="240">IF(T436="","",IF(I436="Tolerance",IF(-(($H436*3*U436)-T436)-J436&gt;L436,"",-(($H436*3*U436)-T436)-J436),IF(I436="MIN",IF(-(($H436*3*U436)-T436)&gt;L436,"",-(($H436*3*U436)-T436)),"")))</f>
        <v/>
      </c>
      <c r="AE436" s="29" t="str">
        <f t="shared" ref="AE436:AE456" si="241">IF(OR(J436="",T436=""),"",(O436+P436)/2-T436)</f>
        <v/>
      </c>
      <c r="AF436" s="29" t="str">
        <f t="shared" si="227"/>
        <v/>
      </c>
      <c r="AG436" s="23"/>
      <c r="AH436" s="17" t="str">
        <f t="shared" ref="AH436:AH456" si="242">IF(AG436="","",IF(AG436&gt;=0.966,"Normal","Not Normal"))</f>
        <v/>
      </c>
      <c r="AI436" s="73"/>
      <c r="AJ436" s="61"/>
      <c r="AK436" s="61"/>
      <c r="AL436" s="62"/>
      <c r="AM436" s="18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  <c r="BJ436" s="102"/>
      <c r="BK436" s="102"/>
      <c r="BL436" s="102"/>
      <c r="BM436" s="102"/>
      <c r="BN436" s="102"/>
      <c r="BO436" s="102"/>
      <c r="BP436" s="102"/>
      <c r="BQ436" s="102"/>
      <c r="BR436" s="102"/>
      <c r="BS436" s="102"/>
      <c r="BT436" s="25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7"/>
      <c r="DM436" s="27"/>
      <c r="DN436" s="27"/>
      <c r="DO436" s="27"/>
      <c r="DP436" s="27"/>
      <c r="DQ436" s="27"/>
      <c r="DR436" s="27"/>
      <c r="DS436" s="27"/>
      <c r="DT436" s="27"/>
      <c r="DU436" s="27"/>
      <c r="DV436" s="27"/>
      <c r="DW436" s="27"/>
      <c r="DX436" s="27"/>
      <c r="DY436" s="27"/>
      <c r="DZ436" s="27"/>
      <c r="EA436" s="27"/>
      <c r="EB436" s="27"/>
      <c r="EC436" s="27"/>
      <c r="ED436" s="27"/>
      <c r="EE436" s="27"/>
      <c r="EF436" s="27"/>
      <c r="EG436" s="27"/>
      <c r="EH436" s="27"/>
      <c r="EI436" s="27"/>
    </row>
    <row r="437" spans="1:139" ht="15" customHeight="1">
      <c r="A437" s="83"/>
      <c r="B437" s="66"/>
      <c r="C437" s="79"/>
      <c r="D437" s="67"/>
      <c r="E437" s="123"/>
      <c r="F437" s="123"/>
      <c r="G437" s="85"/>
      <c r="H437" s="86"/>
      <c r="I437" s="124"/>
      <c r="J437" s="13"/>
      <c r="K437" s="14"/>
      <c r="L437" s="14"/>
      <c r="M437" s="15"/>
      <c r="N437" s="72"/>
      <c r="O437" s="92">
        <f t="shared" si="228"/>
        <v>0</v>
      </c>
      <c r="P437" s="93">
        <f t="shared" si="229"/>
        <v>0</v>
      </c>
      <c r="Q437" s="94"/>
      <c r="R437" s="3" t="str">
        <f t="shared" si="230"/>
        <v/>
      </c>
      <c r="S437" s="3" t="str">
        <f t="shared" si="231"/>
        <v/>
      </c>
      <c r="T437" s="3" t="str">
        <f t="shared" si="232"/>
        <v/>
      </c>
      <c r="U437" s="4" t="str">
        <f t="shared" si="233"/>
        <v/>
      </c>
      <c r="V437" s="5" t="str">
        <f t="shared" si="234"/>
        <v/>
      </c>
      <c r="W437" s="76" t="str">
        <f t="shared" si="225"/>
        <v/>
      </c>
      <c r="X437" s="76" t="str">
        <f t="shared" si="226"/>
        <v/>
      </c>
      <c r="Y437" s="5" t="str">
        <f t="shared" si="235"/>
        <v/>
      </c>
      <c r="Z437" s="5" t="str">
        <f t="shared" si="236"/>
        <v/>
      </c>
      <c r="AA437" s="5" t="str">
        <f t="shared" si="237"/>
        <v/>
      </c>
      <c r="AB437" s="6" t="str">
        <f t="shared" si="238"/>
        <v/>
      </c>
      <c r="AC437" s="29" t="str">
        <f t="shared" si="239"/>
        <v/>
      </c>
      <c r="AD437" s="29" t="str">
        <f t="shared" si="240"/>
        <v/>
      </c>
      <c r="AE437" s="29" t="str">
        <f t="shared" si="241"/>
        <v/>
      </c>
      <c r="AF437" s="29" t="str">
        <f t="shared" si="227"/>
        <v/>
      </c>
      <c r="AG437" s="23"/>
      <c r="AH437" s="17" t="str">
        <f t="shared" si="242"/>
        <v/>
      </c>
      <c r="AI437" s="73"/>
      <c r="AJ437" s="61"/>
      <c r="AK437" s="61"/>
      <c r="AL437" s="62"/>
      <c r="AM437" s="18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  <c r="BJ437" s="102"/>
      <c r="BK437" s="102"/>
      <c r="BL437" s="102"/>
      <c r="BM437" s="102"/>
      <c r="BN437" s="102"/>
      <c r="BO437" s="102"/>
      <c r="BP437" s="102"/>
      <c r="BQ437" s="102"/>
      <c r="BR437" s="102"/>
      <c r="BS437" s="102"/>
      <c r="BT437" s="25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7"/>
      <c r="DM437" s="27"/>
      <c r="DN437" s="27"/>
      <c r="DO437" s="27"/>
      <c r="DP437" s="27"/>
      <c r="DQ437" s="27"/>
      <c r="DR437" s="27"/>
      <c r="DS437" s="27"/>
      <c r="DT437" s="27"/>
      <c r="DU437" s="27"/>
      <c r="DV437" s="27"/>
      <c r="DW437" s="27"/>
      <c r="DX437" s="27"/>
      <c r="DY437" s="27"/>
      <c r="DZ437" s="27"/>
      <c r="EA437" s="27"/>
      <c r="EB437" s="27"/>
      <c r="EC437" s="27"/>
      <c r="ED437" s="27"/>
      <c r="EE437" s="27"/>
      <c r="EF437" s="27"/>
      <c r="EG437" s="27"/>
      <c r="EH437" s="27"/>
      <c r="EI437" s="27"/>
    </row>
    <row r="438" spans="1:139" ht="15" customHeight="1">
      <c r="A438" s="83"/>
      <c r="B438" s="66"/>
      <c r="C438" s="79"/>
      <c r="D438" s="67"/>
      <c r="E438" s="123"/>
      <c r="F438" s="123"/>
      <c r="G438" s="85"/>
      <c r="H438" s="86"/>
      <c r="I438" s="124"/>
      <c r="J438" s="13"/>
      <c r="K438" s="14"/>
      <c r="L438" s="14"/>
      <c r="M438" s="15"/>
      <c r="N438" s="72"/>
      <c r="O438" s="92">
        <f t="shared" si="228"/>
        <v>0</v>
      </c>
      <c r="P438" s="93">
        <f t="shared" si="229"/>
        <v>0</v>
      </c>
      <c r="Q438" s="94"/>
      <c r="R438" s="3" t="str">
        <f t="shared" si="230"/>
        <v/>
      </c>
      <c r="S438" s="3" t="str">
        <f t="shared" si="231"/>
        <v/>
      </c>
      <c r="T438" s="3" t="str">
        <f t="shared" si="232"/>
        <v/>
      </c>
      <c r="U438" s="4" t="str">
        <f t="shared" si="233"/>
        <v/>
      </c>
      <c r="V438" s="5" t="str">
        <f t="shared" si="234"/>
        <v/>
      </c>
      <c r="W438" s="76" t="str">
        <f t="shared" si="225"/>
        <v/>
      </c>
      <c r="X438" s="76" t="str">
        <f t="shared" si="226"/>
        <v/>
      </c>
      <c r="Y438" s="5" t="str">
        <f t="shared" si="235"/>
        <v/>
      </c>
      <c r="Z438" s="5" t="str">
        <f t="shared" si="236"/>
        <v/>
      </c>
      <c r="AA438" s="5" t="str">
        <f t="shared" si="237"/>
        <v/>
      </c>
      <c r="AB438" s="6" t="str">
        <f t="shared" si="238"/>
        <v/>
      </c>
      <c r="AC438" s="29" t="str">
        <f t="shared" si="239"/>
        <v/>
      </c>
      <c r="AD438" s="29" t="str">
        <f t="shared" si="240"/>
        <v/>
      </c>
      <c r="AE438" s="29" t="str">
        <f t="shared" si="241"/>
        <v/>
      </c>
      <c r="AF438" s="29" t="str">
        <f t="shared" si="227"/>
        <v/>
      </c>
      <c r="AG438" s="23"/>
      <c r="AH438" s="17" t="str">
        <f t="shared" si="242"/>
        <v/>
      </c>
      <c r="AI438" s="73"/>
      <c r="AJ438" s="61"/>
      <c r="AK438" s="61"/>
      <c r="AL438" s="62"/>
      <c r="AM438" s="18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  <c r="BJ438" s="102"/>
      <c r="BK438" s="102"/>
      <c r="BL438" s="102"/>
      <c r="BM438" s="102"/>
      <c r="BN438" s="102"/>
      <c r="BO438" s="102"/>
      <c r="BP438" s="102"/>
      <c r="BQ438" s="102"/>
      <c r="BR438" s="102"/>
      <c r="BS438" s="102"/>
      <c r="BT438" s="25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7"/>
      <c r="DM438" s="27"/>
      <c r="DN438" s="27"/>
      <c r="DO438" s="27"/>
      <c r="DP438" s="27"/>
      <c r="DQ438" s="27"/>
      <c r="DR438" s="27"/>
      <c r="DS438" s="27"/>
      <c r="DT438" s="27"/>
      <c r="DU438" s="27"/>
      <c r="DV438" s="27"/>
      <c r="DW438" s="27"/>
      <c r="DX438" s="27"/>
      <c r="DY438" s="27"/>
      <c r="DZ438" s="27"/>
      <c r="EA438" s="27"/>
      <c r="EB438" s="27"/>
      <c r="EC438" s="27"/>
      <c r="ED438" s="27"/>
      <c r="EE438" s="27"/>
      <c r="EF438" s="27"/>
      <c r="EG438" s="27"/>
      <c r="EH438" s="27"/>
      <c r="EI438" s="27"/>
    </row>
    <row r="439" spans="1:139" ht="15" customHeight="1">
      <c r="A439" s="83"/>
      <c r="B439" s="66"/>
      <c r="C439" s="79"/>
      <c r="D439" s="67"/>
      <c r="E439" s="123"/>
      <c r="F439" s="123"/>
      <c r="G439" s="85"/>
      <c r="H439" s="86"/>
      <c r="I439" s="124"/>
      <c r="J439" s="13"/>
      <c r="K439" s="14"/>
      <c r="L439" s="14"/>
      <c r="M439" s="15"/>
      <c r="N439" s="72"/>
      <c r="O439" s="92">
        <f t="shared" si="228"/>
        <v>0</v>
      </c>
      <c r="P439" s="93">
        <f t="shared" si="229"/>
        <v>0</v>
      </c>
      <c r="Q439" s="94"/>
      <c r="R439" s="3" t="str">
        <f t="shared" si="230"/>
        <v/>
      </c>
      <c r="S439" s="3" t="str">
        <f t="shared" si="231"/>
        <v/>
      </c>
      <c r="T439" s="3" t="str">
        <f t="shared" si="232"/>
        <v/>
      </c>
      <c r="U439" s="4" t="str">
        <f t="shared" si="233"/>
        <v/>
      </c>
      <c r="V439" s="5" t="str">
        <f t="shared" si="234"/>
        <v/>
      </c>
      <c r="W439" s="76" t="str">
        <f t="shared" si="225"/>
        <v/>
      </c>
      <c r="X439" s="76" t="str">
        <f t="shared" si="226"/>
        <v/>
      </c>
      <c r="Y439" s="5" t="str">
        <f t="shared" si="235"/>
        <v/>
      </c>
      <c r="Z439" s="5" t="str">
        <f t="shared" si="236"/>
        <v/>
      </c>
      <c r="AA439" s="5" t="str">
        <f t="shared" si="237"/>
        <v/>
      </c>
      <c r="AB439" s="6" t="str">
        <f t="shared" si="238"/>
        <v/>
      </c>
      <c r="AC439" s="29" t="str">
        <f t="shared" si="239"/>
        <v/>
      </c>
      <c r="AD439" s="29" t="str">
        <f t="shared" si="240"/>
        <v/>
      </c>
      <c r="AE439" s="29" t="str">
        <f t="shared" si="241"/>
        <v/>
      </c>
      <c r="AF439" s="29" t="str">
        <f t="shared" si="227"/>
        <v/>
      </c>
      <c r="AG439" s="23"/>
      <c r="AH439" s="17" t="str">
        <f t="shared" si="242"/>
        <v/>
      </c>
      <c r="AI439" s="73"/>
      <c r="AJ439" s="61"/>
      <c r="AK439" s="61"/>
      <c r="AL439" s="62"/>
      <c r="AM439" s="18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  <c r="BJ439" s="102"/>
      <c r="BK439" s="102"/>
      <c r="BL439" s="102"/>
      <c r="BM439" s="102"/>
      <c r="BN439" s="102"/>
      <c r="BO439" s="102"/>
      <c r="BP439" s="102"/>
      <c r="BQ439" s="102"/>
      <c r="BR439" s="102"/>
      <c r="BS439" s="102"/>
      <c r="BT439" s="25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7"/>
      <c r="DM439" s="27"/>
      <c r="DN439" s="27"/>
      <c r="DO439" s="27"/>
      <c r="DP439" s="27"/>
      <c r="DQ439" s="27"/>
      <c r="DR439" s="27"/>
      <c r="DS439" s="27"/>
      <c r="DT439" s="27"/>
      <c r="DU439" s="27"/>
      <c r="DV439" s="27"/>
      <c r="DW439" s="27"/>
      <c r="DX439" s="27"/>
      <c r="DY439" s="27"/>
      <c r="DZ439" s="27"/>
      <c r="EA439" s="27"/>
      <c r="EB439" s="27"/>
      <c r="EC439" s="27"/>
      <c r="ED439" s="27"/>
      <c r="EE439" s="27"/>
      <c r="EF439" s="27"/>
      <c r="EG439" s="27"/>
      <c r="EH439" s="27"/>
      <c r="EI439" s="27"/>
    </row>
    <row r="440" spans="1:139" ht="15" customHeight="1">
      <c r="A440" s="83"/>
      <c r="B440" s="66"/>
      <c r="C440" s="79"/>
      <c r="D440" s="67"/>
      <c r="E440" s="123"/>
      <c r="F440" s="123"/>
      <c r="G440" s="85"/>
      <c r="H440" s="86"/>
      <c r="I440" s="124"/>
      <c r="J440" s="13"/>
      <c r="K440" s="14"/>
      <c r="L440" s="14"/>
      <c r="M440" s="15"/>
      <c r="N440" s="72"/>
      <c r="O440" s="92">
        <f t="shared" si="228"/>
        <v>0</v>
      </c>
      <c r="P440" s="93">
        <f t="shared" si="229"/>
        <v>0</v>
      </c>
      <c r="Q440" s="94"/>
      <c r="R440" s="3" t="str">
        <f t="shared" si="230"/>
        <v/>
      </c>
      <c r="S440" s="3" t="str">
        <f t="shared" si="231"/>
        <v/>
      </c>
      <c r="T440" s="3" t="str">
        <f t="shared" si="232"/>
        <v/>
      </c>
      <c r="U440" s="4" t="str">
        <f t="shared" si="233"/>
        <v/>
      </c>
      <c r="V440" s="5" t="str">
        <f t="shared" si="234"/>
        <v/>
      </c>
      <c r="W440" s="76" t="str">
        <f t="shared" si="225"/>
        <v/>
      </c>
      <c r="X440" s="76" t="str">
        <f t="shared" si="226"/>
        <v/>
      </c>
      <c r="Y440" s="5" t="str">
        <f t="shared" si="235"/>
        <v/>
      </c>
      <c r="Z440" s="5" t="str">
        <f t="shared" si="236"/>
        <v/>
      </c>
      <c r="AA440" s="5" t="str">
        <f t="shared" si="237"/>
        <v/>
      </c>
      <c r="AB440" s="6" t="str">
        <f t="shared" si="238"/>
        <v/>
      </c>
      <c r="AC440" s="29" t="str">
        <f t="shared" si="239"/>
        <v/>
      </c>
      <c r="AD440" s="29" t="str">
        <f t="shared" si="240"/>
        <v/>
      </c>
      <c r="AE440" s="29" t="str">
        <f t="shared" si="241"/>
        <v/>
      </c>
      <c r="AF440" s="29" t="str">
        <f t="shared" si="227"/>
        <v/>
      </c>
      <c r="AG440" s="23"/>
      <c r="AH440" s="17" t="str">
        <f t="shared" si="242"/>
        <v/>
      </c>
      <c r="AI440" s="73"/>
      <c r="AJ440" s="61"/>
      <c r="AK440" s="61"/>
      <c r="AL440" s="62"/>
      <c r="AM440" s="18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  <c r="BJ440" s="102"/>
      <c r="BK440" s="102"/>
      <c r="BL440" s="102"/>
      <c r="BM440" s="102"/>
      <c r="BN440" s="102"/>
      <c r="BO440" s="102"/>
      <c r="BP440" s="102"/>
      <c r="BQ440" s="102"/>
      <c r="BR440" s="102"/>
      <c r="BS440" s="102"/>
      <c r="BT440" s="25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7"/>
      <c r="DM440" s="27"/>
      <c r="DN440" s="27"/>
      <c r="DO440" s="27"/>
      <c r="DP440" s="27"/>
      <c r="DQ440" s="27"/>
      <c r="DR440" s="27"/>
      <c r="DS440" s="27"/>
      <c r="DT440" s="27"/>
      <c r="DU440" s="27"/>
      <c r="DV440" s="27"/>
      <c r="DW440" s="27"/>
      <c r="DX440" s="27"/>
      <c r="DY440" s="27"/>
      <c r="DZ440" s="27"/>
      <c r="EA440" s="27"/>
      <c r="EB440" s="27"/>
      <c r="EC440" s="27"/>
      <c r="ED440" s="27"/>
      <c r="EE440" s="27"/>
      <c r="EF440" s="27"/>
      <c r="EG440" s="27"/>
      <c r="EH440" s="27"/>
      <c r="EI440" s="27"/>
    </row>
    <row r="441" spans="1:139" ht="15" customHeight="1">
      <c r="A441" s="83"/>
      <c r="B441" s="66"/>
      <c r="C441" s="79"/>
      <c r="D441" s="67"/>
      <c r="E441" s="123"/>
      <c r="F441" s="123"/>
      <c r="G441" s="85"/>
      <c r="H441" s="86"/>
      <c r="I441" s="124"/>
      <c r="J441" s="13"/>
      <c r="K441" s="14"/>
      <c r="L441" s="14"/>
      <c r="M441" s="15"/>
      <c r="N441" s="72"/>
      <c r="O441" s="92">
        <f t="shared" si="228"/>
        <v>0</v>
      </c>
      <c r="P441" s="93">
        <f t="shared" si="229"/>
        <v>0</v>
      </c>
      <c r="Q441" s="94"/>
      <c r="R441" s="3" t="str">
        <f t="shared" si="230"/>
        <v/>
      </c>
      <c r="S441" s="3" t="str">
        <f t="shared" si="231"/>
        <v/>
      </c>
      <c r="T441" s="3" t="str">
        <f t="shared" si="232"/>
        <v/>
      </c>
      <c r="U441" s="4" t="str">
        <f t="shared" si="233"/>
        <v/>
      </c>
      <c r="V441" s="5" t="str">
        <f t="shared" si="234"/>
        <v/>
      </c>
      <c r="W441" s="76" t="str">
        <f t="shared" si="225"/>
        <v/>
      </c>
      <c r="X441" s="76" t="str">
        <f t="shared" si="226"/>
        <v/>
      </c>
      <c r="Y441" s="5" t="str">
        <f t="shared" si="235"/>
        <v/>
      </c>
      <c r="Z441" s="5" t="str">
        <f t="shared" si="236"/>
        <v/>
      </c>
      <c r="AA441" s="5" t="str">
        <f t="shared" si="237"/>
        <v/>
      </c>
      <c r="AB441" s="6" t="str">
        <f t="shared" si="238"/>
        <v/>
      </c>
      <c r="AC441" s="29" t="str">
        <f t="shared" si="239"/>
        <v/>
      </c>
      <c r="AD441" s="29" t="str">
        <f t="shared" si="240"/>
        <v/>
      </c>
      <c r="AE441" s="29" t="str">
        <f t="shared" si="241"/>
        <v/>
      </c>
      <c r="AF441" s="29" t="str">
        <f t="shared" si="227"/>
        <v/>
      </c>
      <c r="AG441" s="23"/>
      <c r="AH441" s="17" t="str">
        <f t="shared" si="242"/>
        <v/>
      </c>
      <c r="AI441" s="73"/>
      <c r="AJ441" s="61"/>
      <c r="AK441" s="61"/>
      <c r="AL441" s="62"/>
      <c r="AM441" s="18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  <c r="BJ441" s="102"/>
      <c r="BK441" s="102"/>
      <c r="BL441" s="102"/>
      <c r="BM441" s="102"/>
      <c r="BN441" s="102"/>
      <c r="BO441" s="102"/>
      <c r="BP441" s="102"/>
      <c r="BQ441" s="102"/>
      <c r="BR441" s="102"/>
      <c r="BS441" s="102"/>
      <c r="BT441" s="25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7"/>
      <c r="DM441" s="27"/>
      <c r="DN441" s="27"/>
      <c r="DO441" s="27"/>
      <c r="DP441" s="27"/>
      <c r="DQ441" s="27"/>
      <c r="DR441" s="27"/>
      <c r="DS441" s="27"/>
      <c r="DT441" s="27"/>
      <c r="DU441" s="27"/>
      <c r="DV441" s="27"/>
      <c r="DW441" s="27"/>
      <c r="DX441" s="27"/>
      <c r="DY441" s="27"/>
      <c r="DZ441" s="27"/>
      <c r="EA441" s="27"/>
      <c r="EB441" s="27"/>
      <c r="EC441" s="27"/>
      <c r="ED441" s="27"/>
      <c r="EE441" s="27"/>
      <c r="EF441" s="27"/>
      <c r="EG441" s="27"/>
      <c r="EH441" s="27"/>
      <c r="EI441" s="27"/>
    </row>
    <row r="442" spans="1:139" ht="15" customHeight="1">
      <c r="A442" s="83"/>
      <c r="B442" s="66"/>
      <c r="C442" s="79"/>
      <c r="D442" s="67"/>
      <c r="E442" s="123"/>
      <c r="F442" s="123"/>
      <c r="G442" s="85"/>
      <c r="H442" s="86"/>
      <c r="I442" s="124"/>
      <c r="J442" s="13"/>
      <c r="K442" s="14"/>
      <c r="L442" s="14"/>
      <c r="M442" s="15"/>
      <c r="N442" s="72"/>
      <c r="O442" s="92">
        <f t="shared" si="228"/>
        <v>0</v>
      </c>
      <c r="P442" s="93">
        <f t="shared" si="229"/>
        <v>0</v>
      </c>
      <c r="Q442" s="94"/>
      <c r="R442" s="3" t="str">
        <f t="shared" si="230"/>
        <v/>
      </c>
      <c r="S442" s="3" t="str">
        <f t="shared" si="231"/>
        <v/>
      </c>
      <c r="T442" s="3" t="str">
        <f t="shared" si="232"/>
        <v/>
      </c>
      <c r="U442" s="4" t="str">
        <f t="shared" si="233"/>
        <v/>
      </c>
      <c r="V442" s="5" t="str">
        <f t="shared" si="234"/>
        <v/>
      </c>
      <c r="W442" s="76" t="str">
        <f t="shared" si="225"/>
        <v/>
      </c>
      <c r="X442" s="76" t="str">
        <f t="shared" si="226"/>
        <v/>
      </c>
      <c r="Y442" s="5" t="str">
        <f t="shared" si="235"/>
        <v/>
      </c>
      <c r="Z442" s="5" t="str">
        <f t="shared" si="236"/>
        <v/>
      </c>
      <c r="AA442" s="5" t="str">
        <f t="shared" si="237"/>
        <v/>
      </c>
      <c r="AB442" s="6" t="str">
        <f t="shared" si="238"/>
        <v/>
      </c>
      <c r="AC442" s="29" t="str">
        <f t="shared" si="239"/>
        <v/>
      </c>
      <c r="AD442" s="29" t="str">
        <f t="shared" si="240"/>
        <v/>
      </c>
      <c r="AE442" s="29" t="str">
        <f t="shared" si="241"/>
        <v/>
      </c>
      <c r="AF442" s="29" t="str">
        <f t="shared" si="227"/>
        <v/>
      </c>
      <c r="AG442" s="23"/>
      <c r="AH442" s="17" t="str">
        <f t="shared" si="242"/>
        <v/>
      </c>
      <c r="AI442" s="73"/>
      <c r="AJ442" s="61"/>
      <c r="AK442" s="61"/>
      <c r="AL442" s="62"/>
      <c r="AM442" s="18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  <c r="BJ442" s="102"/>
      <c r="BK442" s="102"/>
      <c r="BL442" s="102"/>
      <c r="BM442" s="102"/>
      <c r="BN442" s="102"/>
      <c r="BO442" s="102"/>
      <c r="BP442" s="102"/>
      <c r="BQ442" s="102"/>
      <c r="BR442" s="102"/>
      <c r="BS442" s="102"/>
      <c r="BT442" s="25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7"/>
      <c r="DM442" s="27"/>
      <c r="DN442" s="27"/>
      <c r="DO442" s="27"/>
      <c r="DP442" s="27"/>
      <c r="DQ442" s="27"/>
      <c r="DR442" s="27"/>
      <c r="DS442" s="27"/>
      <c r="DT442" s="27"/>
      <c r="DU442" s="27"/>
      <c r="DV442" s="27"/>
      <c r="DW442" s="27"/>
      <c r="DX442" s="27"/>
      <c r="DY442" s="27"/>
      <c r="DZ442" s="27"/>
      <c r="EA442" s="27"/>
      <c r="EB442" s="27"/>
      <c r="EC442" s="27"/>
      <c r="ED442" s="27"/>
      <c r="EE442" s="27"/>
      <c r="EF442" s="27"/>
      <c r="EG442" s="27"/>
      <c r="EH442" s="27"/>
      <c r="EI442" s="27"/>
    </row>
    <row r="443" spans="1:139" ht="15" customHeight="1">
      <c r="A443" s="83"/>
      <c r="B443" s="66"/>
      <c r="C443" s="79"/>
      <c r="D443" s="67"/>
      <c r="E443" s="123"/>
      <c r="F443" s="123"/>
      <c r="G443" s="85"/>
      <c r="H443" s="86"/>
      <c r="I443" s="124"/>
      <c r="J443" s="13"/>
      <c r="K443" s="14"/>
      <c r="L443" s="14"/>
      <c r="M443" s="15"/>
      <c r="N443" s="72"/>
      <c r="O443" s="92">
        <f t="shared" si="228"/>
        <v>0</v>
      </c>
      <c r="P443" s="93">
        <f t="shared" si="229"/>
        <v>0</v>
      </c>
      <c r="Q443" s="94"/>
      <c r="R443" s="3" t="str">
        <f t="shared" si="230"/>
        <v/>
      </c>
      <c r="S443" s="3" t="str">
        <f t="shared" si="231"/>
        <v/>
      </c>
      <c r="T443" s="3" t="str">
        <f t="shared" si="232"/>
        <v/>
      </c>
      <c r="U443" s="4" t="str">
        <f t="shared" si="233"/>
        <v/>
      </c>
      <c r="V443" s="5" t="str">
        <f t="shared" si="234"/>
        <v/>
      </c>
      <c r="W443" s="76" t="str">
        <f t="shared" si="225"/>
        <v/>
      </c>
      <c r="X443" s="76" t="str">
        <f t="shared" si="226"/>
        <v/>
      </c>
      <c r="Y443" s="5" t="str">
        <f t="shared" si="235"/>
        <v/>
      </c>
      <c r="Z443" s="5" t="str">
        <f t="shared" si="236"/>
        <v/>
      </c>
      <c r="AA443" s="5" t="str">
        <f t="shared" si="237"/>
        <v/>
      </c>
      <c r="AB443" s="6" t="str">
        <f t="shared" si="238"/>
        <v/>
      </c>
      <c r="AC443" s="29" t="str">
        <f t="shared" si="239"/>
        <v/>
      </c>
      <c r="AD443" s="29" t="str">
        <f t="shared" si="240"/>
        <v/>
      </c>
      <c r="AE443" s="29" t="str">
        <f t="shared" si="241"/>
        <v/>
      </c>
      <c r="AF443" s="29" t="str">
        <f t="shared" si="227"/>
        <v/>
      </c>
      <c r="AG443" s="23"/>
      <c r="AH443" s="17" t="str">
        <f t="shared" si="242"/>
        <v/>
      </c>
      <c r="AI443" s="73"/>
      <c r="AJ443" s="61"/>
      <c r="AK443" s="61"/>
      <c r="AL443" s="62"/>
      <c r="AM443" s="18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  <c r="BJ443" s="102"/>
      <c r="BK443" s="102"/>
      <c r="BL443" s="102"/>
      <c r="BM443" s="102"/>
      <c r="BN443" s="102"/>
      <c r="BO443" s="102"/>
      <c r="BP443" s="102"/>
      <c r="BQ443" s="102"/>
      <c r="BR443" s="102"/>
      <c r="BS443" s="102"/>
      <c r="BT443" s="25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7"/>
      <c r="DM443" s="27"/>
      <c r="DN443" s="27"/>
      <c r="DO443" s="27"/>
      <c r="DP443" s="27"/>
      <c r="DQ443" s="27"/>
      <c r="DR443" s="27"/>
      <c r="DS443" s="27"/>
      <c r="DT443" s="27"/>
      <c r="DU443" s="27"/>
      <c r="DV443" s="27"/>
      <c r="DW443" s="27"/>
      <c r="DX443" s="27"/>
      <c r="DY443" s="27"/>
      <c r="DZ443" s="27"/>
      <c r="EA443" s="27"/>
      <c r="EB443" s="27"/>
      <c r="EC443" s="27"/>
      <c r="ED443" s="27"/>
      <c r="EE443" s="27"/>
      <c r="EF443" s="27"/>
      <c r="EG443" s="27"/>
      <c r="EH443" s="27"/>
      <c r="EI443" s="27"/>
    </row>
    <row r="444" spans="1:139" ht="15" customHeight="1">
      <c r="A444" s="83"/>
      <c r="B444" s="66"/>
      <c r="C444" s="79"/>
      <c r="D444" s="67"/>
      <c r="E444" s="123"/>
      <c r="F444" s="123"/>
      <c r="G444" s="85"/>
      <c r="H444" s="86"/>
      <c r="I444" s="124"/>
      <c r="J444" s="13"/>
      <c r="K444" s="14"/>
      <c r="L444" s="14"/>
      <c r="M444" s="15"/>
      <c r="N444" s="72"/>
      <c r="O444" s="92">
        <f t="shared" si="228"/>
        <v>0</v>
      </c>
      <c r="P444" s="93">
        <f t="shared" si="229"/>
        <v>0</v>
      </c>
      <c r="Q444" s="94"/>
      <c r="R444" s="3" t="str">
        <f t="shared" si="230"/>
        <v/>
      </c>
      <c r="S444" s="3" t="str">
        <f t="shared" si="231"/>
        <v/>
      </c>
      <c r="T444" s="3" t="str">
        <f t="shared" si="232"/>
        <v/>
      </c>
      <c r="U444" s="4" t="str">
        <f t="shared" si="233"/>
        <v/>
      </c>
      <c r="V444" s="5" t="str">
        <f t="shared" si="234"/>
        <v/>
      </c>
      <c r="W444" s="76" t="str">
        <f t="shared" si="225"/>
        <v/>
      </c>
      <c r="X444" s="76" t="str">
        <f t="shared" si="226"/>
        <v/>
      </c>
      <c r="Y444" s="5" t="str">
        <f t="shared" si="235"/>
        <v/>
      </c>
      <c r="Z444" s="5" t="str">
        <f t="shared" si="236"/>
        <v/>
      </c>
      <c r="AA444" s="5" t="str">
        <f t="shared" si="237"/>
        <v/>
      </c>
      <c r="AB444" s="6" t="str">
        <f t="shared" si="238"/>
        <v/>
      </c>
      <c r="AC444" s="29" t="str">
        <f t="shared" si="239"/>
        <v/>
      </c>
      <c r="AD444" s="29" t="str">
        <f t="shared" si="240"/>
        <v/>
      </c>
      <c r="AE444" s="29" t="str">
        <f t="shared" si="241"/>
        <v/>
      </c>
      <c r="AF444" s="29" t="str">
        <f t="shared" si="227"/>
        <v/>
      </c>
      <c r="AG444" s="23"/>
      <c r="AH444" s="17" t="str">
        <f t="shared" si="242"/>
        <v/>
      </c>
      <c r="AI444" s="73"/>
      <c r="AJ444" s="61"/>
      <c r="AK444" s="61"/>
      <c r="AL444" s="62"/>
      <c r="AM444" s="18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  <c r="BJ444" s="102"/>
      <c r="BK444" s="102"/>
      <c r="BL444" s="102"/>
      <c r="BM444" s="102"/>
      <c r="BN444" s="102"/>
      <c r="BO444" s="102"/>
      <c r="BP444" s="102"/>
      <c r="BQ444" s="102"/>
      <c r="BR444" s="102"/>
      <c r="BS444" s="102"/>
      <c r="BT444" s="25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7"/>
      <c r="DM444" s="27"/>
      <c r="DN444" s="27"/>
      <c r="DO444" s="27"/>
      <c r="DP444" s="27"/>
      <c r="DQ444" s="27"/>
      <c r="DR444" s="27"/>
      <c r="DS444" s="27"/>
      <c r="DT444" s="27"/>
      <c r="DU444" s="27"/>
      <c r="DV444" s="27"/>
      <c r="DW444" s="27"/>
      <c r="DX444" s="27"/>
      <c r="DY444" s="27"/>
      <c r="DZ444" s="27"/>
      <c r="EA444" s="27"/>
      <c r="EB444" s="27"/>
      <c r="EC444" s="27"/>
      <c r="ED444" s="27"/>
      <c r="EE444" s="27"/>
      <c r="EF444" s="27"/>
      <c r="EG444" s="27"/>
      <c r="EH444" s="27"/>
      <c r="EI444" s="27"/>
    </row>
    <row r="445" spans="1:139" ht="15" customHeight="1">
      <c r="A445" s="83"/>
      <c r="B445" s="66"/>
      <c r="C445" s="79"/>
      <c r="D445" s="67"/>
      <c r="E445" s="123"/>
      <c r="F445" s="123"/>
      <c r="G445" s="85"/>
      <c r="H445" s="86"/>
      <c r="I445" s="124"/>
      <c r="J445" s="13"/>
      <c r="K445" s="14"/>
      <c r="L445" s="14"/>
      <c r="M445" s="15"/>
      <c r="N445" s="72"/>
      <c r="O445" s="92">
        <f t="shared" si="228"/>
        <v>0</v>
      </c>
      <c r="P445" s="93">
        <f t="shared" si="229"/>
        <v>0</v>
      </c>
      <c r="Q445" s="94"/>
      <c r="R445" s="3" t="str">
        <f t="shared" si="230"/>
        <v/>
      </c>
      <c r="S445" s="3" t="str">
        <f t="shared" si="231"/>
        <v/>
      </c>
      <c r="T445" s="3" t="str">
        <f t="shared" si="232"/>
        <v/>
      </c>
      <c r="U445" s="4" t="str">
        <f t="shared" si="233"/>
        <v/>
      </c>
      <c r="V445" s="5" t="str">
        <f t="shared" si="234"/>
        <v/>
      </c>
      <c r="W445" s="76" t="str">
        <f t="shared" si="225"/>
        <v/>
      </c>
      <c r="X445" s="76" t="str">
        <f t="shared" si="226"/>
        <v/>
      </c>
      <c r="Y445" s="5" t="str">
        <f t="shared" si="235"/>
        <v/>
      </c>
      <c r="Z445" s="5" t="str">
        <f t="shared" si="236"/>
        <v/>
      </c>
      <c r="AA445" s="5" t="str">
        <f t="shared" si="237"/>
        <v/>
      </c>
      <c r="AB445" s="6" t="str">
        <f t="shared" si="238"/>
        <v/>
      </c>
      <c r="AC445" s="29" t="str">
        <f t="shared" si="239"/>
        <v/>
      </c>
      <c r="AD445" s="29" t="str">
        <f t="shared" si="240"/>
        <v/>
      </c>
      <c r="AE445" s="29" t="str">
        <f t="shared" si="241"/>
        <v/>
      </c>
      <c r="AF445" s="29" t="str">
        <f t="shared" si="227"/>
        <v/>
      </c>
      <c r="AG445" s="23"/>
      <c r="AH445" s="17" t="str">
        <f t="shared" si="242"/>
        <v/>
      </c>
      <c r="AI445" s="73"/>
      <c r="AJ445" s="61"/>
      <c r="AK445" s="61"/>
      <c r="AL445" s="62"/>
      <c r="AM445" s="18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  <c r="BS445" s="102"/>
      <c r="BT445" s="25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7"/>
      <c r="DM445" s="27"/>
      <c r="DN445" s="27"/>
      <c r="DO445" s="27"/>
      <c r="DP445" s="27"/>
      <c r="DQ445" s="27"/>
      <c r="DR445" s="27"/>
      <c r="DS445" s="27"/>
      <c r="DT445" s="27"/>
      <c r="DU445" s="27"/>
      <c r="DV445" s="27"/>
      <c r="DW445" s="27"/>
      <c r="DX445" s="27"/>
      <c r="DY445" s="27"/>
      <c r="DZ445" s="27"/>
      <c r="EA445" s="27"/>
      <c r="EB445" s="27"/>
      <c r="EC445" s="27"/>
      <c r="ED445" s="27"/>
      <c r="EE445" s="27"/>
      <c r="EF445" s="27"/>
      <c r="EG445" s="27"/>
      <c r="EH445" s="27"/>
      <c r="EI445" s="27"/>
    </row>
    <row r="446" spans="1:139" ht="15" customHeight="1">
      <c r="A446" s="83"/>
      <c r="B446" s="66"/>
      <c r="C446" s="79"/>
      <c r="D446" s="67"/>
      <c r="E446" s="123"/>
      <c r="F446" s="123"/>
      <c r="G446" s="85"/>
      <c r="H446" s="86"/>
      <c r="I446" s="124"/>
      <c r="J446" s="13"/>
      <c r="K446" s="14"/>
      <c r="L446" s="14"/>
      <c r="M446" s="15"/>
      <c r="N446" s="72"/>
      <c r="O446" s="92">
        <f t="shared" si="228"/>
        <v>0</v>
      </c>
      <c r="P446" s="93">
        <f t="shared" si="229"/>
        <v>0</v>
      </c>
      <c r="Q446" s="94"/>
      <c r="R446" s="3" t="str">
        <f t="shared" si="230"/>
        <v/>
      </c>
      <c r="S446" s="3" t="str">
        <f t="shared" si="231"/>
        <v/>
      </c>
      <c r="T446" s="3" t="str">
        <f t="shared" si="232"/>
        <v/>
      </c>
      <c r="U446" s="4" t="str">
        <f t="shared" si="233"/>
        <v/>
      </c>
      <c r="V446" s="5" t="str">
        <f t="shared" si="234"/>
        <v/>
      </c>
      <c r="W446" s="76" t="str">
        <f t="shared" si="225"/>
        <v/>
      </c>
      <c r="X446" s="76" t="str">
        <f t="shared" si="226"/>
        <v/>
      </c>
      <c r="Y446" s="5" t="str">
        <f t="shared" si="235"/>
        <v/>
      </c>
      <c r="Z446" s="5" t="str">
        <f t="shared" si="236"/>
        <v/>
      </c>
      <c r="AA446" s="5" t="str">
        <f t="shared" si="237"/>
        <v/>
      </c>
      <c r="AB446" s="6" t="str">
        <f t="shared" si="238"/>
        <v/>
      </c>
      <c r="AC446" s="29" t="str">
        <f t="shared" si="239"/>
        <v/>
      </c>
      <c r="AD446" s="29" t="str">
        <f t="shared" si="240"/>
        <v/>
      </c>
      <c r="AE446" s="29" t="str">
        <f t="shared" si="241"/>
        <v/>
      </c>
      <c r="AF446" s="29" t="str">
        <f t="shared" si="227"/>
        <v/>
      </c>
      <c r="AG446" s="23"/>
      <c r="AH446" s="17" t="str">
        <f t="shared" si="242"/>
        <v/>
      </c>
      <c r="AI446" s="73"/>
      <c r="AJ446" s="61"/>
      <c r="AK446" s="61"/>
      <c r="AL446" s="62"/>
      <c r="AM446" s="18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  <c r="BJ446" s="102"/>
      <c r="BK446" s="102"/>
      <c r="BL446" s="102"/>
      <c r="BM446" s="102"/>
      <c r="BN446" s="102"/>
      <c r="BO446" s="102"/>
      <c r="BP446" s="102"/>
      <c r="BQ446" s="102"/>
      <c r="BR446" s="102"/>
      <c r="BS446" s="102"/>
      <c r="BT446" s="25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7"/>
      <c r="DM446" s="27"/>
      <c r="DN446" s="27"/>
      <c r="DO446" s="27"/>
      <c r="DP446" s="27"/>
      <c r="DQ446" s="27"/>
      <c r="DR446" s="27"/>
      <c r="DS446" s="27"/>
      <c r="DT446" s="27"/>
      <c r="DU446" s="27"/>
      <c r="DV446" s="27"/>
      <c r="DW446" s="27"/>
      <c r="DX446" s="27"/>
      <c r="DY446" s="27"/>
      <c r="DZ446" s="27"/>
      <c r="EA446" s="27"/>
      <c r="EB446" s="27"/>
      <c r="EC446" s="27"/>
      <c r="ED446" s="27"/>
      <c r="EE446" s="27"/>
      <c r="EF446" s="27"/>
      <c r="EG446" s="27"/>
      <c r="EH446" s="27"/>
      <c r="EI446" s="27"/>
    </row>
    <row r="447" spans="1:139" ht="15" customHeight="1">
      <c r="A447" s="83"/>
      <c r="B447" s="66"/>
      <c r="C447" s="79"/>
      <c r="D447" s="67"/>
      <c r="E447" s="123"/>
      <c r="F447" s="123"/>
      <c r="G447" s="85"/>
      <c r="H447" s="86"/>
      <c r="I447" s="124"/>
      <c r="J447" s="13"/>
      <c r="K447" s="14"/>
      <c r="L447" s="14"/>
      <c r="M447" s="15"/>
      <c r="N447" s="72"/>
      <c r="O447" s="92">
        <f t="shared" si="228"/>
        <v>0</v>
      </c>
      <c r="P447" s="93">
        <f t="shared" si="229"/>
        <v>0</v>
      </c>
      <c r="Q447" s="94"/>
      <c r="R447" s="3" t="str">
        <f t="shared" si="230"/>
        <v/>
      </c>
      <c r="S447" s="3" t="str">
        <f t="shared" si="231"/>
        <v/>
      </c>
      <c r="T447" s="3" t="str">
        <f t="shared" si="232"/>
        <v/>
      </c>
      <c r="U447" s="4" t="str">
        <f t="shared" si="233"/>
        <v/>
      </c>
      <c r="V447" s="5" t="str">
        <f t="shared" si="234"/>
        <v/>
      </c>
      <c r="W447" s="76" t="str">
        <f t="shared" si="225"/>
        <v/>
      </c>
      <c r="X447" s="76" t="str">
        <f t="shared" si="226"/>
        <v/>
      </c>
      <c r="Y447" s="5" t="str">
        <f t="shared" si="235"/>
        <v/>
      </c>
      <c r="Z447" s="5" t="str">
        <f t="shared" si="236"/>
        <v/>
      </c>
      <c r="AA447" s="5" t="str">
        <f t="shared" si="237"/>
        <v/>
      </c>
      <c r="AB447" s="6" t="str">
        <f t="shared" si="238"/>
        <v/>
      </c>
      <c r="AC447" s="29" t="str">
        <f t="shared" si="239"/>
        <v/>
      </c>
      <c r="AD447" s="29" t="str">
        <f t="shared" si="240"/>
        <v/>
      </c>
      <c r="AE447" s="29" t="str">
        <f t="shared" si="241"/>
        <v/>
      </c>
      <c r="AF447" s="29" t="str">
        <f t="shared" si="227"/>
        <v/>
      </c>
      <c r="AG447" s="23"/>
      <c r="AH447" s="17" t="str">
        <f t="shared" si="242"/>
        <v/>
      </c>
      <c r="AI447" s="73"/>
      <c r="AJ447" s="61"/>
      <c r="AK447" s="61"/>
      <c r="AL447" s="62"/>
      <c r="AM447" s="18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  <c r="BJ447" s="102"/>
      <c r="BK447" s="102"/>
      <c r="BL447" s="102"/>
      <c r="BM447" s="102"/>
      <c r="BN447" s="102"/>
      <c r="BO447" s="102"/>
      <c r="BP447" s="102"/>
      <c r="BQ447" s="102"/>
      <c r="BR447" s="102"/>
      <c r="BS447" s="102"/>
      <c r="BT447" s="25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7"/>
      <c r="DM447" s="27"/>
      <c r="DN447" s="27"/>
      <c r="DO447" s="27"/>
      <c r="DP447" s="27"/>
      <c r="DQ447" s="27"/>
      <c r="DR447" s="27"/>
      <c r="DS447" s="27"/>
      <c r="DT447" s="27"/>
      <c r="DU447" s="27"/>
      <c r="DV447" s="27"/>
      <c r="DW447" s="27"/>
      <c r="DX447" s="27"/>
      <c r="DY447" s="27"/>
      <c r="DZ447" s="27"/>
      <c r="EA447" s="27"/>
      <c r="EB447" s="27"/>
      <c r="EC447" s="27"/>
      <c r="ED447" s="27"/>
      <c r="EE447" s="27"/>
      <c r="EF447" s="27"/>
      <c r="EG447" s="27"/>
      <c r="EH447" s="27"/>
      <c r="EI447" s="27"/>
    </row>
    <row r="448" spans="1:139" ht="15" customHeight="1">
      <c r="A448" s="83"/>
      <c r="B448" s="66"/>
      <c r="C448" s="79"/>
      <c r="D448" s="67"/>
      <c r="E448" s="123"/>
      <c r="F448" s="123"/>
      <c r="G448" s="85"/>
      <c r="H448" s="86"/>
      <c r="I448" s="124"/>
      <c r="J448" s="13"/>
      <c r="K448" s="14"/>
      <c r="L448" s="14"/>
      <c r="M448" s="15"/>
      <c r="N448" s="72"/>
      <c r="O448" s="92">
        <f t="shared" si="228"/>
        <v>0</v>
      </c>
      <c r="P448" s="93">
        <f t="shared" si="229"/>
        <v>0</v>
      </c>
      <c r="Q448" s="94"/>
      <c r="R448" s="3" t="str">
        <f t="shared" si="230"/>
        <v/>
      </c>
      <c r="S448" s="3" t="str">
        <f t="shared" si="231"/>
        <v/>
      </c>
      <c r="T448" s="3" t="str">
        <f t="shared" si="232"/>
        <v/>
      </c>
      <c r="U448" s="4" t="str">
        <f t="shared" si="233"/>
        <v/>
      </c>
      <c r="V448" s="5" t="str">
        <f t="shared" si="234"/>
        <v/>
      </c>
      <c r="W448" s="76" t="str">
        <f t="shared" si="225"/>
        <v/>
      </c>
      <c r="X448" s="76" t="str">
        <f t="shared" si="226"/>
        <v/>
      </c>
      <c r="Y448" s="5" t="str">
        <f t="shared" si="235"/>
        <v/>
      </c>
      <c r="Z448" s="5" t="str">
        <f t="shared" si="236"/>
        <v/>
      </c>
      <c r="AA448" s="5" t="str">
        <f t="shared" si="237"/>
        <v/>
      </c>
      <c r="AB448" s="6" t="str">
        <f t="shared" si="238"/>
        <v/>
      </c>
      <c r="AC448" s="29" t="str">
        <f t="shared" si="239"/>
        <v/>
      </c>
      <c r="AD448" s="29" t="str">
        <f t="shared" si="240"/>
        <v/>
      </c>
      <c r="AE448" s="29" t="str">
        <f t="shared" si="241"/>
        <v/>
      </c>
      <c r="AF448" s="29" t="str">
        <f t="shared" si="227"/>
        <v/>
      </c>
      <c r="AG448" s="23"/>
      <c r="AH448" s="17" t="str">
        <f t="shared" si="242"/>
        <v/>
      </c>
      <c r="AI448" s="73"/>
      <c r="AJ448" s="61"/>
      <c r="AK448" s="61"/>
      <c r="AL448" s="62"/>
      <c r="AM448" s="18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  <c r="BJ448" s="102"/>
      <c r="BK448" s="102"/>
      <c r="BL448" s="102"/>
      <c r="BM448" s="102"/>
      <c r="BN448" s="102"/>
      <c r="BO448" s="102"/>
      <c r="BP448" s="102"/>
      <c r="BQ448" s="102"/>
      <c r="BR448" s="102"/>
      <c r="BS448" s="102"/>
      <c r="BT448" s="25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7"/>
      <c r="DM448" s="27"/>
      <c r="DN448" s="27"/>
      <c r="DO448" s="27"/>
      <c r="DP448" s="27"/>
      <c r="DQ448" s="27"/>
      <c r="DR448" s="27"/>
      <c r="DS448" s="27"/>
      <c r="DT448" s="27"/>
      <c r="DU448" s="27"/>
      <c r="DV448" s="27"/>
      <c r="DW448" s="27"/>
      <c r="DX448" s="27"/>
      <c r="DY448" s="27"/>
      <c r="DZ448" s="27"/>
      <c r="EA448" s="27"/>
      <c r="EB448" s="27"/>
      <c r="EC448" s="27"/>
      <c r="ED448" s="27"/>
      <c r="EE448" s="27"/>
      <c r="EF448" s="27"/>
      <c r="EG448" s="27"/>
      <c r="EH448" s="27"/>
      <c r="EI448" s="27"/>
    </row>
    <row r="449" spans="1:139" ht="15" customHeight="1">
      <c r="A449" s="83"/>
      <c r="B449" s="66"/>
      <c r="C449" s="79"/>
      <c r="D449" s="67"/>
      <c r="E449" s="123"/>
      <c r="F449" s="123"/>
      <c r="G449" s="85"/>
      <c r="H449" s="86"/>
      <c r="I449" s="124"/>
      <c r="J449" s="13"/>
      <c r="K449" s="14"/>
      <c r="L449" s="14"/>
      <c r="M449" s="15"/>
      <c r="N449" s="72"/>
      <c r="O449" s="92">
        <f t="shared" si="228"/>
        <v>0</v>
      </c>
      <c r="P449" s="93">
        <f t="shared" si="229"/>
        <v>0</v>
      </c>
      <c r="Q449" s="94"/>
      <c r="R449" s="3" t="str">
        <f t="shared" si="230"/>
        <v/>
      </c>
      <c r="S449" s="3" t="str">
        <f t="shared" si="231"/>
        <v/>
      </c>
      <c r="T449" s="3" t="str">
        <f t="shared" si="232"/>
        <v/>
      </c>
      <c r="U449" s="4" t="str">
        <f t="shared" si="233"/>
        <v/>
      </c>
      <c r="V449" s="5" t="str">
        <f t="shared" si="234"/>
        <v/>
      </c>
      <c r="W449" s="76" t="str">
        <f t="shared" si="225"/>
        <v/>
      </c>
      <c r="X449" s="76" t="str">
        <f t="shared" si="226"/>
        <v/>
      </c>
      <c r="Y449" s="5" t="str">
        <f t="shared" si="235"/>
        <v/>
      </c>
      <c r="Z449" s="5" t="str">
        <f t="shared" si="236"/>
        <v/>
      </c>
      <c r="AA449" s="5" t="str">
        <f t="shared" si="237"/>
        <v/>
      </c>
      <c r="AB449" s="6" t="str">
        <f t="shared" si="238"/>
        <v/>
      </c>
      <c r="AC449" s="29" t="str">
        <f t="shared" si="239"/>
        <v/>
      </c>
      <c r="AD449" s="29" t="str">
        <f t="shared" si="240"/>
        <v/>
      </c>
      <c r="AE449" s="29" t="str">
        <f t="shared" si="241"/>
        <v/>
      </c>
      <c r="AF449" s="29" t="str">
        <f t="shared" si="227"/>
        <v/>
      </c>
      <c r="AG449" s="23"/>
      <c r="AH449" s="17" t="str">
        <f t="shared" si="242"/>
        <v/>
      </c>
      <c r="AI449" s="73"/>
      <c r="AJ449" s="61"/>
      <c r="AK449" s="61"/>
      <c r="AL449" s="62"/>
      <c r="AM449" s="18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  <c r="BJ449" s="102"/>
      <c r="BK449" s="102"/>
      <c r="BL449" s="102"/>
      <c r="BM449" s="102"/>
      <c r="BN449" s="102"/>
      <c r="BO449" s="102"/>
      <c r="BP449" s="102"/>
      <c r="BQ449" s="102"/>
      <c r="BR449" s="102"/>
      <c r="BS449" s="102"/>
      <c r="BT449" s="25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7"/>
      <c r="DM449" s="27"/>
      <c r="DN449" s="27"/>
      <c r="DO449" s="27"/>
      <c r="DP449" s="27"/>
      <c r="DQ449" s="27"/>
      <c r="DR449" s="27"/>
      <c r="DS449" s="27"/>
      <c r="DT449" s="27"/>
      <c r="DU449" s="27"/>
      <c r="DV449" s="27"/>
      <c r="DW449" s="27"/>
      <c r="DX449" s="27"/>
      <c r="DY449" s="27"/>
      <c r="DZ449" s="27"/>
      <c r="EA449" s="27"/>
      <c r="EB449" s="27"/>
      <c r="EC449" s="27"/>
      <c r="ED449" s="27"/>
      <c r="EE449" s="27"/>
      <c r="EF449" s="27"/>
      <c r="EG449" s="27"/>
      <c r="EH449" s="27"/>
      <c r="EI449" s="27"/>
    </row>
    <row r="450" spans="1:139" ht="15" customHeight="1">
      <c r="A450" s="83"/>
      <c r="B450" s="66"/>
      <c r="C450" s="79"/>
      <c r="D450" s="67"/>
      <c r="E450" s="123"/>
      <c r="F450" s="123"/>
      <c r="G450" s="85"/>
      <c r="H450" s="86"/>
      <c r="I450" s="124"/>
      <c r="J450" s="13"/>
      <c r="K450" s="14"/>
      <c r="L450" s="14"/>
      <c r="M450" s="15"/>
      <c r="N450" s="72"/>
      <c r="O450" s="92">
        <f t="shared" si="228"/>
        <v>0</v>
      </c>
      <c r="P450" s="93">
        <f t="shared" si="229"/>
        <v>0</v>
      </c>
      <c r="Q450" s="94"/>
      <c r="R450" s="3" t="str">
        <f t="shared" si="230"/>
        <v/>
      </c>
      <c r="S450" s="3" t="str">
        <f t="shared" si="231"/>
        <v/>
      </c>
      <c r="T450" s="3" t="str">
        <f t="shared" si="232"/>
        <v/>
      </c>
      <c r="U450" s="4" t="str">
        <f t="shared" si="233"/>
        <v/>
      </c>
      <c r="V450" s="5" t="str">
        <f t="shared" si="234"/>
        <v/>
      </c>
      <c r="W450" s="76" t="str">
        <f t="shared" si="225"/>
        <v/>
      </c>
      <c r="X450" s="76" t="str">
        <f t="shared" si="226"/>
        <v/>
      </c>
      <c r="Y450" s="5" t="str">
        <f t="shared" si="235"/>
        <v/>
      </c>
      <c r="Z450" s="5" t="str">
        <f t="shared" si="236"/>
        <v/>
      </c>
      <c r="AA450" s="5" t="str">
        <f t="shared" si="237"/>
        <v/>
      </c>
      <c r="AB450" s="6" t="str">
        <f t="shared" si="238"/>
        <v/>
      </c>
      <c r="AC450" s="29" t="str">
        <f t="shared" si="239"/>
        <v/>
      </c>
      <c r="AD450" s="29" t="str">
        <f t="shared" si="240"/>
        <v/>
      </c>
      <c r="AE450" s="29" t="str">
        <f t="shared" si="241"/>
        <v/>
      </c>
      <c r="AF450" s="29" t="str">
        <f t="shared" si="227"/>
        <v/>
      </c>
      <c r="AG450" s="23"/>
      <c r="AH450" s="17" t="str">
        <f t="shared" si="242"/>
        <v/>
      </c>
      <c r="AI450" s="73"/>
      <c r="AJ450" s="61"/>
      <c r="AK450" s="61"/>
      <c r="AL450" s="62"/>
      <c r="AM450" s="18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  <c r="BJ450" s="102"/>
      <c r="BK450" s="102"/>
      <c r="BL450" s="102"/>
      <c r="BM450" s="102"/>
      <c r="BN450" s="102"/>
      <c r="BO450" s="102"/>
      <c r="BP450" s="102"/>
      <c r="BQ450" s="102"/>
      <c r="BR450" s="102"/>
      <c r="BS450" s="102"/>
      <c r="BT450" s="25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7"/>
      <c r="DM450" s="27"/>
      <c r="DN450" s="27"/>
      <c r="DO450" s="27"/>
      <c r="DP450" s="27"/>
      <c r="DQ450" s="27"/>
      <c r="DR450" s="27"/>
      <c r="DS450" s="27"/>
      <c r="DT450" s="27"/>
      <c r="DU450" s="27"/>
      <c r="DV450" s="27"/>
      <c r="DW450" s="27"/>
      <c r="DX450" s="27"/>
      <c r="DY450" s="27"/>
      <c r="DZ450" s="27"/>
      <c r="EA450" s="27"/>
      <c r="EB450" s="27"/>
      <c r="EC450" s="27"/>
      <c r="ED450" s="27"/>
      <c r="EE450" s="27"/>
      <c r="EF450" s="27"/>
      <c r="EG450" s="27"/>
      <c r="EH450" s="27"/>
      <c r="EI450" s="27"/>
    </row>
    <row r="451" spans="1:139" ht="15" customHeight="1">
      <c r="A451" s="83"/>
      <c r="B451" s="66"/>
      <c r="C451" s="79"/>
      <c r="D451" s="67"/>
      <c r="E451" s="123"/>
      <c r="F451" s="123"/>
      <c r="G451" s="85"/>
      <c r="H451" s="86"/>
      <c r="I451" s="124"/>
      <c r="J451" s="13"/>
      <c r="K451" s="14"/>
      <c r="L451" s="14"/>
      <c r="M451" s="15"/>
      <c r="N451" s="72"/>
      <c r="O451" s="92">
        <f t="shared" si="228"/>
        <v>0</v>
      </c>
      <c r="P451" s="93">
        <f t="shared" si="229"/>
        <v>0</v>
      </c>
      <c r="Q451" s="94"/>
      <c r="R451" s="3" t="str">
        <f t="shared" si="230"/>
        <v/>
      </c>
      <c r="S451" s="3" t="str">
        <f t="shared" si="231"/>
        <v/>
      </c>
      <c r="T451" s="3" t="str">
        <f t="shared" si="232"/>
        <v/>
      </c>
      <c r="U451" s="4" t="str">
        <f t="shared" si="233"/>
        <v/>
      </c>
      <c r="V451" s="5" t="str">
        <f t="shared" si="234"/>
        <v/>
      </c>
      <c r="W451" s="76" t="str">
        <f t="shared" si="225"/>
        <v/>
      </c>
      <c r="X451" s="76" t="str">
        <f t="shared" si="226"/>
        <v/>
      </c>
      <c r="Y451" s="5" t="str">
        <f t="shared" si="235"/>
        <v/>
      </c>
      <c r="Z451" s="5" t="str">
        <f t="shared" si="236"/>
        <v/>
      </c>
      <c r="AA451" s="5" t="str">
        <f t="shared" si="237"/>
        <v/>
      </c>
      <c r="AB451" s="6" t="str">
        <f t="shared" si="238"/>
        <v/>
      </c>
      <c r="AC451" s="29" t="str">
        <f t="shared" si="239"/>
        <v/>
      </c>
      <c r="AD451" s="29" t="str">
        <f t="shared" si="240"/>
        <v/>
      </c>
      <c r="AE451" s="29" t="str">
        <f t="shared" si="241"/>
        <v/>
      </c>
      <c r="AF451" s="29" t="str">
        <f t="shared" si="227"/>
        <v/>
      </c>
      <c r="AG451" s="23"/>
      <c r="AH451" s="17" t="str">
        <f t="shared" si="242"/>
        <v/>
      </c>
      <c r="AI451" s="73"/>
      <c r="AJ451" s="61"/>
      <c r="AK451" s="61"/>
      <c r="AL451" s="62"/>
      <c r="AM451" s="18"/>
      <c r="AN451" s="102"/>
      <c r="AO451" s="102"/>
      <c r="AP451" s="102"/>
      <c r="AQ451" s="102"/>
      <c r="AR451" s="102"/>
      <c r="AS451" s="102"/>
      <c r="AT451" s="102"/>
      <c r="AU451" s="102"/>
      <c r="AV451" s="102"/>
      <c r="AW451" s="102"/>
      <c r="AX451" s="102"/>
      <c r="AY451" s="102"/>
      <c r="AZ451" s="102"/>
      <c r="BA451" s="102"/>
      <c r="BB451" s="102"/>
      <c r="BC451" s="102"/>
      <c r="BD451" s="102"/>
      <c r="BE451" s="102"/>
      <c r="BF451" s="102"/>
      <c r="BG451" s="102"/>
      <c r="BH451" s="102"/>
      <c r="BI451" s="102"/>
      <c r="BJ451" s="102"/>
      <c r="BK451" s="102"/>
      <c r="BL451" s="102"/>
      <c r="BM451" s="102"/>
      <c r="BN451" s="102"/>
      <c r="BO451" s="102"/>
      <c r="BP451" s="102"/>
      <c r="BQ451" s="102"/>
      <c r="BR451" s="102"/>
      <c r="BS451" s="102"/>
      <c r="BT451" s="25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7"/>
      <c r="DM451" s="27"/>
      <c r="DN451" s="27"/>
      <c r="DO451" s="27"/>
      <c r="DP451" s="27"/>
      <c r="DQ451" s="27"/>
      <c r="DR451" s="27"/>
      <c r="DS451" s="27"/>
      <c r="DT451" s="27"/>
      <c r="DU451" s="27"/>
      <c r="DV451" s="27"/>
      <c r="DW451" s="27"/>
      <c r="DX451" s="27"/>
      <c r="DY451" s="27"/>
      <c r="DZ451" s="27"/>
      <c r="EA451" s="27"/>
      <c r="EB451" s="27"/>
      <c r="EC451" s="27"/>
      <c r="ED451" s="27"/>
      <c r="EE451" s="27"/>
      <c r="EF451" s="27"/>
      <c r="EG451" s="27"/>
      <c r="EH451" s="27"/>
      <c r="EI451" s="27"/>
    </row>
    <row r="452" spans="1:139" ht="15" customHeight="1">
      <c r="A452" s="83"/>
      <c r="B452" s="66"/>
      <c r="C452" s="79"/>
      <c r="D452" s="67"/>
      <c r="E452" s="123"/>
      <c r="F452" s="123"/>
      <c r="G452" s="85"/>
      <c r="H452" s="86"/>
      <c r="I452" s="124"/>
      <c r="J452" s="13"/>
      <c r="K452" s="14"/>
      <c r="L452" s="14"/>
      <c r="M452" s="15"/>
      <c r="N452" s="72"/>
      <c r="O452" s="92">
        <f t="shared" si="228"/>
        <v>0</v>
      </c>
      <c r="P452" s="93">
        <f t="shared" si="229"/>
        <v>0</v>
      </c>
      <c r="Q452" s="94"/>
      <c r="R452" s="3" t="str">
        <f t="shared" si="230"/>
        <v/>
      </c>
      <c r="S452" s="3" t="str">
        <f t="shared" si="231"/>
        <v/>
      </c>
      <c r="T452" s="3" t="str">
        <f t="shared" si="232"/>
        <v/>
      </c>
      <c r="U452" s="4" t="str">
        <f t="shared" si="233"/>
        <v/>
      </c>
      <c r="V452" s="5" t="str">
        <f t="shared" si="234"/>
        <v/>
      </c>
      <c r="W452" s="76" t="str">
        <f t="shared" si="225"/>
        <v/>
      </c>
      <c r="X452" s="76" t="str">
        <f t="shared" si="226"/>
        <v/>
      </c>
      <c r="Y452" s="5" t="str">
        <f t="shared" si="235"/>
        <v/>
      </c>
      <c r="Z452" s="5" t="str">
        <f t="shared" si="236"/>
        <v/>
      </c>
      <c r="AA452" s="5" t="str">
        <f t="shared" si="237"/>
        <v/>
      </c>
      <c r="AB452" s="6" t="str">
        <f t="shared" si="238"/>
        <v/>
      </c>
      <c r="AC452" s="29" t="str">
        <f t="shared" si="239"/>
        <v/>
      </c>
      <c r="AD452" s="29" t="str">
        <f t="shared" si="240"/>
        <v/>
      </c>
      <c r="AE452" s="29" t="str">
        <f t="shared" si="241"/>
        <v/>
      </c>
      <c r="AF452" s="29" t="str">
        <f t="shared" si="227"/>
        <v/>
      </c>
      <c r="AG452" s="23"/>
      <c r="AH452" s="17" t="str">
        <f t="shared" si="242"/>
        <v/>
      </c>
      <c r="AI452" s="73"/>
      <c r="AJ452" s="61"/>
      <c r="AK452" s="61"/>
      <c r="AL452" s="62"/>
      <c r="AM452" s="18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  <c r="BJ452" s="102"/>
      <c r="BK452" s="102"/>
      <c r="BL452" s="102"/>
      <c r="BM452" s="102"/>
      <c r="BN452" s="102"/>
      <c r="BO452" s="102"/>
      <c r="BP452" s="102"/>
      <c r="BQ452" s="102"/>
      <c r="BR452" s="102"/>
      <c r="BS452" s="102"/>
      <c r="BT452" s="25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7"/>
      <c r="DM452" s="27"/>
      <c r="DN452" s="27"/>
      <c r="DO452" s="27"/>
      <c r="DP452" s="27"/>
      <c r="DQ452" s="27"/>
      <c r="DR452" s="27"/>
      <c r="DS452" s="27"/>
      <c r="DT452" s="27"/>
      <c r="DU452" s="27"/>
      <c r="DV452" s="27"/>
      <c r="DW452" s="27"/>
      <c r="DX452" s="27"/>
      <c r="DY452" s="27"/>
      <c r="DZ452" s="27"/>
      <c r="EA452" s="27"/>
      <c r="EB452" s="27"/>
      <c r="EC452" s="27"/>
      <c r="ED452" s="27"/>
      <c r="EE452" s="27"/>
      <c r="EF452" s="27"/>
      <c r="EG452" s="27"/>
      <c r="EH452" s="27"/>
      <c r="EI452" s="27"/>
    </row>
    <row r="453" spans="1:139" ht="15" customHeight="1">
      <c r="A453" s="83"/>
      <c r="B453" s="66"/>
      <c r="C453" s="79"/>
      <c r="D453" s="67"/>
      <c r="E453" s="123"/>
      <c r="F453" s="123"/>
      <c r="G453" s="85"/>
      <c r="H453" s="86"/>
      <c r="I453" s="124"/>
      <c r="J453" s="13"/>
      <c r="K453" s="14"/>
      <c r="L453" s="14"/>
      <c r="M453" s="15"/>
      <c r="N453" s="72"/>
      <c r="O453" s="92">
        <f t="shared" si="228"/>
        <v>0</v>
      </c>
      <c r="P453" s="93">
        <f t="shared" si="229"/>
        <v>0</v>
      </c>
      <c r="Q453" s="94"/>
      <c r="R453" s="3" t="str">
        <f t="shared" si="230"/>
        <v/>
      </c>
      <c r="S453" s="3" t="str">
        <f t="shared" si="231"/>
        <v/>
      </c>
      <c r="T453" s="3" t="str">
        <f t="shared" si="232"/>
        <v/>
      </c>
      <c r="U453" s="4" t="str">
        <f t="shared" si="233"/>
        <v/>
      </c>
      <c r="V453" s="5" t="str">
        <f t="shared" si="234"/>
        <v/>
      </c>
      <c r="W453" s="76" t="str">
        <f t="shared" si="225"/>
        <v/>
      </c>
      <c r="X453" s="76" t="str">
        <f t="shared" si="226"/>
        <v/>
      </c>
      <c r="Y453" s="5" t="str">
        <f t="shared" si="235"/>
        <v/>
      </c>
      <c r="Z453" s="5" t="str">
        <f t="shared" si="236"/>
        <v/>
      </c>
      <c r="AA453" s="5" t="str">
        <f t="shared" si="237"/>
        <v/>
      </c>
      <c r="AB453" s="6" t="str">
        <f t="shared" si="238"/>
        <v/>
      </c>
      <c r="AC453" s="29" t="str">
        <f t="shared" si="239"/>
        <v/>
      </c>
      <c r="AD453" s="29" t="str">
        <f t="shared" si="240"/>
        <v/>
      </c>
      <c r="AE453" s="29" t="str">
        <f t="shared" si="241"/>
        <v/>
      </c>
      <c r="AF453" s="29" t="str">
        <f t="shared" si="227"/>
        <v/>
      </c>
      <c r="AG453" s="23"/>
      <c r="AH453" s="17" t="str">
        <f t="shared" si="242"/>
        <v/>
      </c>
      <c r="AI453" s="73"/>
      <c r="AJ453" s="61"/>
      <c r="AK453" s="61"/>
      <c r="AL453" s="62"/>
      <c r="AM453" s="18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  <c r="BJ453" s="102"/>
      <c r="BK453" s="102"/>
      <c r="BL453" s="102"/>
      <c r="BM453" s="102"/>
      <c r="BN453" s="102"/>
      <c r="BO453" s="102"/>
      <c r="BP453" s="102"/>
      <c r="BQ453" s="102"/>
      <c r="BR453" s="102"/>
      <c r="BS453" s="102"/>
      <c r="BT453" s="25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7"/>
      <c r="DM453" s="27"/>
      <c r="DN453" s="27"/>
      <c r="DO453" s="27"/>
      <c r="DP453" s="27"/>
      <c r="DQ453" s="27"/>
      <c r="DR453" s="27"/>
      <c r="DS453" s="27"/>
      <c r="DT453" s="27"/>
      <c r="DU453" s="27"/>
      <c r="DV453" s="27"/>
      <c r="DW453" s="27"/>
      <c r="DX453" s="27"/>
      <c r="DY453" s="27"/>
      <c r="DZ453" s="27"/>
      <c r="EA453" s="27"/>
      <c r="EB453" s="27"/>
      <c r="EC453" s="27"/>
      <c r="ED453" s="27"/>
      <c r="EE453" s="27"/>
      <c r="EF453" s="27"/>
      <c r="EG453" s="27"/>
      <c r="EH453" s="27"/>
      <c r="EI453" s="27"/>
    </row>
    <row r="454" spans="1:139" ht="15" customHeight="1">
      <c r="A454" s="83"/>
      <c r="B454" s="66"/>
      <c r="C454" s="79"/>
      <c r="D454" s="67"/>
      <c r="E454" s="123"/>
      <c r="F454" s="123"/>
      <c r="G454" s="85"/>
      <c r="H454" s="86"/>
      <c r="I454" s="124"/>
      <c r="J454" s="13"/>
      <c r="K454" s="14"/>
      <c r="L454" s="14"/>
      <c r="M454" s="15"/>
      <c r="N454" s="72"/>
      <c r="O454" s="92">
        <f t="shared" si="228"/>
        <v>0</v>
      </c>
      <c r="P454" s="93">
        <f t="shared" si="229"/>
        <v>0</v>
      </c>
      <c r="Q454" s="94"/>
      <c r="R454" s="3" t="str">
        <f t="shared" si="230"/>
        <v/>
      </c>
      <c r="S454" s="3" t="str">
        <f t="shared" si="231"/>
        <v/>
      </c>
      <c r="T454" s="3" t="str">
        <f t="shared" si="232"/>
        <v/>
      </c>
      <c r="U454" s="4" t="str">
        <f t="shared" si="233"/>
        <v/>
      </c>
      <c r="V454" s="5" t="str">
        <f t="shared" si="234"/>
        <v/>
      </c>
      <c r="W454" s="76" t="str">
        <f t="shared" si="225"/>
        <v/>
      </c>
      <c r="X454" s="76" t="str">
        <f t="shared" si="226"/>
        <v/>
      </c>
      <c r="Y454" s="5" t="str">
        <f t="shared" si="235"/>
        <v/>
      </c>
      <c r="Z454" s="5" t="str">
        <f t="shared" si="236"/>
        <v/>
      </c>
      <c r="AA454" s="5" t="str">
        <f t="shared" si="237"/>
        <v/>
      </c>
      <c r="AB454" s="6" t="str">
        <f t="shared" si="238"/>
        <v/>
      </c>
      <c r="AC454" s="29" t="str">
        <f t="shared" si="239"/>
        <v/>
      </c>
      <c r="AD454" s="29" t="str">
        <f t="shared" si="240"/>
        <v/>
      </c>
      <c r="AE454" s="29" t="str">
        <f t="shared" si="241"/>
        <v/>
      </c>
      <c r="AF454" s="29" t="str">
        <f t="shared" si="227"/>
        <v/>
      </c>
      <c r="AG454" s="23"/>
      <c r="AH454" s="17" t="str">
        <f t="shared" si="242"/>
        <v/>
      </c>
      <c r="AI454" s="73"/>
      <c r="AJ454" s="61"/>
      <c r="AK454" s="61"/>
      <c r="AL454" s="62"/>
      <c r="AM454" s="18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  <c r="BJ454" s="102"/>
      <c r="BK454" s="102"/>
      <c r="BL454" s="102"/>
      <c r="BM454" s="102"/>
      <c r="BN454" s="102"/>
      <c r="BO454" s="102"/>
      <c r="BP454" s="102"/>
      <c r="BQ454" s="102"/>
      <c r="BR454" s="102"/>
      <c r="BS454" s="102"/>
      <c r="BT454" s="25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7"/>
      <c r="DM454" s="27"/>
      <c r="DN454" s="27"/>
      <c r="DO454" s="27"/>
      <c r="DP454" s="27"/>
      <c r="DQ454" s="27"/>
      <c r="DR454" s="27"/>
      <c r="DS454" s="27"/>
      <c r="DT454" s="27"/>
      <c r="DU454" s="27"/>
      <c r="DV454" s="27"/>
      <c r="DW454" s="27"/>
      <c r="DX454" s="27"/>
      <c r="DY454" s="27"/>
      <c r="DZ454" s="27"/>
      <c r="EA454" s="27"/>
      <c r="EB454" s="27"/>
      <c r="EC454" s="27"/>
      <c r="ED454" s="27"/>
      <c r="EE454" s="27"/>
      <c r="EF454" s="27"/>
      <c r="EG454" s="27"/>
      <c r="EH454" s="27"/>
      <c r="EI454" s="27"/>
    </row>
    <row r="455" spans="1:139" ht="15" customHeight="1">
      <c r="A455" s="83"/>
      <c r="B455" s="66"/>
      <c r="C455" s="79"/>
      <c r="D455" s="67"/>
      <c r="E455" s="123"/>
      <c r="F455" s="123"/>
      <c r="G455" s="85"/>
      <c r="H455" s="86"/>
      <c r="I455" s="124"/>
      <c r="J455" s="13"/>
      <c r="K455" s="14"/>
      <c r="L455" s="14"/>
      <c r="M455" s="15"/>
      <c r="N455" s="72"/>
      <c r="O455" s="92">
        <f t="shared" si="228"/>
        <v>0</v>
      </c>
      <c r="P455" s="93">
        <f t="shared" si="229"/>
        <v>0</v>
      </c>
      <c r="Q455" s="94"/>
      <c r="R455" s="3" t="str">
        <f t="shared" si="230"/>
        <v/>
      </c>
      <c r="S455" s="3" t="str">
        <f t="shared" si="231"/>
        <v/>
      </c>
      <c r="T455" s="3" t="str">
        <f t="shared" si="232"/>
        <v/>
      </c>
      <c r="U455" s="4" t="str">
        <f t="shared" si="233"/>
        <v/>
      </c>
      <c r="V455" s="5" t="str">
        <f t="shared" si="234"/>
        <v/>
      </c>
      <c r="W455" s="76" t="str">
        <f t="shared" si="225"/>
        <v/>
      </c>
      <c r="X455" s="76" t="str">
        <f t="shared" si="226"/>
        <v/>
      </c>
      <c r="Y455" s="5" t="str">
        <f t="shared" si="235"/>
        <v/>
      </c>
      <c r="Z455" s="5" t="str">
        <f t="shared" si="236"/>
        <v/>
      </c>
      <c r="AA455" s="5" t="str">
        <f t="shared" si="237"/>
        <v/>
      </c>
      <c r="AB455" s="6" t="str">
        <f t="shared" si="238"/>
        <v/>
      </c>
      <c r="AC455" s="29" t="str">
        <f t="shared" si="239"/>
        <v/>
      </c>
      <c r="AD455" s="29" t="str">
        <f t="shared" si="240"/>
        <v/>
      </c>
      <c r="AE455" s="29" t="str">
        <f t="shared" si="241"/>
        <v/>
      </c>
      <c r="AF455" s="29" t="str">
        <f t="shared" si="227"/>
        <v/>
      </c>
      <c r="AG455" s="23"/>
      <c r="AH455" s="17" t="str">
        <f t="shared" si="242"/>
        <v/>
      </c>
      <c r="AI455" s="73"/>
      <c r="AJ455" s="61"/>
      <c r="AK455" s="61"/>
      <c r="AL455" s="62"/>
      <c r="AM455" s="18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  <c r="BJ455" s="102"/>
      <c r="BK455" s="102"/>
      <c r="BL455" s="102"/>
      <c r="BM455" s="102"/>
      <c r="BN455" s="102"/>
      <c r="BO455" s="102"/>
      <c r="BP455" s="102"/>
      <c r="BQ455" s="102"/>
      <c r="BR455" s="102"/>
      <c r="BS455" s="102"/>
      <c r="BT455" s="25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7"/>
      <c r="DM455" s="27"/>
      <c r="DN455" s="27"/>
      <c r="DO455" s="27"/>
      <c r="DP455" s="27"/>
      <c r="DQ455" s="27"/>
      <c r="DR455" s="27"/>
      <c r="DS455" s="27"/>
      <c r="DT455" s="27"/>
      <c r="DU455" s="27"/>
      <c r="DV455" s="27"/>
      <c r="DW455" s="27"/>
      <c r="DX455" s="27"/>
      <c r="DY455" s="27"/>
      <c r="DZ455" s="27"/>
      <c r="EA455" s="27"/>
      <c r="EB455" s="27"/>
      <c r="EC455" s="27"/>
      <c r="ED455" s="27"/>
      <c r="EE455" s="27"/>
      <c r="EF455" s="27"/>
      <c r="EG455" s="27"/>
      <c r="EH455" s="27"/>
      <c r="EI455" s="27"/>
    </row>
    <row r="456" spans="1:139" ht="15" customHeight="1">
      <c r="A456" s="83"/>
      <c r="B456" s="66"/>
      <c r="C456" s="79"/>
      <c r="D456" s="67"/>
      <c r="E456" s="123"/>
      <c r="F456" s="123"/>
      <c r="G456" s="85"/>
      <c r="H456" s="86"/>
      <c r="I456" s="124"/>
      <c r="J456" s="13"/>
      <c r="K456" s="14"/>
      <c r="L456" s="14"/>
      <c r="M456" s="15"/>
      <c r="N456" s="72"/>
      <c r="O456" s="92">
        <f t="shared" si="228"/>
        <v>0</v>
      </c>
      <c r="P456" s="93">
        <f t="shared" si="229"/>
        <v>0</v>
      </c>
      <c r="Q456" s="94"/>
      <c r="R456" s="3" t="str">
        <f t="shared" si="230"/>
        <v/>
      </c>
      <c r="S456" s="3" t="str">
        <f t="shared" si="231"/>
        <v/>
      </c>
      <c r="T456" s="3" t="str">
        <f t="shared" si="232"/>
        <v/>
      </c>
      <c r="U456" s="4" t="str">
        <f t="shared" si="233"/>
        <v/>
      </c>
      <c r="V456" s="5" t="str">
        <f t="shared" si="234"/>
        <v/>
      </c>
      <c r="W456" s="76" t="str">
        <f t="shared" si="225"/>
        <v/>
      </c>
      <c r="X456" s="76" t="str">
        <f t="shared" si="226"/>
        <v/>
      </c>
      <c r="Y456" s="5" t="str">
        <f t="shared" si="235"/>
        <v/>
      </c>
      <c r="Z456" s="5" t="str">
        <f t="shared" si="236"/>
        <v/>
      </c>
      <c r="AA456" s="5" t="str">
        <f t="shared" si="237"/>
        <v/>
      </c>
      <c r="AB456" s="6" t="str">
        <f t="shared" si="238"/>
        <v/>
      </c>
      <c r="AC456" s="29" t="str">
        <f t="shared" si="239"/>
        <v/>
      </c>
      <c r="AD456" s="29" t="str">
        <f t="shared" si="240"/>
        <v/>
      </c>
      <c r="AE456" s="29" t="str">
        <f t="shared" si="241"/>
        <v/>
      </c>
      <c r="AF456" s="29" t="str">
        <f t="shared" si="227"/>
        <v/>
      </c>
      <c r="AG456" s="23"/>
      <c r="AH456" s="17" t="str">
        <f t="shared" si="242"/>
        <v/>
      </c>
      <c r="AI456" s="73"/>
      <c r="AJ456" s="61"/>
      <c r="AK456" s="61"/>
      <c r="AL456" s="62"/>
      <c r="AM456" s="18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  <c r="BJ456" s="102"/>
      <c r="BK456" s="102"/>
      <c r="BL456" s="102"/>
      <c r="BM456" s="102"/>
      <c r="BN456" s="102"/>
      <c r="BO456" s="102"/>
      <c r="BP456" s="102"/>
      <c r="BQ456" s="102"/>
      <c r="BR456" s="102"/>
      <c r="BS456" s="102"/>
      <c r="BT456" s="25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7"/>
      <c r="DM456" s="27"/>
      <c r="DN456" s="27"/>
      <c r="DO456" s="27"/>
      <c r="DP456" s="27"/>
      <c r="DQ456" s="27"/>
      <c r="DR456" s="27"/>
      <c r="DS456" s="27"/>
      <c r="DT456" s="27"/>
      <c r="DU456" s="27"/>
      <c r="DV456" s="27"/>
      <c r="DW456" s="27"/>
      <c r="DX456" s="27"/>
      <c r="DY456" s="27"/>
      <c r="DZ456" s="27"/>
      <c r="EA456" s="27"/>
      <c r="EB456" s="27"/>
      <c r="EC456" s="27"/>
      <c r="ED456" s="27"/>
      <c r="EE456" s="27"/>
      <c r="EF456" s="27"/>
      <c r="EG456" s="27"/>
      <c r="EH456" s="27"/>
      <c r="EI456" s="27"/>
    </row>
  </sheetData>
  <autoFilter ref="A10:IA64" xr:uid="{00000000-0001-0000-0000-000000000000}"/>
  <mergeCells count="21">
    <mergeCell ref="C1:AH1"/>
    <mergeCell ref="Y2:Z2"/>
    <mergeCell ref="E4:F4"/>
    <mergeCell ref="I4:J4"/>
    <mergeCell ref="K4:P4"/>
    <mergeCell ref="R4:T4"/>
    <mergeCell ref="U4:Z4"/>
    <mergeCell ref="E8:P8"/>
    <mergeCell ref="R8:AH8"/>
    <mergeCell ref="AJ8:AL8"/>
    <mergeCell ref="AC9:AD9"/>
    <mergeCell ref="E5:F5"/>
    <mergeCell ref="I5:J5"/>
    <mergeCell ref="K5:P5"/>
    <mergeCell ref="R5:T5"/>
    <mergeCell ref="U5:Z5"/>
    <mergeCell ref="E6:F6"/>
    <mergeCell ref="I6:J6"/>
    <mergeCell ref="K6:P6"/>
    <mergeCell ref="R6:T6"/>
    <mergeCell ref="U6:Z6"/>
  </mergeCells>
  <phoneticPr fontId="32" type="noConversion"/>
  <conditionalFormatting sqref="BT63:EN74 BT61:EN61 BY60:EN60 BT56:BX57 BY55:EN58 BT51:BX52 BY50:EN53 BT40:BX41 BT35:BX36 BY34:EN37 BY24:EN32 BT26:BX27 BY20:EN22 BT11:EN17">
    <cfRule type="containsBlanks" dxfId="798" priority="747">
      <formula>LEN(TRIM(BT11))=0</formula>
    </cfRule>
  </conditionalFormatting>
  <conditionalFormatting sqref="K75:K456">
    <cfRule type="expression" dxfId="797" priority="744">
      <formula>AND($I75="MIN",$K75&lt;&gt;"")</formula>
    </cfRule>
    <cfRule type="expression" dxfId="796" priority="745">
      <formula>AND($I75="MIN",$K75="")</formula>
    </cfRule>
    <cfRule type="containsBlanks" dxfId="795" priority="746">
      <formula>LEN(TRIM(K75))=0</formula>
    </cfRule>
  </conditionalFormatting>
  <conditionalFormatting sqref="L75:L456">
    <cfRule type="expression" dxfId="794" priority="741">
      <formula>AND(OR($I75="GD&amp;T",$I75="MAX"),$L75&lt;&gt;"")</formula>
    </cfRule>
    <cfRule type="expression" dxfId="793" priority="742">
      <formula>AND(OR($I75="GD&amp;T",$I75="MAX"),$L75="")</formula>
    </cfRule>
    <cfRule type="containsBlanks" dxfId="792" priority="743">
      <formula>LEN(TRIM(L75))=0</formula>
    </cfRule>
  </conditionalFormatting>
  <conditionalFormatting sqref="BY18:EN18">
    <cfRule type="containsBlanks" dxfId="791" priority="733">
      <formula>LEN(TRIM(BY18))=0</formula>
    </cfRule>
  </conditionalFormatting>
  <conditionalFormatting sqref="BY18:EN18">
    <cfRule type="expression" dxfId="790" priority="734">
      <formula>AND($P18&lt;&gt;"",BY18&lt;$P18)</formula>
    </cfRule>
    <cfRule type="expression" dxfId="789" priority="735">
      <formula>AND($O18&lt;&gt;"",BY18&gt;$O18)</formula>
    </cfRule>
    <cfRule type="notContainsBlanks" dxfId="788" priority="736">
      <formula>LEN(TRIM(BY18))&gt;0</formula>
    </cfRule>
  </conditionalFormatting>
  <conditionalFormatting sqref="J75:J456">
    <cfRule type="expression" dxfId="787" priority="730">
      <formula>AND($I75&lt;&gt;"Tolerance",$J75&lt;&gt;"")</formula>
    </cfRule>
    <cfRule type="expression" dxfId="786" priority="731">
      <formula>AND(OR($I75="GD&amp;T",$I75="MAX",$I75="MIN"),$J75="")</formula>
    </cfRule>
    <cfRule type="containsBlanks" dxfId="785" priority="732">
      <formula>LEN(TRIM(J75))=0</formula>
    </cfRule>
  </conditionalFormatting>
  <conditionalFormatting sqref="J75:J456">
    <cfRule type="expression" dxfId="784" priority="727">
      <formula>AND($I75&lt;&gt;"Tolerance",$J75&lt;&gt;"")</formula>
    </cfRule>
    <cfRule type="expression" dxfId="783" priority="728">
      <formula>AND(OR($I75="GD&amp;T",$I75="MAX",$I75="MIN"),$J75="")</formula>
    </cfRule>
    <cfRule type="containsBlanks" dxfId="782" priority="729">
      <formula>LEN(TRIM(J75))=0</formula>
    </cfRule>
  </conditionalFormatting>
  <conditionalFormatting sqref="BT75:EI456 R11:T456">
    <cfRule type="expression" dxfId="781" priority="724">
      <formula>AND($P11&lt;&gt;"",$AN11&lt;&gt;"",R11&lt;$P11)</formula>
    </cfRule>
    <cfRule type="expression" dxfId="780" priority="725">
      <formula>AND($O11&lt;&gt;"",$AN11&lt;&gt;"",R11&gt;$O11)</formula>
    </cfRule>
    <cfRule type="notContainsBlanks" dxfId="779" priority="726">
      <formula>LEN(TRIM(R11))&gt;0</formula>
    </cfRule>
  </conditionalFormatting>
  <conditionalFormatting sqref="BY39:EN39">
    <cfRule type="containsBlanks" dxfId="778" priority="719">
      <formula>LEN(TRIM(BY39))=0</formula>
    </cfRule>
  </conditionalFormatting>
  <conditionalFormatting sqref="BY40:EN40 BY44:EN48">
    <cfRule type="containsBlanks" dxfId="777" priority="718">
      <formula>LEN(TRIM(BY40))=0</formula>
    </cfRule>
  </conditionalFormatting>
  <conditionalFormatting sqref="BY41:EN41">
    <cfRule type="containsBlanks" dxfId="776" priority="714">
      <formula>LEN(TRIM(BY41))=0</formula>
    </cfRule>
  </conditionalFormatting>
  <conditionalFormatting sqref="BY41:EN41">
    <cfRule type="expression" dxfId="775" priority="715">
      <formula>AND($P41&lt;&gt;"",BY41&lt;$P41)</formula>
    </cfRule>
    <cfRule type="expression" dxfId="774" priority="716">
      <formula>AND($O41&lt;&gt;"",BY41&gt;$O41)</formula>
    </cfRule>
    <cfRule type="notContainsBlanks" dxfId="773" priority="717">
      <formula>LEN(TRIM(BY41))&gt;0</formula>
    </cfRule>
  </conditionalFormatting>
  <conditionalFormatting sqref="BY42:EN42">
    <cfRule type="containsBlanks" dxfId="772" priority="710">
      <formula>LEN(TRIM(BY42))=0</formula>
    </cfRule>
  </conditionalFormatting>
  <conditionalFormatting sqref="BY42:EN42">
    <cfRule type="expression" dxfId="771" priority="711">
      <formula>AND($P42&lt;&gt;"",BY42&lt;$P42)</formula>
    </cfRule>
    <cfRule type="expression" dxfId="770" priority="712">
      <formula>AND($O42&lt;&gt;"",BY42&gt;$O42)</formula>
    </cfRule>
    <cfRule type="notContainsBlanks" dxfId="769" priority="713">
      <formula>LEN(TRIM(BY42))&gt;0</formula>
    </cfRule>
  </conditionalFormatting>
  <conditionalFormatting sqref="BY43:EN43">
    <cfRule type="containsBlanks" dxfId="768" priority="706">
      <formula>LEN(TRIM(BY43))=0</formula>
    </cfRule>
  </conditionalFormatting>
  <conditionalFormatting sqref="BY43:EN43">
    <cfRule type="expression" dxfId="767" priority="707">
      <formula>AND($P43&lt;&gt;"",BY43&lt;$P43)</formula>
    </cfRule>
    <cfRule type="expression" dxfId="766" priority="708">
      <formula>AND($O43&lt;&gt;"",BY43&gt;$O43)</formula>
    </cfRule>
    <cfRule type="notContainsBlanks" dxfId="765" priority="709">
      <formula>LEN(TRIM(BY43))&gt;0</formula>
    </cfRule>
  </conditionalFormatting>
  <conditionalFormatting sqref="BT75:EI456">
    <cfRule type="containsBlanks" dxfId="764" priority="705">
      <formula>LEN(TRIM(BT75))=0</formula>
    </cfRule>
  </conditionalFormatting>
  <conditionalFormatting sqref="BT18:BX18">
    <cfRule type="containsBlanks" dxfId="763" priority="704">
      <formula>LEN(TRIM(BT18))=0</formula>
    </cfRule>
  </conditionalFormatting>
  <conditionalFormatting sqref="BT20:BX20">
    <cfRule type="containsBlanks" dxfId="762" priority="700">
      <formula>LEN(TRIM(BT20))=0</formula>
    </cfRule>
  </conditionalFormatting>
  <conditionalFormatting sqref="BT20:BX20">
    <cfRule type="expression" dxfId="761" priority="701">
      <formula>AND($P20&lt;&gt;"",BT20&lt;$P20)</formula>
    </cfRule>
    <cfRule type="expression" dxfId="760" priority="702">
      <formula>AND($O20&lt;&gt;"",BT20&gt;$O20)</formula>
    </cfRule>
    <cfRule type="notContainsBlanks" dxfId="759" priority="703">
      <formula>LEN(TRIM(BT20))&gt;0</formula>
    </cfRule>
  </conditionalFormatting>
  <conditionalFormatting sqref="BT24:BX24 BT21:BX22">
    <cfRule type="containsBlanks" dxfId="758" priority="699">
      <formula>LEN(TRIM(BT21))=0</formula>
    </cfRule>
  </conditionalFormatting>
  <conditionalFormatting sqref="BT25:BX25">
    <cfRule type="containsBlanks" dxfId="757" priority="695">
      <formula>LEN(TRIM(BT25))=0</formula>
    </cfRule>
  </conditionalFormatting>
  <conditionalFormatting sqref="BT25:BX25">
    <cfRule type="expression" dxfId="756" priority="696">
      <formula>AND($P25&lt;&gt;"",BT25&lt;$P25)</formula>
    </cfRule>
    <cfRule type="expression" dxfId="755" priority="697">
      <formula>AND($O25&lt;&gt;"",BT25&gt;$O25)</formula>
    </cfRule>
    <cfRule type="notContainsBlanks" dxfId="754" priority="698">
      <formula>LEN(TRIM(BT25))&gt;0</formula>
    </cfRule>
  </conditionalFormatting>
  <conditionalFormatting sqref="BT28:BX28">
    <cfRule type="containsBlanks" dxfId="753" priority="690">
      <formula>LEN(TRIM(BT28))=0</formula>
    </cfRule>
  </conditionalFormatting>
  <conditionalFormatting sqref="BT28:BX28">
    <cfRule type="expression" dxfId="752" priority="691">
      <formula>AND($P28&lt;&gt;"",BT28&lt;$P28)</formula>
    </cfRule>
    <cfRule type="expression" dxfId="751" priority="692">
      <formula>AND($O28&lt;&gt;"",BT28&gt;$O28)</formula>
    </cfRule>
    <cfRule type="notContainsBlanks" dxfId="750" priority="693">
      <formula>LEN(TRIM(BT28))&gt;0</formula>
    </cfRule>
  </conditionalFormatting>
  <conditionalFormatting sqref="BT29:BX31">
    <cfRule type="containsBlanks" dxfId="749" priority="689">
      <formula>LEN(TRIM(BT29))=0</formula>
    </cfRule>
  </conditionalFormatting>
  <conditionalFormatting sqref="BT32:BX32">
    <cfRule type="containsBlanks" dxfId="748" priority="684">
      <formula>LEN(TRIM(BT32))=0</formula>
    </cfRule>
  </conditionalFormatting>
  <conditionalFormatting sqref="BT34:BX34">
    <cfRule type="containsBlanks" dxfId="747" priority="680">
      <formula>LEN(TRIM(BT34))=0</formula>
    </cfRule>
  </conditionalFormatting>
  <conditionalFormatting sqref="BT34:BX34">
    <cfRule type="expression" dxfId="746" priority="681">
      <formula>AND($P34&lt;&gt;"",BT34&lt;$P34)</formula>
    </cfRule>
    <cfRule type="expression" dxfId="745" priority="682">
      <formula>AND($O34&lt;&gt;"",BT34&gt;$O34)</formula>
    </cfRule>
    <cfRule type="notContainsBlanks" dxfId="744" priority="683">
      <formula>LEN(TRIM(BT34))&gt;0</formula>
    </cfRule>
  </conditionalFormatting>
  <conditionalFormatting sqref="BT37:BX37">
    <cfRule type="containsBlanks" dxfId="743" priority="674">
      <formula>LEN(TRIM(BT37))=0</formula>
    </cfRule>
  </conditionalFormatting>
  <conditionalFormatting sqref="BT39:BX39">
    <cfRule type="containsBlanks" dxfId="742" priority="670">
      <formula>LEN(TRIM(BT39))=0</formula>
    </cfRule>
  </conditionalFormatting>
  <conditionalFormatting sqref="BT39:BX39">
    <cfRule type="expression" dxfId="741" priority="671">
      <formula>AND($P39&lt;&gt;"",BT39&lt;$P39)</formula>
    </cfRule>
    <cfRule type="expression" dxfId="740" priority="672">
      <formula>AND($O39&lt;&gt;"",BT39&gt;$O39)</formula>
    </cfRule>
    <cfRule type="notContainsBlanks" dxfId="739" priority="673">
      <formula>LEN(TRIM(BT39))&gt;0</formula>
    </cfRule>
  </conditionalFormatting>
  <conditionalFormatting sqref="BT42:BX42">
    <cfRule type="containsBlanks" dxfId="738" priority="665">
      <formula>LEN(TRIM(BT42))=0</formula>
    </cfRule>
  </conditionalFormatting>
  <conditionalFormatting sqref="BT42:BX42">
    <cfRule type="expression" dxfId="737" priority="666">
      <formula>AND($P42&lt;&gt;"",BT42&lt;$P42)</formula>
    </cfRule>
    <cfRule type="expression" dxfId="736" priority="667">
      <formula>AND($O42&lt;&gt;"",BT42&gt;$O42)</formula>
    </cfRule>
    <cfRule type="notContainsBlanks" dxfId="735" priority="668">
      <formula>LEN(TRIM(BT42))&gt;0</formula>
    </cfRule>
  </conditionalFormatting>
  <conditionalFormatting sqref="BT43:BX45">
    <cfRule type="containsBlanks" dxfId="734" priority="664">
      <formula>LEN(TRIM(BT43))=0</formula>
    </cfRule>
  </conditionalFormatting>
  <conditionalFormatting sqref="BT46:BX46">
    <cfRule type="containsBlanks" dxfId="733" priority="660">
      <formula>LEN(TRIM(BT46))=0</formula>
    </cfRule>
  </conditionalFormatting>
  <conditionalFormatting sqref="BT46:BX46">
    <cfRule type="expression" dxfId="732" priority="661">
      <formula>AND($P46&lt;&gt;"",BT46&lt;$P46)</formula>
    </cfRule>
    <cfRule type="expression" dxfId="731" priority="662">
      <formula>AND($O46&lt;&gt;"",BT46&gt;$O46)</formula>
    </cfRule>
    <cfRule type="notContainsBlanks" dxfId="730" priority="663">
      <formula>LEN(TRIM(BT46))&gt;0</formula>
    </cfRule>
  </conditionalFormatting>
  <conditionalFormatting sqref="BT47:BX48">
    <cfRule type="containsBlanks" dxfId="729" priority="659">
      <formula>LEN(TRIM(BT47))=0</formula>
    </cfRule>
  </conditionalFormatting>
  <conditionalFormatting sqref="BT50:BX50">
    <cfRule type="containsBlanks" dxfId="728" priority="655">
      <formula>LEN(TRIM(BT50))=0</formula>
    </cfRule>
  </conditionalFormatting>
  <conditionalFormatting sqref="BT50:BX50">
    <cfRule type="expression" dxfId="727" priority="656">
      <formula>AND($P50&lt;&gt;"",BT50&lt;$P50)</formula>
    </cfRule>
    <cfRule type="expression" dxfId="726" priority="657">
      <formula>AND($O50&lt;&gt;"",BT50&gt;$O50)</formula>
    </cfRule>
    <cfRule type="notContainsBlanks" dxfId="725" priority="658">
      <formula>LEN(TRIM(BT50))&gt;0</formula>
    </cfRule>
  </conditionalFormatting>
  <conditionalFormatting sqref="BT53:BX53">
    <cfRule type="containsBlanks" dxfId="724" priority="649">
      <formula>LEN(TRIM(BT53))=0</formula>
    </cfRule>
  </conditionalFormatting>
  <conditionalFormatting sqref="BT55:BX55">
    <cfRule type="containsBlanks" dxfId="723" priority="645">
      <formula>LEN(TRIM(BT55))=0</formula>
    </cfRule>
  </conditionalFormatting>
  <conditionalFormatting sqref="BT55:BX55">
    <cfRule type="expression" dxfId="722" priority="646">
      <formula>AND($P55&lt;&gt;"",BT55&lt;$P55)</formula>
    </cfRule>
    <cfRule type="expression" dxfId="721" priority="647">
      <formula>AND($O55&lt;&gt;"",BT55&gt;$O55)</formula>
    </cfRule>
    <cfRule type="notContainsBlanks" dxfId="720" priority="648">
      <formula>LEN(TRIM(BT55))&gt;0</formula>
    </cfRule>
  </conditionalFormatting>
  <conditionalFormatting sqref="BT58:BX58">
    <cfRule type="containsBlanks" dxfId="719" priority="639">
      <formula>LEN(TRIM(BT58))=0</formula>
    </cfRule>
  </conditionalFormatting>
  <conditionalFormatting sqref="BT60:BX60">
    <cfRule type="containsBlanks" dxfId="718" priority="635">
      <formula>LEN(TRIM(BT60))=0</formula>
    </cfRule>
  </conditionalFormatting>
  <conditionalFormatting sqref="BT60:BX60">
    <cfRule type="expression" dxfId="717" priority="636">
      <formula>AND($P60&lt;&gt;"",BT60&lt;$P60)</formula>
    </cfRule>
    <cfRule type="expression" dxfId="716" priority="637">
      <formula>AND($O60&lt;&gt;"",BT60&gt;$O60)</formula>
    </cfRule>
    <cfRule type="notContainsBlanks" dxfId="715" priority="638">
      <formula>LEN(TRIM(BT60))&gt;0</formula>
    </cfRule>
  </conditionalFormatting>
  <conditionalFormatting sqref="BT19:EN19">
    <cfRule type="containsBlanks" dxfId="714" priority="632">
      <formula>LEN(TRIM(BT19))=0</formula>
    </cfRule>
  </conditionalFormatting>
  <conditionalFormatting sqref="BT23:EN23">
    <cfRule type="containsBlanks" dxfId="713" priority="631">
      <formula>LEN(TRIM(BT23))=0</formula>
    </cfRule>
  </conditionalFormatting>
  <conditionalFormatting sqref="BT33:EN33">
    <cfRule type="containsBlanks" dxfId="712" priority="628">
      <formula>LEN(TRIM(BT33))=0</formula>
    </cfRule>
  </conditionalFormatting>
  <conditionalFormatting sqref="BT38:EN38">
    <cfRule type="containsBlanks" dxfId="711" priority="626">
      <formula>LEN(TRIM(BT38))=0</formula>
    </cfRule>
  </conditionalFormatting>
  <conditionalFormatting sqref="BT49:EN49">
    <cfRule type="containsBlanks" dxfId="710" priority="623">
      <formula>LEN(TRIM(BT49))=0</formula>
    </cfRule>
  </conditionalFormatting>
  <conditionalFormatting sqref="BT54:EN54">
    <cfRule type="containsBlanks" dxfId="709" priority="621">
      <formula>LEN(TRIM(BT54))=0</formula>
    </cfRule>
  </conditionalFormatting>
  <conditionalFormatting sqref="BT59:EN59">
    <cfRule type="containsBlanks" dxfId="708" priority="619">
      <formula>LEN(TRIM(BT59))=0</formula>
    </cfRule>
  </conditionalFormatting>
  <conditionalFormatting sqref="BT62:EN62">
    <cfRule type="containsBlanks" dxfId="707" priority="618">
      <formula>LEN(TRIM(BT62))=0</formula>
    </cfRule>
  </conditionalFormatting>
  <conditionalFormatting sqref="BT11:EN74">
    <cfRule type="expression" dxfId="706" priority="748">
      <formula>AND($P11&lt;&gt;"",$AS11&lt;&gt;"",BT11&lt;$P11)</formula>
    </cfRule>
    <cfRule type="expression" dxfId="705" priority="749">
      <formula>AND($O11&lt;&gt;"",$AS11&lt;&gt;"",BT11&gt;$O11)</formula>
    </cfRule>
    <cfRule type="notContainsBlanks" dxfId="704" priority="750">
      <formula>LEN(TRIM(BT11))&gt;0</formula>
    </cfRule>
  </conditionalFormatting>
  <conditionalFormatting sqref="J11:J74">
    <cfRule type="expression" dxfId="703" priority="609" stopIfTrue="1">
      <formula>AND($I11&lt;&gt;"Tolerance",$I11&lt;&gt;"")</formula>
    </cfRule>
    <cfRule type="expression" dxfId="702" priority="610">
      <formula>AND(OR($G11="GD&amp;T",$G11="MAX",$G11="MIN"),$H11="")</formula>
    </cfRule>
    <cfRule type="containsBlanks" dxfId="701" priority="611">
      <formula>LEN(TRIM(J11))=0</formula>
    </cfRule>
  </conditionalFormatting>
  <conditionalFormatting sqref="L65:L74 L50:L62 L35:L48 K13:L34 K11:L11">
    <cfRule type="expression" dxfId="700" priority="615">
      <formula>AND($G11="MIN",$I11&lt;&gt;"")</formula>
    </cfRule>
    <cfRule type="expression" dxfId="699" priority="616">
      <formula>AND($G11="MIN",$I11="")</formula>
    </cfRule>
    <cfRule type="containsBlanks" dxfId="698" priority="617">
      <formula>LEN(TRIM(K11))=0</formula>
    </cfRule>
  </conditionalFormatting>
  <conditionalFormatting sqref="L65:L74 L50:L62 L20:L48 L13:L18 L11">
    <cfRule type="expression" dxfId="697" priority="612">
      <formula>AND(OR($G11="GD&amp;T",$G11="MAX"),$J11&lt;&gt;"")</formula>
    </cfRule>
    <cfRule type="expression" dxfId="696" priority="613">
      <formula>AND(OR($G11="GD&amp;T",$G11="MAX"),$J11="")</formula>
    </cfRule>
    <cfRule type="containsBlanks" dxfId="695" priority="614">
      <formula>LEN(TRIM(L11))=0</formula>
    </cfRule>
  </conditionalFormatting>
  <conditionalFormatting sqref="L19">
    <cfRule type="expression" dxfId="694" priority="606">
      <formula>AND(OR($G19="GD&amp;T",$G19="MAX"),$J19&lt;&gt;"")</formula>
    </cfRule>
    <cfRule type="expression" dxfId="693" priority="607">
      <formula>AND(OR($G19="GD&amp;T",$G19="MAX"),$J19="")</formula>
    </cfRule>
    <cfRule type="containsBlanks" dxfId="692" priority="608">
      <formula>LEN(TRIM(L19))=0</formula>
    </cfRule>
  </conditionalFormatting>
  <conditionalFormatting sqref="K35">
    <cfRule type="expression" dxfId="691" priority="601">
      <formula>AND($G35="MIN",$I35&lt;&gt;"")</formula>
    </cfRule>
    <cfRule type="expression" dxfId="690" priority="603">
      <formula>AND($G35="MIN",$I35="")</formula>
    </cfRule>
    <cfRule type="containsBlanks" dxfId="689" priority="605">
      <formula>LEN(TRIM(K35))=0</formula>
    </cfRule>
  </conditionalFormatting>
  <conditionalFormatting sqref="K36">
    <cfRule type="expression" dxfId="688" priority="595">
      <formula>AND($G36="MIN",$I36&lt;&gt;"")</formula>
    </cfRule>
    <cfRule type="expression" dxfId="687" priority="597">
      <formula>AND($G36="MIN",$I36="")</formula>
    </cfRule>
    <cfRule type="containsBlanks" dxfId="686" priority="599">
      <formula>LEN(TRIM(K36))=0</formula>
    </cfRule>
  </conditionalFormatting>
  <conditionalFormatting sqref="K37">
    <cfRule type="expression" dxfId="685" priority="589">
      <formula>AND($G37="MIN",$I37&lt;&gt;"")</formula>
    </cfRule>
    <cfRule type="expression" dxfId="684" priority="591">
      <formula>AND($G37="MIN",$I37="")</formula>
    </cfRule>
    <cfRule type="containsBlanks" dxfId="683" priority="593">
      <formula>LEN(TRIM(K37))=0</formula>
    </cfRule>
  </conditionalFormatting>
  <conditionalFormatting sqref="K38">
    <cfRule type="expression" dxfId="682" priority="583">
      <formula>AND($G38="MIN",$I38&lt;&gt;"")</formula>
    </cfRule>
    <cfRule type="expression" dxfId="681" priority="585">
      <formula>AND($G38="MIN",$I38="")</formula>
    </cfRule>
    <cfRule type="containsBlanks" dxfId="680" priority="587">
      <formula>LEN(TRIM(K38))=0</formula>
    </cfRule>
  </conditionalFormatting>
  <conditionalFormatting sqref="K39">
    <cfRule type="expression" dxfId="679" priority="577">
      <formula>AND($G39="MIN",$I39&lt;&gt;"")</formula>
    </cfRule>
    <cfRule type="expression" dxfId="678" priority="579">
      <formula>AND($G39="MIN",$I39="")</formula>
    </cfRule>
    <cfRule type="containsBlanks" dxfId="677" priority="581">
      <formula>LEN(TRIM(K39))=0</formula>
    </cfRule>
  </conditionalFormatting>
  <conditionalFormatting sqref="K40">
    <cfRule type="expression" dxfId="676" priority="573">
      <formula>AND($G40="MIN",$I40&lt;&gt;"")</formula>
    </cfRule>
    <cfRule type="expression" dxfId="675" priority="574">
      <formula>AND($G40="MIN",$I40="")</formula>
    </cfRule>
    <cfRule type="containsBlanks" dxfId="674" priority="575">
      <formula>LEN(TRIM(K40))=0</formula>
    </cfRule>
  </conditionalFormatting>
  <conditionalFormatting sqref="K41">
    <cfRule type="expression" dxfId="673" priority="561">
      <formula>AND($G41="MIN",$I41&lt;&gt;"")</formula>
    </cfRule>
    <cfRule type="expression" dxfId="672" priority="562">
      <formula>AND($G41="MIN",$I41="")</formula>
    </cfRule>
    <cfRule type="containsBlanks" dxfId="671" priority="563">
      <formula>LEN(TRIM(K41))=0</formula>
    </cfRule>
  </conditionalFormatting>
  <conditionalFormatting sqref="K42">
    <cfRule type="expression" dxfId="670" priority="558">
      <formula>AND($G42="MIN",$I42&lt;&gt;"")</formula>
    </cfRule>
    <cfRule type="expression" dxfId="669" priority="559">
      <formula>AND($G42="MIN",$I42="")</formula>
    </cfRule>
    <cfRule type="containsBlanks" dxfId="668" priority="560">
      <formula>LEN(TRIM(K42))=0</formula>
    </cfRule>
  </conditionalFormatting>
  <conditionalFormatting sqref="K43">
    <cfRule type="expression" dxfId="667" priority="555">
      <formula>AND($G43="MIN",$I43&lt;&gt;"")</formula>
    </cfRule>
    <cfRule type="expression" dxfId="666" priority="556">
      <formula>AND($G43="MIN",$I43="")</formula>
    </cfRule>
    <cfRule type="containsBlanks" dxfId="665" priority="557">
      <formula>LEN(TRIM(K43))=0</formula>
    </cfRule>
  </conditionalFormatting>
  <conditionalFormatting sqref="K44">
    <cfRule type="expression" dxfId="664" priority="550">
      <formula>AND($G44="MIN",$I44&lt;&gt;"")</formula>
    </cfRule>
    <cfRule type="expression" dxfId="663" priority="552">
      <formula>AND($G44="MIN",$I44="")</formula>
    </cfRule>
    <cfRule type="containsBlanks" dxfId="662" priority="554">
      <formula>LEN(TRIM(K44))=0</formula>
    </cfRule>
  </conditionalFormatting>
  <conditionalFormatting sqref="K45">
    <cfRule type="expression" dxfId="661" priority="546">
      <formula>AND($G45="MIN",$I45&lt;&gt;"")</formula>
    </cfRule>
    <cfRule type="expression" dxfId="660" priority="547">
      <formula>AND($G45="MIN",$I45="")</formula>
    </cfRule>
    <cfRule type="containsBlanks" dxfId="659" priority="548">
      <formula>LEN(TRIM(K45))=0</formula>
    </cfRule>
  </conditionalFormatting>
  <conditionalFormatting sqref="K46">
    <cfRule type="expression" dxfId="658" priority="543">
      <formula>AND($G46="MIN",$I46&lt;&gt;"")</formula>
    </cfRule>
    <cfRule type="expression" dxfId="657" priority="544">
      <formula>AND($G46="MIN",$I46="")</formula>
    </cfRule>
    <cfRule type="containsBlanks" dxfId="656" priority="545">
      <formula>LEN(TRIM(K46))=0</formula>
    </cfRule>
  </conditionalFormatting>
  <conditionalFormatting sqref="K47">
    <cfRule type="expression" dxfId="655" priority="540">
      <formula>AND($G47="MIN",$I47&lt;&gt;"")</formula>
    </cfRule>
    <cfRule type="expression" dxfId="654" priority="541">
      <formula>AND($G47="MIN",$I47="")</formula>
    </cfRule>
    <cfRule type="containsBlanks" dxfId="653" priority="542">
      <formula>LEN(TRIM(K47))=0</formula>
    </cfRule>
  </conditionalFormatting>
  <conditionalFormatting sqref="K48">
    <cfRule type="expression" dxfId="652" priority="537">
      <formula>AND($G48="MIN",$I48&lt;&gt;"")</formula>
    </cfRule>
    <cfRule type="expression" dxfId="651" priority="538">
      <formula>AND($G48="MIN",$I48="")</formula>
    </cfRule>
    <cfRule type="containsBlanks" dxfId="650" priority="539">
      <formula>LEN(TRIM(K48))=0</formula>
    </cfRule>
  </conditionalFormatting>
  <conditionalFormatting sqref="K49">
    <cfRule type="expression" dxfId="649" priority="525">
      <formula>AND($G49="MIN",$I49&lt;&gt;"")</formula>
    </cfRule>
    <cfRule type="expression" dxfId="648" priority="526">
      <formula>AND($G49="MIN",$I49="")</formula>
    </cfRule>
    <cfRule type="containsBlanks" dxfId="647" priority="527">
      <formula>LEN(TRIM(K49))=0</formula>
    </cfRule>
  </conditionalFormatting>
  <conditionalFormatting sqref="L49">
    <cfRule type="expression" dxfId="646" priority="528">
      <formula>AND(OR($G49="GD&amp;T",$G49="MAX"),$J49&lt;&gt;"")</formula>
    </cfRule>
    <cfRule type="expression" dxfId="645" priority="529">
      <formula>AND(OR($G49="GD&amp;T",$G49="MAX"),$J49="")</formula>
    </cfRule>
    <cfRule type="containsBlanks" dxfId="644" priority="530">
      <formula>LEN(TRIM(L49))=0</formula>
    </cfRule>
    <cfRule type="expression" dxfId="643" priority="531">
      <formula>AND($G49="MIN",$I49&lt;&gt;"")</formula>
    </cfRule>
    <cfRule type="expression" dxfId="642" priority="532">
      <formula>AND($G49="MIN",$I49="")</formula>
    </cfRule>
    <cfRule type="containsBlanks" dxfId="641" priority="533">
      <formula>LEN(TRIM(L49))=0</formula>
    </cfRule>
  </conditionalFormatting>
  <conditionalFormatting sqref="K50">
    <cfRule type="expression" dxfId="640" priority="522">
      <formula>AND($G50="MIN",$I50&lt;&gt;"")</formula>
    </cfRule>
    <cfRule type="expression" dxfId="639" priority="523">
      <formula>AND($G50="MIN",$I50="")</formula>
    </cfRule>
    <cfRule type="containsBlanks" dxfId="638" priority="524">
      <formula>LEN(TRIM(K50))=0</formula>
    </cfRule>
  </conditionalFormatting>
  <conditionalFormatting sqref="K51">
    <cfRule type="expression" dxfId="637" priority="508">
      <formula>AND($G51="MIN",$I51&lt;&gt;"")</formula>
    </cfRule>
    <cfRule type="expression" dxfId="636" priority="510">
      <formula>AND($G51="MIN",$I51="")</formula>
    </cfRule>
    <cfRule type="containsBlanks" dxfId="635" priority="512">
      <formula>LEN(TRIM(K51))=0</formula>
    </cfRule>
  </conditionalFormatting>
  <conditionalFormatting sqref="K52">
    <cfRule type="expression" dxfId="634" priority="502">
      <formula>AND($G52="MIN",$I52&lt;&gt;"")</formula>
    </cfRule>
    <cfRule type="expression" dxfId="633" priority="504">
      <formula>AND($G52="MIN",$I52="")</formula>
    </cfRule>
    <cfRule type="containsBlanks" dxfId="632" priority="506">
      <formula>LEN(TRIM(K52))=0</formula>
    </cfRule>
  </conditionalFormatting>
  <conditionalFormatting sqref="K53">
    <cfRule type="expression" dxfId="631" priority="496">
      <formula>AND($G53="MIN",$I53&lt;&gt;"")</formula>
    </cfRule>
    <cfRule type="expression" dxfId="630" priority="498">
      <formula>AND($G53="MIN",$I53="")</formula>
    </cfRule>
    <cfRule type="containsBlanks" dxfId="629" priority="500">
      <formula>LEN(TRIM(K53))=0</formula>
    </cfRule>
  </conditionalFormatting>
  <conditionalFormatting sqref="K54">
    <cfRule type="expression" dxfId="628" priority="490">
      <formula>AND($G54="MIN",$I54&lt;&gt;"")</formula>
    </cfRule>
    <cfRule type="expression" dxfId="627" priority="492">
      <formula>AND($G54="MIN",$I54="")</formula>
    </cfRule>
    <cfRule type="containsBlanks" dxfId="626" priority="494">
      <formula>LEN(TRIM(K54))=0</formula>
    </cfRule>
  </conditionalFormatting>
  <conditionalFormatting sqref="K55">
    <cfRule type="expression" dxfId="625" priority="484">
      <formula>AND($G55="MIN",$I55&lt;&gt;"")</formula>
    </cfRule>
    <cfRule type="expression" dxfId="624" priority="486">
      <formula>AND($G55="MIN",$I55="")</formula>
    </cfRule>
    <cfRule type="containsBlanks" dxfId="623" priority="488">
      <formula>LEN(TRIM(K55))=0</formula>
    </cfRule>
  </conditionalFormatting>
  <conditionalFormatting sqref="K56">
    <cfRule type="expression" dxfId="622" priority="478">
      <formula>AND($G56="MIN",$I56&lt;&gt;"")</formula>
    </cfRule>
    <cfRule type="expression" dxfId="621" priority="480">
      <formula>AND($G56="MIN",$I56="")</formula>
    </cfRule>
    <cfRule type="containsBlanks" dxfId="620" priority="482">
      <formula>LEN(TRIM(K56))=0</formula>
    </cfRule>
  </conditionalFormatting>
  <conditionalFormatting sqref="K57">
    <cfRule type="expression" dxfId="619" priority="472">
      <formula>AND($G57="MIN",$I57&lt;&gt;"")</formula>
    </cfRule>
    <cfRule type="expression" dxfId="618" priority="474">
      <formula>AND($G57="MIN",$I57="")</formula>
    </cfRule>
    <cfRule type="containsBlanks" dxfId="617" priority="476">
      <formula>LEN(TRIM(K57))=0</formula>
    </cfRule>
  </conditionalFormatting>
  <conditionalFormatting sqref="K58">
    <cfRule type="expression" dxfId="616" priority="466">
      <formula>AND($G58="MIN",$I58&lt;&gt;"")</formula>
    </cfRule>
    <cfRule type="expression" dxfId="615" priority="468">
      <formula>AND($G58="MIN",$I58="")</formula>
    </cfRule>
    <cfRule type="containsBlanks" dxfId="614" priority="470">
      <formula>LEN(TRIM(K58))=0</formula>
    </cfRule>
  </conditionalFormatting>
  <conditionalFormatting sqref="K59">
    <cfRule type="expression" dxfId="613" priority="460">
      <formula>AND($G59="MIN",$I59&lt;&gt;"")</formula>
    </cfRule>
    <cfRule type="expression" dxfId="612" priority="462">
      <formula>AND($G59="MIN",$I59="")</formula>
    </cfRule>
    <cfRule type="containsBlanks" dxfId="611" priority="464">
      <formula>LEN(TRIM(K59))=0</formula>
    </cfRule>
  </conditionalFormatting>
  <conditionalFormatting sqref="K60">
    <cfRule type="expression" dxfId="610" priority="453">
      <formula>AND($G60="MIN",$I60&lt;&gt;"")</formula>
    </cfRule>
    <cfRule type="expression" dxfId="609" priority="454">
      <formula>AND($G60="MIN",$I60="")</formula>
    </cfRule>
    <cfRule type="containsBlanks" dxfId="608" priority="455">
      <formula>LEN(TRIM(K60))=0</formula>
    </cfRule>
  </conditionalFormatting>
  <conditionalFormatting sqref="K61">
    <cfRule type="expression" dxfId="607" priority="450">
      <formula>AND($G61="MIN",$I61&lt;&gt;"")</formula>
    </cfRule>
    <cfRule type="expression" dxfId="606" priority="451">
      <formula>AND($G61="MIN",$I61="")</formula>
    </cfRule>
    <cfRule type="containsBlanks" dxfId="605" priority="452">
      <formula>LEN(TRIM(K61))=0</formula>
    </cfRule>
  </conditionalFormatting>
  <conditionalFormatting sqref="K62">
    <cfRule type="expression" dxfId="604" priority="447">
      <formula>AND($G62="MIN",$I62&lt;&gt;"")</formula>
    </cfRule>
    <cfRule type="expression" dxfId="603" priority="448">
      <formula>AND($G62="MIN",$I62="")</formula>
    </cfRule>
    <cfRule type="containsBlanks" dxfId="602" priority="449">
      <formula>LEN(TRIM(K62))=0</formula>
    </cfRule>
  </conditionalFormatting>
  <conditionalFormatting sqref="AN11:BS34 AN75:BS456">
    <cfRule type="expression" dxfId="601" priority="444">
      <formula>AND($N11&lt;&gt;"",$AL11&lt;&gt;"",AN11&lt;$N11)</formula>
    </cfRule>
    <cfRule type="expression" dxfId="600" priority="445">
      <formula>AND($M11&lt;&gt;"",$AL11&lt;&gt;"",AN11&gt;$M11)</formula>
    </cfRule>
    <cfRule type="notContainsBlanks" dxfId="599" priority="446">
      <formula>LEN(TRIM(AN11))&gt;0</formula>
    </cfRule>
  </conditionalFormatting>
  <conditionalFormatting sqref="AN11:BS34 AN75:BS456">
    <cfRule type="containsBlanks" dxfId="598" priority="443">
      <formula>LEN(TRIM(AN11))=0</formula>
    </cfRule>
  </conditionalFormatting>
  <conditionalFormatting sqref="AG11:AH456">
    <cfRule type="expression" dxfId="597" priority="440">
      <formula>AND($AG11&lt;0.966,$AG11&lt;&gt;"")</formula>
    </cfRule>
  </conditionalFormatting>
  <conditionalFormatting sqref="V11:V456 Y11:AA456">
    <cfRule type="expression" dxfId="596" priority="434">
      <formula>$N11="Yes"</formula>
    </cfRule>
    <cfRule type="expression" dxfId="595" priority="435">
      <formula>AND($AG11&lt;0.966,$AG11&lt;&gt;"")</formula>
    </cfRule>
    <cfRule type="cellIs" dxfId="594" priority="439" operator="lessThan">
      <formula>$H11</formula>
    </cfRule>
    <cfRule type="notContainsBlanks" dxfId="593" priority="442">
      <formula>LEN(TRIM(V11))&gt;0</formula>
    </cfRule>
  </conditionalFormatting>
  <conditionalFormatting sqref="AB11:AB456">
    <cfRule type="containsBlanks" dxfId="592" priority="436">
      <formula>LEN(TRIM(AB11))=0</formula>
    </cfRule>
    <cfRule type="cellIs" dxfId="591" priority="437" operator="between">
      <formula>0.9</formula>
      <formula>0.995</formula>
    </cfRule>
    <cfRule type="cellIs" dxfId="590" priority="438" operator="greaterThanOrEqual">
      <formula>0.995</formula>
    </cfRule>
    <cfRule type="notContainsBlanks" dxfId="589" priority="441">
      <formula>LEN(TRIM(AB11))&gt;0</formula>
    </cfRule>
  </conditionalFormatting>
  <conditionalFormatting sqref="U11:U456">
    <cfRule type="expression" dxfId="588" priority="429">
      <formula>AND($U11&lt;&gt;"",$V11&lt;1.67)</formula>
    </cfRule>
    <cfRule type="notContainsBlanks" dxfId="587" priority="430">
      <formula>LEN(TRIM(U11))&gt;0</formula>
    </cfRule>
  </conditionalFormatting>
  <conditionalFormatting sqref="BS11:BS34">
    <cfRule type="containsBlanks" dxfId="586" priority="421">
      <formula>LEN(TRIM(BS11))=0</formula>
    </cfRule>
    <cfRule type="expression" dxfId="585" priority="422">
      <formula>AND($N11&lt;&gt;"",$AL11&lt;&gt;"",BS11&lt;$N11)</formula>
    </cfRule>
    <cfRule type="expression" dxfId="584" priority="423">
      <formula>AND($M11&lt;&gt;"",$AL11&lt;&gt;"",BS11&gt;$M11)</formula>
    </cfRule>
    <cfRule type="notContainsBlanks" dxfId="583" priority="424">
      <formula>LEN(TRIM(BS11))&gt;0</formula>
    </cfRule>
  </conditionalFormatting>
  <conditionalFormatting sqref="AN35:BS35">
    <cfRule type="containsBlanks" dxfId="582" priority="414">
      <formula>LEN(TRIM(AN35))=0</formula>
    </cfRule>
  </conditionalFormatting>
  <conditionalFormatting sqref="BS35">
    <cfRule type="containsBlanks" dxfId="581" priority="406">
      <formula>LEN(TRIM(BS35))=0</formula>
    </cfRule>
    <cfRule type="expression" dxfId="580" priority="408">
      <formula>AND($N35&lt;&gt;"",$AL35&lt;&gt;"",BS35&lt;$N35)</formula>
    </cfRule>
    <cfRule type="expression" dxfId="579" priority="410">
      <formula>AND($M35&lt;&gt;"",$AL35&lt;&gt;"",BS35&gt;$M35)</formula>
    </cfRule>
    <cfRule type="notContainsBlanks" dxfId="578" priority="412">
      <formula>LEN(TRIM(BS35))&gt;0</formula>
    </cfRule>
  </conditionalFormatting>
  <conditionalFormatting sqref="AN35:BS35">
    <cfRule type="expression" dxfId="577" priority="416">
      <formula>AND($N35&lt;&gt;"",$AL35&lt;&gt;"",AN35&lt;$N35)</formula>
    </cfRule>
    <cfRule type="expression" dxfId="576" priority="418">
      <formula>AND($M35&lt;&gt;"",$AL35&lt;&gt;"",AN35&gt;$M35)</formula>
    </cfRule>
    <cfRule type="notContainsBlanks" dxfId="575" priority="420">
      <formula>LEN(TRIM(AN35))&gt;0</formula>
    </cfRule>
  </conditionalFormatting>
  <conditionalFormatting sqref="AN36:BS36">
    <cfRule type="containsBlanks" dxfId="574" priority="398">
      <formula>LEN(TRIM(AN36))=0</formula>
    </cfRule>
  </conditionalFormatting>
  <conditionalFormatting sqref="BS36">
    <cfRule type="containsBlanks" dxfId="573" priority="390">
      <formula>LEN(TRIM(BS36))=0</formula>
    </cfRule>
    <cfRule type="expression" dxfId="572" priority="392">
      <formula>AND($N36&lt;&gt;"",$AL36&lt;&gt;"",BS36&lt;$N36)</formula>
    </cfRule>
    <cfRule type="expression" dxfId="571" priority="394">
      <formula>AND($M36&lt;&gt;"",$AL36&lt;&gt;"",BS36&gt;$M36)</formula>
    </cfRule>
    <cfRule type="notContainsBlanks" dxfId="570" priority="396">
      <formula>LEN(TRIM(BS36))&gt;0</formula>
    </cfRule>
  </conditionalFormatting>
  <conditionalFormatting sqref="AN36:BS36">
    <cfRule type="expression" dxfId="569" priority="400">
      <formula>AND($N36&lt;&gt;"",$AL36&lt;&gt;"",AN36&lt;$N36)</formula>
    </cfRule>
    <cfRule type="expression" dxfId="568" priority="402">
      <formula>AND($M36&lt;&gt;"",$AL36&lt;&gt;"",AN36&gt;$M36)</formula>
    </cfRule>
    <cfRule type="notContainsBlanks" dxfId="567" priority="404">
      <formula>LEN(TRIM(AN36))&gt;0</formula>
    </cfRule>
  </conditionalFormatting>
  <conditionalFormatting sqref="AN37:BS37">
    <cfRule type="containsBlanks" dxfId="566" priority="382">
      <formula>LEN(TRIM(AN37))=0</formula>
    </cfRule>
  </conditionalFormatting>
  <conditionalFormatting sqref="BS37">
    <cfRule type="containsBlanks" dxfId="565" priority="374">
      <formula>LEN(TRIM(BS37))=0</formula>
    </cfRule>
    <cfRule type="expression" dxfId="564" priority="376">
      <formula>AND($N37&lt;&gt;"",$AL37&lt;&gt;"",BS37&lt;$N37)</formula>
    </cfRule>
    <cfRule type="expression" dxfId="563" priority="378">
      <formula>AND($M37&lt;&gt;"",$AL37&lt;&gt;"",BS37&gt;$M37)</formula>
    </cfRule>
    <cfRule type="notContainsBlanks" dxfId="562" priority="380">
      <formula>LEN(TRIM(BS37))&gt;0</formula>
    </cfRule>
  </conditionalFormatting>
  <conditionalFormatting sqref="AN37:BS37">
    <cfRule type="expression" dxfId="561" priority="384">
      <formula>AND($N37&lt;&gt;"",$AL37&lt;&gt;"",AN37&lt;$N37)</formula>
    </cfRule>
    <cfRule type="expression" dxfId="560" priority="386">
      <formula>AND($M37&lt;&gt;"",$AL37&lt;&gt;"",AN37&gt;$M37)</formula>
    </cfRule>
    <cfRule type="notContainsBlanks" dxfId="559" priority="388">
      <formula>LEN(TRIM(AN37))&gt;0</formula>
    </cfRule>
  </conditionalFormatting>
  <conditionalFormatting sqref="AN38:BS38">
    <cfRule type="containsBlanks" dxfId="558" priority="366">
      <formula>LEN(TRIM(AN38))=0</formula>
    </cfRule>
  </conditionalFormatting>
  <conditionalFormatting sqref="BS38">
    <cfRule type="containsBlanks" dxfId="557" priority="358">
      <formula>LEN(TRIM(BS38))=0</formula>
    </cfRule>
    <cfRule type="expression" dxfId="556" priority="360">
      <formula>AND($N38&lt;&gt;"",$AL38&lt;&gt;"",BS38&lt;$N38)</formula>
    </cfRule>
    <cfRule type="expression" dxfId="555" priority="362">
      <formula>AND($M38&lt;&gt;"",$AL38&lt;&gt;"",BS38&gt;$M38)</formula>
    </cfRule>
    <cfRule type="notContainsBlanks" dxfId="554" priority="364">
      <formula>LEN(TRIM(BS38))&gt;0</formula>
    </cfRule>
  </conditionalFormatting>
  <conditionalFormatting sqref="AN38:BS38">
    <cfRule type="expression" dxfId="553" priority="368">
      <formula>AND($N38&lt;&gt;"",$AL38&lt;&gt;"",AN38&lt;$N38)</formula>
    </cfRule>
    <cfRule type="expression" dxfId="552" priority="370">
      <formula>AND($M38&lt;&gt;"",$AL38&lt;&gt;"",AN38&gt;$M38)</formula>
    </cfRule>
    <cfRule type="notContainsBlanks" dxfId="551" priority="372">
      <formula>LEN(TRIM(AN38))&gt;0</formula>
    </cfRule>
  </conditionalFormatting>
  <conditionalFormatting sqref="AN39:BS39">
    <cfRule type="containsBlanks" dxfId="550" priority="350">
      <formula>LEN(TRIM(AN39))=0</formula>
    </cfRule>
  </conditionalFormatting>
  <conditionalFormatting sqref="BS39">
    <cfRule type="containsBlanks" dxfId="549" priority="342">
      <formula>LEN(TRIM(BS39))=0</formula>
    </cfRule>
    <cfRule type="expression" dxfId="548" priority="344">
      <formula>AND($N39&lt;&gt;"",$AL39&lt;&gt;"",BS39&lt;$N39)</formula>
    </cfRule>
    <cfRule type="expression" dxfId="547" priority="346">
      <formula>AND($M39&lt;&gt;"",$AL39&lt;&gt;"",BS39&gt;$M39)</formula>
    </cfRule>
    <cfRule type="notContainsBlanks" dxfId="546" priority="348">
      <formula>LEN(TRIM(BS39))&gt;0</formula>
    </cfRule>
  </conditionalFormatting>
  <conditionalFormatting sqref="AN39:BS39">
    <cfRule type="expression" dxfId="545" priority="352">
      <formula>AND($N39&lt;&gt;"",$AL39&lt;&gt;"",AN39&lt;$N39)</formula>
    </cfRule>
    <cfRule type="expression" dxfId="544" priority="354">
      <formula>AND($M39&lt;&gt;"",$AL39&lt;&gt;"",AN39&gt;$M39)</formula>
    </cfRule>
    <cfRule type="notContainsBlanks" dxfId="543" priority="356">
      <formula>LEN(TRIM(AN39))&gt;0</formula>
    </cfRule>
  </conditionalFormatting>
  <conditionalFormatting sqref="AN40:BS40">
    <cfRule type="containsBlanks" dxfId="542" priority="337">
      <formula>LEN(TRIM(AN40))=0</formula>
    </cfRule>
  </conditionalFormatting>
  <conditionalFormatting sqref="BS40">
    <cfRule type="containsBlanks" dxfId="541" priority="333">
      <formula>LEN(TRIM(BS40))=0</formula>
    </cfRule>
    <cfRule type="expression" dxfId="540" priority="334">
      <formula>AND($N40&lt;&gt;"",$AL40&lt;&gt;"",BS40&lt;$N40)</formula>
    </cfRule>
    <cfRule type="expression" dxfId="539" priority="335">
      <formula>AND($M40&lt;&gt;"",$AL40&lt;&gt;"",BS40&gt;$M40)</formula>
    </cfRule>
    <cfRule type="notContainsBlanks" dxfId="538" priority="336">
      <formula>LEN(TRIM(BS40))&gt;0</formula>
    </cfRule>
  </conditionalFormatting>
  <conditionalFormatting sqref="AN40:BS40">
    <cfRule type="expression" dxfId="537" priority="338">
      <formula>AND($N40&lt;&gt;"",$AL40&lt;&gt;"",AN40&lt;$N40)</formula>
    </cfRule>
    <cfRule type="expression" dxfId="536" priority="339">
      <formula>AND($M40&lt;&gt;"",$AL40&lt;&gt;"",AN40&gt;$M40)</formula>
    </cfRule>
    <cfRule type="notContainsBlanks" dxfId="535" priority="340">
      <formula>LEN(TRIM(AN40))&gt;0</formula>
    </cfRule>
  </conditionalFormatting>
  <conditionalFormatting sqref="AN41:BS41">
    <cfRule type="containsBlanks" dxfId="534" priority="321">
      <formula>LEN(TRIM(AN41))=0</formula>
    </cfRule>
  </conditionalFormatting>
  <conditionalFormatting sqref="BS41">
    <cfRule type="containsBlanks" dxfId="533" priority="317">
      <formula>LEN(TRIM(BS41))=0</formula>
    </cfRule>
    <cfRule type="expression" dxfId="532" priority="318">
      <formula>AND($N41&lt;&gt;"",$AL41&lt;&gt;"",BS41&lt;$N41)</formula>
    </cfRule>
    <cfRule type="expression" dxfId="531" priority="319">
      <formula>AND($M41&lt;&gt;"",$AL41&lt;&gt;"",BS41&gt;$M41)</formula>
    </cfRule>
    <cfRule type="notContainsBlanks" dxfId="530" priority="320">
      <formula>LEN(TRIM(BS41))&gt;0</formula>
    </cfRule>
  </conditionalFormatting>
  <conditionalFormatting sqref="AN41:BS41">
    <cfRule type="expression" dxfId="529" priority="322">
      <formula>AND($N41&lt;&gt;"",$AL41&lt;&gt;"",AN41&lt;$N41)</formula>
    </cfRule>
    <cfRule type="expression" dxfId="528" priority="323">
      <formula>AND($M41&lt;&gt;"",$AL41&lt;&gt;"",AN41&gt;$M41)</formula>
    </cfRule>
    <cfRule type="notContainsBlanks" dxfId="527" priority="324">
      <formula>LEN(TRIM(AN41))&gt;0</formula>
    </cfRule>
  </conditionalFormatting>
  <conditionalFormatting sqref="AN42:BS42">
    <cfRule type="containsBlanks" dxfId="526" priority="313">
      <formula>LEN(TRIM(AN42))=0</formula>
    </cfRule>
  </conditionalFormatting>
  <conditionalFormatting sqref="BS42">
    <cfRule type="containsBlanks" dxfId="525" priority="309">
      <formula>LEN(TRIM(BS42))=0</formula>
    </cfRule>
    <cfRule type="expression" dxfId="524" priority="310">
      <formula>AND($N42&lt;&gt;"",$AL42&lt;&gt;"",BS42&lt;$N42)</formula>
    </cfRule>
    <cfRule type="expression" dxfId="523" priority="311">
      <formula>AND($M42&lt;&gt;"",$AL42&lt;&gt;"",BS42&gt;$M42)</formula>
    </cfRule>
    <cfRule type="notContainsBlanks" dxfId="522" priority="312">
      <formula>LEN(TRIM(BS42))&gt;0</formula>
    </cfRule>
  </conditionalFormatting>
  <conditionalFormatting sqref="AN42:BS42">
    <cfRule type="expression" dxfId="521" priority="314">
      <formula>AND($N42&lt;&gt;"",$AL42&lt;&gt;"",AN42&lt;$N42)</formula>
    </cfRule>
    <cfRule type="expression" dxfId="520" priority="315">
      <formula>AND($M42&lt;&gt;"",$AL42&lt;&gt;"",AN42&gt;$M42)</formula>
    </cfRule>
    <cfRule type="notContainsBlanks" dxfId="519" priority="316">
      <formula>LEN(TRIM(AN42))&gt;0</formula>
    </cfRule>
  </conditionalFormatting>
  <conditionalFormatting sqref="AN43:BS43">
    <cfRule type="containsBlanks" dxfId="518" priority="305">
      <formula>LEN(TRIM(AN43))=0</formula>
    </cfRule>
  </conditionalFormatting>
  <conditionalFormatting sqref="BS43">
    <cfRule type="containsBlanks" dxfId="517" priority="301">
      <formula>LEN(TRIM(BS43))=0</formula>
    </cfRule>
    <cfRule type="expression" dxfId="516" priority="302">
      <formula>AND($N43&lt;&gt;"",$AL43&lt;&gt;"",BS43&lt;$N43)</formula>
    </cfRule>
    <cfRule type="expression" dxfId="515" priority="303">
      <formula>AND($M43&lt;&gt;"",$AL43&lt;&gt;"",BS43&gt;$M43)</formula>
    </cfRule>
    <cfRule type="notContainsBlanks" dxfId="514" priority="304">
      <formula>LEN(TRIM(BS43))&gt;0</formula>
    </cfRule>
  </conditionalFormatting>
  <conditionalFormatting sqref="AN43:BS43">
    <cfRule type="expression" dxfId="513" priority="306">
      <formula>AND($N43&lt;&gt;"",$AL43&lt;&gt;"",AN43&lt;$N43)</formula>
    </cfRule>
    <cfRule type="expression" dxfId="512" priority="307">
      <formula>AND($M43&lt;&gt;"",$AL43&lt;&gt;"",AN43&gt;$M43)</formula>
    </cfRule>
    <cfRule type="notContainsBlanks" dxfId="511" priority="308">
      <formula>LEN(TRIM(AN43))&gt;0</formula>
    </cfRule>
  </conditionalFormatting>
  <conditionalFormatting sqref="AN44:BS44">
    <cfRule type="containsBlanks" dxfId="510" priority="294">
      <formula>LEN(TRIM(AN44))=0</formula>
    </cfRule>
  </conditionalFormatting>
  <conditionalFormatting sqref="BS44">
    <cfRule type="containsBlanks" dxfId="509" priority="286">
      <formula>LEN(TRIM(BS44))=0</formula>
    </cfRule>
    <cfRule type="expression" dxfId="508" priority="288">
      <formula>AND($N44&lt;&gt;"",$AL44&lt;&gt;"",BS44&lt;$N44)</formula>
    </cfRule>
    <cfRule type="expression" dxfId="507" priority="290">
      <formula>AND($M44&lt;&gt;"",$AL44&lt;&gt;"",BS44&gt;$M44)</formula>
    </cfRule>
    <cfRule type="notContainsBlanks" dxfId="506" priority="292">
      <formula>LEN(TRIM(BS44))&gt;0</formula>
    </cfRule>
  </conditionalFormatting>
  <conditionalFormatting sqref="AN44:BS44">
    <cfRule type="expression" dxfId="505" priority="296">
      <formula>AND($N44&lt;&gt;"",$AL44&lt;&gt;"",AN44&lt;$N44)</formula>
    </cfRule>
    <cfRule type="expression" dxfId="504" priority="298">
      <formula>AND($M44&lt;&gt;"",$AL44&lt;&gt;"",AN44&gt;$M44)</formula>
    </cfRule>
    <cfRule type="notContainsBlanks" dxfId="503" priority="300">
      <formula>LEN(TRIM(AN44))&gt;0</formula>
    </cfRule>
  </conditionalFormatting>
  <conditionalFormatting sqref="AN45:BS45">
    <cfRule type="containsBlanks" dxfId="502" priority="281">
      <formula>LEN(TRIM(AN45))=0</formula>
    </cfRule>
  </conditionalFormatting>
  <conditionalFormatting sqref="BS45">
    <cfRule type="containsBlanks" dxfId="501" priority="277">
      <formula>LEN(TRIM(BS45))=0</formula>
    </cfRule>
    <cfRule type="expression" dxfId="500" priority="278">
      <formula>AND($N45&lt;&gt;"",$AL45&lt;&gt;"",BS45&lt;$N45)</formula>
    </cfRule>
    <cfRule type="expression" dxfId="499" priority="279">
      <formula>AND($M45&lt;&gt;"",$AL45&lt;&gt;"",BS45&gt;$M45)</formula>
    </cfRule>
    <cfRule type="notContainsBlanks" dxfId="498" priority="280">
      <formula>LEN(TRIM(BS45))&gt;0</formula>
    </cfRule>
  </conditionalFormatting>
  <conditionalFormatting sqref="AN45:BS45">
    <cfRule type="expression" dxfId="497" priority="282">
      <formula>AND($N45&lt;&gt;"",$AL45&lt;&gt;"",AN45&lt;$N45)</formula>
    </cfRule>
    <cfRule type="expression" dxfId="496" priority="283">
      <formula>AND($M45&lt;&gt;"",$AL45&lt;&gt;"",AN45&gt;$M45)</formula>
    </cfRule>
    <cfRule type="notContainsBlanks" dxfId="495" priority="284">
      <formula>LEN(TRIM(AN45))&gt;0</formula>
    </cfRule>
  </conditionalFormatting>
  <conditionalFormatting sqref="AN46:BS46">
    <cfRule type="containsBlanks" dxfId="494" priority="273">
      <formula>LEN(TRIM(AN46))=0</formula>
    </cfRule>
  </conditionalFormatting>
  <conditionalFormatting sqref="BS46">
    <cfRule type="containsBlanks" dxfId="493" priority="269">
      <formula>LEN(TRIM(BS46))=0</formula>
    </cfRule>
    <cfRule type="expression" dxfId="492" priority="270">
      <formula>AND($N46&lt;&gt;"",$AL46&lt;&gt;"",BS46&lt;$N46)</formula>
    </cfRule>
    <cfRule type="expression" dxfId="491" priority="271">
      <formula>AND($M46&lt;&gt;"",$AL46&lt;&gt;"",BS46&gt;$M46)</formula>
    </cfRule>
    <cfRule type="notContainsBlanks" dxfId="490" priority="272">
      <formula>LEN(TRIM(BS46))&gt;0</formula>
    </cfRule>
  </conditionalFormatting>
  <conditionalFormatting sqref="AN46:BS46">
    <cfRule type="expression" dxfId="489" priority="274">
      <formula>AND($N46&lt;&gt;"",$AL46&lt;&gt;"",AN46&lt;$N46)</formula>
    </cfRule>
    <cfRule type="expression" dxfId="488" priority="275">
      <formula>AND($M46&lt;&gt;"",$AL46&lt;&gt;"",AN46&gt;$M46)</formula>
    </cfRule>
    <cfRule type="notContainsBlanks" dxfId="487" priority="276">
      <formula>LEN(TRIM(AN46))&gt;0</formula>
    </cfRule>
  </conditionalFormatting>
  <conditionalFormatting sqref="AN47:BS47">
    <cfRule type="containsBlanks" dxfId="486" priority="265">
      <formula>LEN(TRIM(AN47))=0</formula>
    </cfRule>
  </conditionalFormatting>
  <conditionalFormatting sqref="BS47">
    <cfRule type="containsBlanks" dxfId="485" priority="261">
      <formula>LEN(TRIM(BS47))=0</formula>
    </cfRule>
    <cfRule type="expression" dxfId="484" priority="262">
      <formula>AND($N47&lt;&gt;"",$AL47&lt;&gt;"",BS47&lt;$N47)</formula>
    </cfRule>
    <cfRule type="expression" dxfId="483" priority="263">
      <formula>AND($M47&lt;&gt;"",$AL47&lt;&gt;"",BS47&gt;$M47)</formula>
    </cfRule>
    <cfRule type="notContainsBlanks" dxfId="482" priority="264">
      <formula>LEN(TRIM(BS47))&gt;0</formula>
    </cfRule>
  </conditionalFormatting>
  <conditionalFormatting sqref="AN47:BS47">
    <cfRule type="expression" dxfId="481" priority="266">
      <formula>AND($N47&lt;&gt;"",$AL47&lt;&gt;"",AN47&lt;$N47)</formula>
    </cfRule>
    <cfRule type="expression" dxfId="480" priority="267">
      <formula>AND($M47&lt;&gt;"",$AL47&lt;&gt;"",AN47&gt;$M47)</formula>
    </cfRule>
    <cfRule type="notContainsBlanks" dxfId="479" priority="268">
      <formula>LEN(TRIM(AN47))&gt;0</formula>
    </cfRule>
  </conditionalFormatting>
  <conditionalFormatting sqref="AN48:BS48">
    <cfRule type="containsBlanks" dxfId="478" priority="257">
      <formula>LEN(TRIM(AN48))=0</formula>
    </cfRule>
  </conditionalFormatting>
  <conditionalFormatting sqref="BS48">
    <cfRule type="containsBlanks" dxfId="477" priority="253">
      <formula>LEN(TRIM(BS48))=0</formula>
    </cfRule>
    <cfRule type="expression" dxfId="476" priority="254">
      <formula>AND($N48&lt;&gt;"",$AL48&lt;&gt;"",BS48&lt;$N48)</formula>
    </cfRule>
    <cfRule type="expression" dxfId="475" priority="255">
      <formula>AND($M48&lt;&gt;"",$AL48&lt;&gt;"",BS48&gt;$M48)</formula>
    </cfRule>
    <cfRule type="notContainsBlanks" dxfId="474" priority="256">
      <formula>LEN(TRIM(BS48))&gt;0</formula>
    </cfRule>
  </conditionalFormatting>
  <conditionalFormatting sqref="AN48:BS48">
    <cfRule type="expression" dxfId="473" priority="258">
      <formula>AND($N48&lt;&gt;"",$AL48&lt;&gt;"",AN48&lt;$N48)</formula>
    </cfRule>
    <cfRule type="expression" dxfId="472" priority="259">
      <formula>AND($M48&lt;&gt;"",$AL48&lt;&gt;"",AN48&gt;$M48)</formula>
    </cfRule>
    <cfRule type="notContainsBlanks" dxfId="471" priority="260">
      <formula>LEN(TRIM(AN48))&gt;0</formula>
    </cfRule>
  </conditionalFormatting>
  <conditionalFormatting sqref="AN49:BS49">
    <cfRule type="containsBlanks" dxfId="470" priority="241">
      <formula>LEN(TRIM(AN49))=0</formula>
    </cfRule>
  </conditionalFormatting>
  <conditionalFormatting sqref="BS49">
    <cfRule type="containsBlanks" dxfId="469" priority="237">
      <formula>LEN(TRIM(BS49))=0</formula>
    </cfRule>
    <cfRule type="expression" dxfId="468" priority="238">
      <formula>AND($N49&lt;&gt;"",$AL49&lt;&gt;"",BS49&lt;$N49)</formula>
    </cfRule>
    <cfRule type="expression" dxfId="467" priority="239">
      <formula>AND($M49&lt;&gt;"",$AL49&lt;&gt;"",BS49&gt;$M49)</formula>
    </cfRule>
    <cfRule type="notContainsBlanks" dxfId="466" priority="240">
      <formula>LEN(TRIM(BS49))&gt;0</formula>
    </cfRule>
  </conditionalFormatting>
  <conditionalFormatting sqref="AN49:BS49">
    <cfRule type="expression" dxfId="465" priority="242">
      <formula>AND($N49&lt;&gt;"",$AL49&lt;&gt;"",AN49&lt;$N49)</formula>
    </cfRule>
    <cfRule type="expression" dxfId="464" priority="243">
      <formula>AND($M49&lt;&gt;"",$AL49&lt;&gt;"",AN49&gt;$M49)</formula>
    </cfRule>
    <cfRule type="notContainsBlanks" dxfId="463" priority="244">
      <formula>LEN(TRIM(AN49))&gt;0</formula>
    </cfRule>
  </conditionalFormatting>
  <conditionalFormatting sqref="AN50:BS50">
    <cfRule type="containsBlanks" dxfId="462" priority="233">
      <formula>LEN(TRIM(AN50))=0</formula>
    </cfRule>
  </conditionalFormatting>
  <conditionalFormatting sqref="BS50">
    <cfRule type="containsBlanks" dxfId="461" priority="229">
      <formula>LEN(TRIM(BS50))=0</formula>
    </cfRule>
    <cfRule type="expression" dxfId="460" priority="230">
      <formula>AND($N50&lt;&gt;"",$AL50&lt;&gt;"",BS50&lt;$N50)</formula>
    </cfRule>
    <cfRule type="expression" dxfId="459" priority="231">
      <formula>AND($M50&lt;&gt;"",$AL50&lt;&gt;"",BS50&gt;$M50)</formula>
    </cfRule>
    <cfRule type="notContainsBlanks" dxfId="458" priority="232">
      <formula>LEN(TRIM(BS50))&gt;0</formula>
    </cfRule>
  </conditionalFormatting>
  <conditionalFormatting sqref="AN50:BS50">
    <cfRule type="expression" dxfId="457" priority="234">
      <formula>AND($N50&lt;&gt;"",$AL50&lt;&gt;"",AN50&lt;$N50)</formula>
    </cfRule>
    <cfRule type="expression" dxfId="456" priority="235">
      <formula>AND($M50&lt;&gt;"",$AL50&lt;&gt;"",AN50&gt;$M50)</formula>
    </cfRule>
    <cfRule type="notContainsBlanks" dxfId="455" priority="236">
      <formula>LEN(TRIM(AN50))&gt;0</formula>
    </cfRule>
  </conditionalFormatting>
  <conditionalFormatting sqref="AN51:BS51">
    <cfRule type="containsBlanks" dxfId="454" priority="214">
      <formula>LEN(TRIM(AN51))=0</formula>
    </cfRule>
  </conditionalFormatting>
  <conditionalFormatting sqref="BS51">
    <cfRule type="containsBlanks" dxfId="453" priority="206">
      <formula>LEN(TRIM(BS51))=0</formula>
    </cfRule>
    <cfRule type="expression" dxfId="452" priority="208">
      <formula>AND($N51&lt;&gt;"",$AL51&lt;&gt;"",BS51&lt;$N51)</formula>
    </cfRule>
    <cfRule type="expression" dxfId="451" priority="210">
      <formula>AND($M51&lt;&gt;"",$AL51&lt;&gt;"",BS51&gt;$M51)</formula>
    </cfRule>
    <cfRule type="notContainsBlanks" dxfId="450" priority="212">
      <formula>LEN(TRIM(BS51))&gt;0</formula>
    </cfRule>
  </conditionalFormatting>
  <conditionalFormatting sqref="AN51:BS51">
    <cfRule type="expression" dxfId="449" priority="216">
      <formula>AND($N51&lt;&gt;"",$AL51&lt;&gt;"",AN51&lt;$N51)</formula>
    </cfRule>
    <cfRule type="expression" dxfId="448" priority="218">
      <formula>AND($M51&lt;&gt;"",$AL51&lt;&gt;"",AN51&gt;$M51)</formula>
    </cfRule>
    <cfRule type="notContainsBlanks" dxfId="447" priority="220">
      <formula>LEN(TRIM(AN51))&gt;0</formula>
    </cfRule>
  </conditionalFormatting>
  <conditionalFormatting sqref="AN52:BS52">
    <cfRule type="containsBlanks" dxfId="446" priority="198">
      <formula>LEN(TRIM(AN52))=0</formula>
    </cfRule>
  </conditionalFormatting>
  <conditionalFormatting sqref="BS52">
    <cfRule type="containsBlanks" dxfId="445" priority="190">
      <formula>LEN(TRIM(BS52))=0</formula>
    </cfRule>
    <cfRule type="expression" dxfId="444" priority="192">
      <formula>AND($N52&lt;&gt;"",$AL52&lt;&gt;"",BS52&lt;$N52)</formula>
    </cfRule>
    <cfRule type="expression" dxfId="443" priority="194">
      <formula>AND($M52&lt;&gt;"",$AL52&lt;&gt;"",BS52&gt;$M52)</formula>
    </cfRule>
    <cfRule type="notContainsBlanks" dxfId="442" priority="196">
      <formula>LEN(TRIM(BS52))&gt;0</formula>
    </cfRule>
  </conditionalFormatting>
  <conditionalFormatting sqref="AN52:BS52">
    <cfRule type="expression" dxfId="441" priority="200">
      <formula>AND($N52&lt;&gt;"",$AL52&lt;&gt;"",AN52&lt;$N52)</formula>
    </cfRule>
    <cfRule type="expression" dxfId="440" priority="202">
      <formula>AND($M52&lt;&gt;"",$AL52&lt;&gt;"",AN52&gt;$M52)</formula>
    </cfRule>
    <cfRule type="notContainsBlanks" dxfId="439" priority="204">
      <formula>LEN(TRIM(AN52))&gt;0</formula>
    </cfRule>
  </conditionalFormatting>
  <conditionalFormatting sqref="AN53:BS53">
    <cfRule type="containsBlanks" dxfId="438" priority="182">
      <formula>LEN(TRIM(AN53))=0</formula>
    </cfRule>
  </conditionalFormatting>
  <conditionalFormatting sqref="BS53">
    <cfRule type="containsBlanks" dxfId="437" priority="174">
      <formula>LEN(TRIM(BS53))=0</formula>
    </cfRule>
    <cfRule type="expression" dxfId="436" priority="176">
      <formula>AND($N53&lt;&gt;"",$AL53&lt;&gt;"",BS53&lt;$N53)</formula>
    </cfRule>
    <cfRule type="expression" dxfId="435" priority="178">
      <formula>AND($M53&lt;&gt;"",$AL53&lt;&gt;"",BS53&gt;$M53)</formula>
    </cfRule>
    <cfRule type="notContainsBlanks" dxfId="434" priority="180">
      <formula>LEN(TRIM(BS53))&gt;0</formula>
    </cfRule>
  </conditionalFormatting>
  <conditionalFormatting sqref="AN53:BS53">
    <cfRule type="expression" dxfId="433" priority="184">
      <formula>AND($N53&lt;&gt;"",$AL53&lt;&gt;"",AN53&lt;$N53)</formula>
    </cfRule>
    <cfRule type="expression" dxfId="432" priority="186">
      <formula>AND($M53&lt;&gt;"",$AL53&lt;&gt;"",AN53&gt;$M53)</formula>
    </cfRule>
    <cfRule type="notContainsBlanks" dxfId="431" priority="188">
      <formula>LEN(TRIM(AN53))&gt;0</formula>
    </cfRule>
  </conditionalFormatting>
  <conditionalFormatting sqref="AN54:BS54">
    <cfRule type="containsBlanks" dxfId="430" priority="166">
      <formula>LEN(TRIM(AN54))=0</formula>
    </cfRule>
  </conditionalFormatting>
  <conditionalFormatting sqref="BS54">
    <cfRule type="containsBlanks" dxfId="429" priority="158">
      <formula>LEN(TRIM(BS54))=0</formula>
    </cfRule>
    <cfRule type="expression" dxfId="428" priority="160">
      <formula>AND($N54&lt;&gt;"",$AL54&lt;&gt;"",BS54&lt;$N54)</formula>
    </cfRule>
    <cfRule type="expression" dxfId="427" priority="162">
      <formula>AND($M54&lt;&gt;"",$AL54&lt;&gt;"",BS54&gt;$M54)</formula>
    </cfRule>
    <cfRule type="notContainsBlanks" dxfId="426" priority="164">
      <formula>LEN(TRIM(BS54))&gt;0</formula>
    </cfRule>
  </conditionalFormatting>
  <conditionalFormatting sqref="AN54:BS54">
    <cfRule type="expression" dxfId="425" priority="168">
      <formula>AND($N54&lt;&gt;"",$AL54&lt;&gt;"",AN54&lt;$N54)</formula>
    </cfRule>
    <cfRule type="expression" dxfId="424" priority="170">
      <formula>AND($M54&lt;&gt;"",$AL54&lt;&gt;"",AN54&gt;$M54)</formula>
    </cfRule>
    <cfRule type="notContainsBlanks" dxfId="423" priority="172">
      <formula>LEN(TRIM(AN54))&gt;0</formula>
    </cfRule>
  </conditionalFormatting>
  <conditionalFormatting sqref="AN55:BS55">
    <cfRule type="containsBlanks" dxfId="422" priority="150">
      <formula>LEN(TRIM(AN55))=0</formula>
    </cfRule>
  </conditionalFormatting>
  <conditionalFormatting sqref="BS55">
    <cfRule type="containsBlanks" dxfId="421" priority="142">
      <formula>LEN(TRIM(BS55))=0</formula>
    </cfRule>
    <cfRule type="expression" dxfId="420" priority="144">
      <formula>AND($N55&lt;&gt;"",$AL55&lt;&gt;"",BS55&lt;$N55)</formula>
    </cfRule>
    <cfRule type="expression" dxfId="419" priority="146">
      <formula>AND($M55&lt;&gt;"",$AL55&lt;&gt;"",BS55&gt;$M55)</formula>
    </cfRule>
    <cfRule type="notContainsBlanks" dxfId="418" priority="148">
      <formula>LEN(TRIM(BS55))&gt;0</formula>
    </cfRule>
  </conditionalFormatting>
  <conditionalFormatting sqref="AN55:BS55">
    <cfRule type="expression" dxfId="417" priority="152">
      <formula>AND($N55&lt;&gt;"",$AL55&lt;&gt;"",AN55&lt;$N55)</formula>
    </cfRule>
    <cfRule type="expression" dxfId="416" priority="154">
      <formula>AND($M55&lt;&gt;"",$AL55&lt;&gt;"",AN55&gt;$M55)</formula>
    </cfRule>
    <cfRule type="notContainsBlanks" dxfId="415" priority="156">
      <formula>LEN(TRIM(AN55))&gt;0</formula>
    </cfRule>
  </conditionalFormatting>
  <conditionalFormatting sqref="AN56:BS56">
    <cfRule type="containsBlanks" dxfId="414" priority="134">
      <formula>LEN(TRIM(AN56))=0</formula>
    </cfRule>
  </conditionalFormatting>
  <conditionalFormatting sqref="BS56">
    <cfRule type="containsBlanks" dxfId="413" priority="126">
      <formula>LEN(TRIM(BS56))=0</formula>
    </cfRule>
    <cfRule type="expression" dxfId="412" priority="128">
      <formula>AND($N56&lt;&gt;"",$AL56&lt;&gt;"",BS56&lt;$N56)</formula>
    </cfRule>
    <cfRule type="expression" dxfId="411" priority="130">
      <formula>AND($M56&lt;&gt;"",$AL56&lt;&gt;"",BS56&gt;$M56)</formula>
    </cfRule>
    <cfRule type="notContainsBlanks" dxfId="410" priority="132">
      <formula>LEN(TRIM(BS56))&gt;0</formula>
    </cfRule>
  </conditionalFormatting>
  <conditionalFormatting sqref="AN56:BS56">
    <cfRule type="expression" dxfId="409" priority="136">
      <formula>AND($N56&lt;&gt;"",$AL56&lt;&gt;"",AN56&lt;$N56)</formula>
    </cfRule>
    <cfRule type="expression" dxfId="408" priority="138">
      <formula>AND($M56&lt;&gt;"",$AL56&lt;&gt;"",AN56&gt;$M56)</formula>
    </cfRule>
    <cfRule type="notContainsBlanks" dxfId="407" priority="140">
      <formula>LEN(TRIM(AN56))&gt;0</formula>
    </cfRule>
  </conditionalFormatting>
  <conditionalFormatting sqref="AN57:BS57">
    <cfRule type="containsBlanks" dxfId="406" priority="118">
      <formula>LEN(TRIM(AN57))=0</formula>
    </cfRule>
  </conditionalFormatting>
  <conditionalFormatting sqref="BS57">
    <cfRule type="containsBlanks" dxfId="405" priority="110">
      <formula>LEN(TRIM(BS57))=0</formula>
    </cfRule>
    <cfRule type="expression" dxfId="404" priority="112">
      <formula>AND($N57&lt;&gt;"",$AL57&lt;&gt;"",BS57&lt;$N57)</formula>
    </cfRule>
    <cfRule type="expression" dxfId="403" priority="114">
      <formula>AND($M57&lt;&gt;"",$AL57&lt;&gt;"",BS57&gt;$M57)</formula>
    </cfRule>
    <cfRule type="notContainsBlanks" dxfId="402" priority="116">
      <formula>LEN(TRIM(BS57))&gt;0</formula>
    </cfRule>
  </conditionalFormatting>
  <conditionalFormatting sqref="AN57:BS57">
    <cfRule type="expression" dxfId="401" priority="120">
      <formula>AND($N57&lt;&gt;"",$AL57&lt;&gt;"",AN57&lt;$N57)</formula>
    </cfRule>
    <cfRule type="expression" dxfId="400" priority="122">
      <formula>AND($M57&lt;&gt;"",$AL57&lt;&gt;"",AN57&gt;$M57)</formula>
    </cfRule>
    <cfRule type="notContainsBlanks" dxfId="399" priority="124">
      <formula>LEN(TRIM(AN57))&gt;0</formula>
    </cfRule>
  </conditionalFormatting>
  <conditionalFormatting sqref="AN58:BS58">
    <cfRule type="containsBlanks" dxfId="398" priority="102">
      <formula>LEN(TRIM(AN58))=0</formula>
    </cfRule>
  </conditionalFormatting>
  <conditionalFormatting sqref="BS58">
    <cfRule type="containsBlanks" dxfId="397" priority="94">
      <formula>LEN(TRIM(BS58))=0</formula>
    </cfRule>
    <cfRule type="expression" dxfId="396" priority="96">
      <formula>AND($N58&lt;&gt;"",$AL58&lt;&gt;"",BS58&lt;$N58)</formula>
    </cfRule>
    <cfRule type="expression" dxfId="395" priority="98">
      <formula>AND($M58&lt;&gt;"",$AL58&lt;&gt;"",BS58&gt;$M58)</formula>
    </cfRule>
    <cfRule type="notContainsBlanks" dxfId="394" priority="100">
      <formula>LEN(TRIM(BS58))&gt;0</formula>
    </cfRule>
  </conditionalFormatting>
  <conditionalFormatting sqref="AN58:BS58">
    <cfRule type="expression" dxfId="393" priority="104">
      <formula>AND($N58&lt;&gt;"",$AL58&lt;&gt;"",AN58&lt;$N58)</formula>
    </cfRule>
    <cfRule type="expression" dxfId="392" priority="106">
      <formula>AND($M58&lt;&gt;"",$AL58&lt;&gt;"",AN58&gt;$M58)</formula>
    </cfRule>
    <cfRule type="notContainsBlanks" dxfId="391" priority="108">
      <formula>LEN(TRIM(AN58))&gt;0</formula>
    </cfRule>
  </conditionalFormatting>
  <conditionalFormatting sqref="AN59:BS59">
    <cfRule type="containsBlanks" dxfId="390" priority="86">
      <formula>LEN(TRIM(AN59))=0</formula>
    </cfRule>
  </conditionalFormatting>
  <conditionalFormatting sqref="BS59">
    <cfRule type="containsBlanks" dxfId="389" priority="78">
      <formula>LEN(TRIM(BS59))=0</formula>
    </cfRule>
    <cfRule type="expression" dxfId="388" priority="80">
      <formula>AND($N59&lt;&gt;"",$AL59&lt;&gt;"",BS59&lt;$N59)</formula>
    </cfRule>
    <cfRule type="expression" dxfId="387" priority="82">
      <formula>AND($M59&lt;&gt;"",$AL59&lt;&gt;"",BS59&gt;$M59)</formula>
    </cfRule>
    <cfRule type="notContainsBlanks" dxfId="386" priority="84">
      <formula>LEN(TRIM(BS59))&gt;0</formula>
    </cfRule>
  </conditionalFormatting>
  <conditionalFormatting sqref="AN59:BS59">
    <cfRule type="expression" dxfId="385" priority="88">
      <formula>AND($N59&lt;&gt;"",$AL59&lt;&gt;"",AN59&lt;$N59)</formula>
    </cfRule>
    <cfRule type="expression" dxfId="384" priority="90">
      <formula>AND($M59&lt;&gt;"",$AL59&lt;&gt;"",AN59&gt;$M59)</formula>
    </cfRule>
    <cfRule type="notContainsBlanks" dxfId="383" priority="92">
      <formula>LEN(TRIM(AN59))&gt;0</formula>
    </cfRule>
  </conditionalFormatting>
  <conditionalFormatting sqref="AN60:BS60">
    <cfRule type="containsBlanks" dxfId="382" priority="70">
      <formula>LEN(TRIM(AN60))=0</formula>
    </cfRule>
  </conditionalFormatting>
  <conditionalFormatting sqref="BS60">
    <cfRule type="containsBlanks" dxfId="381" priority="62">
      <formula>LEN(TRIM(BS60))=0</formula>
    </cfRule>
    <cfRule type="expression" dxfId="380" priority="64">
      <formula>AND($N60&lt;&gt;"",$AL60&lt;&gt;"",BS60&lt;$N60)</formula>
    </cfRule>
    <cfRule type="expression" dxfId="379" priority="66">
      <formula>AND($M60&lt;&gt;"",$AL60&lt;&gt;"",BS60&gt;$M60)</formula>
    </cfRule>
    <cfRule type="notContainsBlanks" dxfId="378" priority="68">
      <formula>LEN(TRIM(BS60))&gt;0</formula>
    </cfRule>
  </conditionalFormatting>
  <conditionalFormatting sqref="AN60:BS60">
    <cfRule type="expression" dxfId="377" priority="72">
      <formula>AND($N60&lt;&gt;"",$AL60&lt;&gt;"",AN60&lt;$N60)</formula>
    </cfRule>
    <cfRule type="expression" dxfId="376" priority="74">
      <formula>AND($M60&lt;&gt;"",$AL60&lt;&gt;"",AN60&gt;$M60)</formula>
    </cfRule>
    <cfRule type="notContainsBlanks" dxfId="375" priority="76">
      <formula>LEN(TRIM(AN60))&gt;0</formula>
    </cfRule>
  </conditionalFormatting>
  <conditionalFormatting sqref="AN61:BS61">
    <cfRule type="containsBlanks" dxfId="374" priority="57">
      <formula>LEN(TRIM(AN61))=0</formula>
    </cfRule>
  </conditionalFormatting>
  <conditionalFormatting sqref="BS61">
    <cfRule type="containsBlanks" dxfId="373" priority="53">
      <formula>LEN(TRIM(BS61))=0</formula>
    </cfRule>
    <cfRule type="expression" dxfId="372" priority="54">
      <formula>AND($N61&lt;&gt;"",$AL61&lt;&gt;"",BS61&lt;$N61)</formula>
    </cfRule>
    <cfRule type="expression" dxfId="371" priority="55">
      <formula>AND($M61&lt;&gt;"",$AL61&lt;&gt;"",BS61&gt;$M61)</formula>
    </cfRule>
    <cfRule type="notContainsBlanks" dxfId="370" priority="56">
      <formula>LEN(TRIM(BS61))&gt;0</formula>
    </cfRule>
  </conditionalFormatting>
  <conditionalFormatting sqref="AN61:BS61">
    <cfRule type="expression" dxfId="369" priority="58">
      <formula>AND($N61&lt;&gt;"",$AL61&lt;&gt;"",AN61&lt;$N61)</formula>
    </cfRule>
    <cfRule type="expression" dxfId="368" priority="59">
      <formula>AND($M61&lt;&gt;"",$AL61&lt;&gt;"",AN61&gt;$M61)</formula>
    </cfRule>
    <cfRule type="notContainsBlanks" dxfId="367" priority="60">
      <formula>LEN(TRIM(AN61))&gt;0</formula>
    </cfRule>
  </conditionalFormatting>
  <conditionalFormatting sqref="AN62:BS62">
    <cfRule type="containsBlanks" dxfId="366" priority="49">
      <formula>LEN(TRIM(AN62))=0</formula>
    </cfRule>
  </conditionalFormatting>
  <conditionalFormatting sqref="BS62">
    <cfRule type="containsBlanks" dxfId="365" priority="45">
      <formula>LEN(TRIM(BS62))=0</formula>
    </cfRule>
    <cfRule type="expression" dxfId="364" priority="46">
      <formula>AND($N62&lt;&gt;"",$AL62&lt;&gt;"",BS62&lt;$N62)</formula>
    </cfRule>
    <cfRule type="expression" dxfId="363" priority="47">
      <formula>AND($M62&lt;&gt;"",$AL62&lt;&gt;"",BS62&gt;$M62)</formula>
    </cfRule>
    <cfRule type="notContainsBlanks" dxfId="362" priority="48">
      <formula>LEN(TRIM(BS62))&gt;0</formula>
    </cfRule>
  </conditionalFormatting>
  <conditionalFormatting sqref="AN62:BS62">
    <cfRule type="expression" dxfId="361" priority="50">
      <formula>AND($N62&lt;&gt;"",$AL62&lt;&gt;"",AN62&lt;$N62)</formula>
    </cfRule>
    <cfRule type="expression" dxfId="360" priority="51">
      <formula>AND($M62&lt;&gt;"",$AL62&lt;&gt;"",AN62&gt;$M62)</formula>
    </cfRule>
    <cfRule type="notContainsBlanks" dxfId="359" priority="52">
      <formula>LEN(TRIM(AN62))&gt;0</formula>
    </cfRule>
  </conditionalFormatting>
  <conditionalFormatting sqref="K65:K74">
    <cfRule type="expression" dxfId="358" priority="37">
      <formula>AND($G65="MIN",$I65&lt;&gt;"")</formula>
    </cfRule>
    <cfRule type="expression" dxfId="357" priority="38">
      <formula>AND($G65="MIN",$I65="")</formula>
    </cfRule>
    <cfRule type="containsBlanks" dxfId="356" priority="39">
      <formula>LEN(TRIM(K65))=0</formula>
    </cfRule>
  </conditionalFormatting>
  <conditionalFormatting sqref="AN65:BS74">
    <cfRule type="containsBlanks" dxfId="355" priority="33">
      <formula>LEN(TRIM(AN65))=0</formula>
    </cfRule>
  </conditionalFormatting>
  <conditionalFormatting sqref="BS65:BS74">
    <cfRule type="containsBlanks" dxfId="354" priority="29">
      <formula>LEN(TRIM(BS65))=0</formula>
    </cfRule>
    <cfRule type="expression" dxfId="353" priority="30">
      <formula>AND($N65&lt;&gt;"",$AL65&lt;&gt;"",BS65&lt;$N65)</formula>
    </cfRule>
    <cfRule type="expression" dxfId="352" priority="31">
      <formula>AND($M65&lt;&gt;"",$AL65&lt;&gt;"",BS65&gt;$M65)</formula>
    </cfRule>
    <cfRule type="notContainsBlanks" dxfId="351" priority="32">
      <formula>LEN(TRIM(BS65))&gt;0</formula>
    </cfRule>
  </conditionalFormatting>
  <conditionalFormatting sqref="AN65:BS74">
    <cfRule type="expression" dxfId="350" priority="34">
      <formula>AND($N65&lt;&gt;"",$AL65&lt;&gt;"",AN65&lt;$N65)</formula>
    </cfRule>
    <cfRule type="expression" dxfId="349" priority="35">
      <formula>AND($M65&lt;&gt;"",$AL65&lt;&gt;"",AN65&gt;$M65)</formula>
    </cfRule>
    <cfRule type="notContainsBlanks" dxfId="348" priority="36">
      <formula>LEN(TRIM(AN65))&gt;0</formula>
    </cfRule>
  </conditionalFormatting>
  <conditionalFormatting sqref="K63:L63">
    <cfRule type="containsBlanks" dxfId="347" priority="28">
      <formula>LEN(TRIM(K63))=0</formula>
    </cfRule>
  </conditionalFormatting>
  <conditionalFormatting sqref="K63:K64">
    <cfRule type="expression" dxfId="346" priority="25">
      <formula>AND($F63="MIN",$H63&lt;&gt;"")</formula>
    </cfRule>
    <cfRule type="expression" dxfId="345" priority="26">
      <formula>AND($F63="MIN",$H63="")</formula>
    </cfRule>
  </conditionalFormatting>
  <conditionalFormatting sqref="L63:L64">
    <cfRule type="expression" dxfId="344" priority="22">
      <formula>AND(OR($F63="GD&amp;T",$F63="MAX"),$I63&lt;&gt;"")</formula>
    </cfRule>
    <cfRule type="expression" dxfId="343" priority="23">
      <formula>AND(OR($F63="GD&amp;T",$F63="MAX"),$I63="")</formula>
    </cfRule>
  </conditionalFormatting>
  <conditionalFormatting sqref="K64:L64">
    <cfRule type="containsBlanks" dxfId="342" priority="21">
      <formula>LEN(TRIM(K64))=0</formula>
    </cfRule>
  </conditionalFormatting>
  <conditionalFormatting sqref="AN63:BS64">
    <cfRule type="expression" dxfId="341" priority="12">
      <formula>AND($M63&lt;&gt;"",$AK63&lt;&gt;"",AN63&lt;$M63)</formula>
    </cfRule>
  </conditionalFormatting>
  <conditionalFormatting sqref="AN63:BS63">
    <cfRule type="containsBlanks" dxfId="340" priority="11">
      <formula>LEN(TRIM(AN63))=0</formula>
    </cfRule>
  </conditionalFormatting>
  <conditionalFormatting sqref="AN63:BS64">
    <cfRule type="expression" dxfId="339" priority="13">
      <formula>AND($L63&lt;&gt;"",$AK63&lt;&gt;"",AN63&gt;$L63)</formula>
    </cfRule>
    <cfRule type="notContainsBlanks" dxfId="338" priority="14">
      <formula>LEN(TRIM(AN63))&gt;0</formula>
    </cfRule>
  </conditionalFormatting>
  <conditionalFormatting sqref="AN64:BS64">
    <cfRule type="containsBlanks" dxfId="337" priority="7">
      <formula>LEN(TRIM(AN64))=0</formula>
    </cfRule>
  </conditionalFormatting>
  <conditionalFormatting sqref="K12:L12">
    <cfRule type="expression" dxfId="336" priority="4">
      <formula>AND($G12="MIN",$I12&lt;&gt;"")</formula>
    </cfRule>
    <cfRule type="expression" dxfId="335" priority="5">
      <formula>AND($G12="MIN",$I12="")</formula>
    </cfRule>
    <cfRule type="containsBlanks" dxfId="334" priority="6">
      <formula>LEN(TRIM(K12))=0</formula>
    </cfRule>
  </conditionalFormatting>
  <conditionalFormatting sqref="L12">
    <cfRule type="expression" dxfId="333" priority="1">
      <formula>AND(OR($G12="GD&amp;T",$G12="MAX"),$J12&lt;&gt;"")</formula>
    </cfRule>
    <cfRule type="expression" dxfId="332" priority="2">
      <formula>AND(OR($G12="GD&amp;T",$G12="MAX"),$J12="")</formula>
    </cfRule>
    <cfRule type="containsBlanks" dxfId="331" priority="3">
      <formula>LEN(TRIM(L12))=0</formula>
    </cfRule>
  </conditionalFormatting>
  <dataValidations count="3">
    <dataValidation type="list" allowBlank="1" showInputMessage="1" showErrorMessage="1" sqref="N11:N456" xr:uid="{9E88DABA-5751-204C-B7F3-CDAC824ABA1A}">
      <formula1>gauging</formula1>
    </dataValidation>
    <dataValidation type="list" allowBlank="1" showInputMessage="1" showErrorMessage="1" sqref="I11:I456" xr:uid="{F4BD87CA-D7B7-F641-8B50-93010A2EBF2C}">
      <formula1>dim_type</formula1>
    </dataValidation>
    <dataValidation type="list" allowBlank="1" showInputMessage="1" showErrorMessage="1" sqref="M11:M456" xr:uid="{7316AE0B-78AB-F048-9BE5-3046AAD1E4FE}">
      <formula1>insp_meth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updateNormForm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showAddShtFrm">
                <anchor moveWithCells="1" sizeWithCells="1">
                  <from>
                    <xdr:col>6</xdr:col>
                    <xdr:colOff>1130300</xdr:colOff>
                    <xdr:row>1</xdr:row>
                    <xdr:rowOff>12700</xdr:rowOff>
                  </from>
                  <to>
                    <xdr:col>8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showExportFrm">
                <anchor moveWithCells="1" sizeWithCells="1">
                  <from>
                    <xdr:col>8</xdr:col>
                    <xdr:colOff>444500</xdr:colOff>
                    <xdr:row>1</xdr:row>
                    <xdr:rowOff>12700</xdr:rowOff>
                  </from>
                  <to>
                    <xdr:col>10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showImport">
                <anchor moveWithCells="1" sizeWithCells="1">
                  <from>
                    <xdr:col>10</xdr:col>
                    <xdr:colOff>368300</xdr:colOff>
                    <xdr:row>1</xdr:row>
                    <xdr:rowOff>12700</xdr:rowOff>
                  </from>
                  <to>
                    <xdr:col>12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detectOutliers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15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A155"/>
  <sheetViews>
    <sheetView showGridLines="0" topLeftCell="A55" zoomScale="92" zoomScaleNormal="100" zoomScalePageLayoutView="125" workbookViewId="0">
      <selection activeCell="AI82" sqref="AI82:AI146"/>
    </sheetView>
  </sheetViews>
  <sheetFormatPr baseColWidth="10" defaultColWidth="8.83203125" defaultRowHeight="15"/>
  <cols>
    <col min="1" max="1" width="14.1640625" customWidth="1"/>
    <col min="2" max="4" width="7" customWidth="1"/>
    <col min="5" max="6" width="7.83203125" customWidth="1"/>
    <col min="7" max="7" width="20.5" customWidth="1"/>
    <col min="8" max="8" width="6.5" customWidth="1"/>
    <col min="9" max="9" width="9" customWidth="1"/>
    <col min="10" max="10" width="7.83203125" customWidth="1"/>
    <col min="11" max="12" width="8.33203125" customWidth="1"/>
    <col min="13" max="13" width="8.33203125" bestFit="1" customWidth="1"/>
    <col min="14" max="16" width="7.83203125" customWidth="1"/>
    <col min="17" max="17" width="0.83203125" customWidth="1"/>
    <col min="18" max="28" width="7.83203125" customWidth="1"/>
    <col min="29" max="29" width="10" bestFit="1" customWidth="1"/>
    <col min="30" max="30" width="9.6640625" bestFit="1" customWidth="1"/>
    <col min="31" max="32" width="9.6640625" customWidth="1"/>
    <col min="33" max="33" width="7.83203125" customWidth="1"/>
    <col min="34" max="34" width="10.1640625" customWidth="1"/>
    <col min="35" max="35" width="27.33203125" customWidth="1"/>
    <col min="36" max="38" width="9" hidden="1" customWidth="1"/>
    <col min="39" max="39" width="0.83203125" customWidth="1"/>
    <col min="40" max="139" width="7.83203125" customWidth="1"/>
  </cols>
  <sheetData>
    <row r="1" spans="1:235" s="1" customFormat="1" ht="22" customHeight="1">
      <c r="C1" s="161" t="s">
        <v>47</v>
      </c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35"/>
      <c r="AJ1" s="35"/>
      <c r="AK1" s="35"/>
      <c r="AL1" s="35"/>
      <c r="AM1" s="11"/>
    </row>
    <row r="2" spans="1:235" s="1" customFormat="1" ht="14" customHeight="1">
      <c r="A2" s="9"/>
      <c r="B2" s="9"/>
      <c r="D2" s="9"/>
      <c r="E2" s="9" t="s">
        <v>75</v>
      </c>
      <c r="F2" s="9"/>
      <c r="G2" s="8"/>
      <c r="H2" s="8"/>
      <c r="I2" s="8"/>
      <c r="L2" s="8"/>
      <c r="M2" s="8"/>
      <c r="N2" s="8"/>
      <c r="O2" s="8"/>
      <c r="P2" s="8"/>
      <c r="R2" s="8"/>
      <c r="S2" s="8"/>
      <c r="T2" s="8"/>
      <c r="U2" s="8"/>
      <c r="V2" s="7"/>
      <c r="W2" s="7"/>
      <c r="X2" s="7"/>
      <c r="Y2" s="157" t="s">
        <v>11</v>
      </c>
      <c r="Z2" s="157"/>
      <c r="AA2" s="7"/>
      <c r="AE2" s="8"/>
      <c r="AH2" s="8"/>
      <c r="AI2" s="8"/>
      <c r="AJ2" s="8"/>
      <c r="AK2" s="8"/>
      <c r="AL2" s="8"/>
      <c r="AM2" s="8"/>
    </row>
    <row r="3" spans="1:235" s="1" customFormat="1" ht="9" customHeight="1">
      <c r="A3" s="8"/>
      <c r="B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235" s="1" customFormat="1" ht="18.75" customHeight="1">
      <c r="E4" s="145" t="s">
        <v>12</v>
      </c>
      <c r="F4" s="146"/>
      <c r="G4" s="12"/>
      <c r="H4" s="32"/>
      <c r="I4" s="147" t="s">
        <v>13</v>
      </c>
      <c r="J4" s="148"/>
      <c r="K4" s="149"/>
      <c r="L4" s="150"/>
      <c r="M4" s="150"/>
      <c r="N4" s="150"/>
      <c r="O4" s="150"/>
      <c r="P4" s="151"/>
      <c r="Q4" s="33"/>
      <c r="R4" s="145" t="s">
        <v>68</v>
      </c>
      <c r="S4" s="152"/>
      <c r="T4" s="146"/>
      <c r="U4" s="158"/>
      <c r="V4" s="159"/>
      <c r="W4" s="159"/>
      <c r="X4" s="159"/>
      <c r="Y4" s="159"/>
      <c r="Z4" s="160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1:235" s="1" customFormat="1" ht="18.75" customHeight="1">
      <c r="E5" s="145" t="s">
        <v>14</v>
      </c>
      <c r="F5" s="146"/>
      <c r="G5" s="12"/>
      <c r="H5" s="32"/>
      <c r="I5" s="147" t="s">
        <v>15</v>
      </c>
      <c r="J5" s="148"/>
      <c r="K5" s="149"/>
      <c r="L5" s="150"/>
      <c r="M5" s="150"/>
      <c r="N5" s="150"/>
      <c r="O5" s="150"/>
      <c r="P5" s="151"/>
      <c r="Q5" s="33"/>
      <c r="R5" s="145" t="s">
        <v>49</v>
      </c>
      <c r="S5" s="152"/>
      <c r="T5" s="146"/>
      <c r="U5" s="158"/>
      <c r="V5" s="159"/>
      <c r="W5" s="159"/>
      <c r="X5" s="159"/>
      <c r="Y5" s="159"/>
      <c r="Z5" s="160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1:235" s="1" customFormat="1" ht="18.75" customHeight="1">
      <c r="E6" s="145" t="s">
        <v>16</v>
      </c>
      <c r="F6" s="146"/>
      <c r="G6" s="34"/>
      <c r="H6" s="32"/>
      <c r="I6" s="147" t="s">
        <v>44</v>
      </c>
      <c r="J6" s="148"/>
      <c r="K6" s="149"/>
      <c r="L6" s="150"/>
      <c r="M6" s="150"/>
      <c r="N6" s="150"/>
      <c r="O6" s="150"/>
      <c r="P6" s="151"/>
      <c r="Q6" s="33"/>
      <c r="R6" s="145" t="s">
        <v>48</v>
      </c>
      <c r="S6" s="152"/>
      <c r="T6" s="146"/>
      <c r="U6" s="158"/>
      <c r="V6" s="159"/>
      <c r="W6" s="159"/>
      <c r="X6" s="159"/>
      <c r="Y6" s="159"/>
      <c r="Z6" s="160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235" s="1" customFormat="1" ht="9" customHeight="1">
      <c r="A7" s="10"/>
      <c r="B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</row>
    <row r="8" spans="1:235" s="16" customFormat="1" ht="15" customHeight="1">
      <c r="A8" s="20"/>
      <c r="B8" s="20"/>
      <c r="C8" s="20"/>
      <c r="D8" s="20"/>
      <c r="E8" s="153" t="s">
        <v>17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5"/>
      <c r="Q8" s="20"/>
      <c r="R8" s="153" t="s">
        <v>23</v>
      </c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5"/>
      <c r="AJ8" s="156" t="s">
        <v>59</v>
      </c>
      <c r="AK8" s="156"/>
      <c r="AL8" s="156"/>
      <c r="AM8" s="20"/>
      <c r="AN8" s="80" t="s">
        <v>24</v>
      </c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2"/>
    </row>
    <row r="9" spans="1:235" s="16" customFormat="1" ht="25" customHeight="1">
      <c r="A9" s="50"/>
      <c r="B9" s="50"/>
      <c r="C9" s="50"/>
      <c r="D9" s="50"/>
      <c r="E9" s="50"/>
      <c r="F9" s="50"/>
      <c r="G9" s="50"/>
      <c r="H9" s="50"/>
      <c r="I9" s="50"/>
      <c r="J9" s="51"/>
      <c r="K9" s="55" t="s">
        <v>53</v>
      </c>
      <c r="L9" s="55" t="s">
        <v>54</v>
      </c>
      <c r="M9" s="49"/>
      <c r="N9" s="49"/>
      <c r="O9" s="63"/>
      <c r="P9" s="63"/>
      <c r="Q9" s="28"/>
      <c r="R9" s="39"/>
      <c r="S9" s="39"/>
      <c r="T9" s="40"/>
      <c r="U9" s="39"/>
      <c r="V9" s="38"/>
      <c r="W9" s="38"/>
      <c r="X9" s="38"/>
      <c r="Y9" s="38"/>
      <c r="Z9" s="38"/>
      <c r="AA9" s="38"/>
      <c r="AB9" s="38"/>
      <c r="AC9" s="143" t="s">
        <v>63</v>
      </c>
      <c r="AD9" s="144"/>
      <c r="AE9" s="48" t="s">
        <v>56</v>
      </c>
      <c r="AF9" s="70">
        <v>1.5</v>
      </c>
      <c r="AG9" s="47"/>
      <c r="AH9" s="47"/>
      <c r="AI9" s="68"/>
      <c r="AJ9" s="64"/>
      <c r="AK9" s="64"/>
      <c r="AL9" s="65"/>
      <c r="AM9" s="59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</row>
    <row r="10" spans="1:235" s="19" customFormat="1" ht="27">
      <c r="A10" s="52" t="s">
        <v>93</v>
      </c>
      <c r="B10" s="52" t="s">
        <v>94</v>
      </c>
      <c r="C10" s="52" t="s">
        <v>95</v>
      </c>
      <c r="D10" s="52" t="s">
        <v>98</v>
      </c>
      <c r="E10" s="52" t="s">
        <v>96</v>
      </c>
      <c r="F10" s="52" t="s">
        <v>20</v>
      </c>
      <c r="G10" s="52" t="s">
        <v>97</v>
      </c>
      <c r="H10" s="52" t="s">
        <v>62</v>
      </c>
      <c r="I10" s="52" t="s">
        <v>25</v>
      </c>
      <c r="J10" s="53" t="s">
        <v>19</v>
      </c>
      <c r="K10" s="69" t="s">
        <v>60</v>
      </c>
      <c r="L10" s="69" t="s">
        <v>61</v>
      </c>
      <c r="M10" s="54" t="s">
        <v>18</v>
      </c>
      <c r="N10" s="54" t="s">
        <v>64</v>
      </c>
      <c r="O10" s="56" t="s">
        <v>1</v>
      </c>
      <c r="P10" s="56" t="s">
        <v>2</v>
      </c>
      <c r="Q10" s="21"/>
      <c r="R10" s="44" t="s">
        <v>3</v>
      </c>
      <c r="S10" s="44" t="s">
        <v>4</v>
      </c>
      <c r="T10" s="45" t="s">
        <v>0</v>
      </c>
      <c r="U10" s="44" t="s">
        <v>5</v>
      </c>
      <c r="V10" s="46" t="s">
        <v>6</v>
      </c>
      <c r="W10" s="46" t="s">
        <v>73</v>
      </c>
      <c r="X10" s="46" t="s">
        <v>74</v>
      </c>
      <c r="Y10" s="46" t="s">
        <v>7</v>
      </c>
      <c r="Z10" s="46" t="s">
        <v>8</v>
      </c>
      <c r="AA10" s="46" t="s">
        <v>9</v>
      </c>
      <c r="AB10" s="46" t="s">
        <v>50</v>
      </c>
      <c r="AC10" s="71" t="s">
        <v>51</v>
      </c>
      <c r="AD10" s="71" t="s">
        <v>52</v>
      </c>
      <c r="AE10" s="57" t="s">
        <v>55</v>
      </c>
      <c r="AF10" s="58" t="s">
        <v>57</v>
      </c>
      <c r="AG10" s="41" t="s">
        <v>21</v>
      </c>
      <c r="AH10" s="41" t="s">
        <v>22</v>
      </c>
      <c r="AI10" s="41" t="s">
        <v>58</v>
      </c>
      <c r="AJ10" s="64"/>
      <c r="AK10" s="64"/>
      <c r="AL10" s="65"/>
      <c r="AM10" s="60"/>
      <c r="AN10" s="42">
        <v>1</v>
      </c>
      <c r="AO10" s="42">
        <v>2</v>
      </c>
      <c r="AP10" s="42">
        <v>3</v>
      </c>
      <c r="AQ10" s="42">
        <v>4</v>
      </c>
      <c r="AR10" s="42">
        <v>5</v>
      </c>
      <c r="AS10" s="42">
        <v>6</v>
      </c>
      <c r="AT10" s="42">
        <v>7</v>
      </c>
      <c r="AU10" s="42">
        <v>8</v>
      </c>
      <c r="AV10" s="42">
        <v>9</v>
      </c>
      <c r="AW10" s="42">
        <v>10</v>
      </c>
      <c r="AX10" s="42">
        <v>11</v>
      </c>
      <c r="AY10" s="42">
        <v>12</v>
      </c>
      <c r="AZ10" s="42">
        <v>13</v>
      </c>
      <c r="BA10" s="42">
        <v>14</v>
      </c>
      <c r="BB10" s="42">
        <v>15</v>
      </c>
      <c r="BC10" s="42">
        <v>16</v>
      </c>
      <c r="BD10" s="42">
        <v>17</v>
      </c>
      <c r="BE10" s="42">
        <v>18</v>
      </c>
      <c r="BF10" s="42">
        <v>19</v>
      </c>
      <c r="BG10" s="42">
        <v>20</v>
      </c>
      <c r="BH10" s="42">
        <v>21</v>
      </c>
      <c r="BI10" s="42">
        <v>22</v>
      </c>
      <c r="BJ10" s="42">
        <v>23</v>
      </c>
      <c r="BK10" s="42">
        <v>24</v>
      </c>
      <c r="BL10" s="42">
        <v>25</v>
      </c>
      <c r="BM10" s="42">
        <v>26</v>
      </c>
      <c r="BN10" s="42">
        <v>27</v>
      </c>
      <c r="BO10" s="42">
        <v>28</v>
      </c>
      <c r="BP10" s="42">
        <v>29</v>
      </c>
      <c r="BQ10" s="42">
        <v>30</v>
      </c>
      <c r="BR10" s="42">
        <v>31</v>
      </c>
      <c r="BS10" s="42">
        <v>32</v>
      </c>
      <c r="BT10" s="43">
        <v>33</v>
      </c>
      <c r="BU10" s="42">
        <v>34</v>
      </c>
      <c r="BV10" s="42">
        <v>35</v>
      </c>
      <c r="BW10" s="42">
        <v>36</v>
      </c>
      <c r="BX10" s="42">
        <v>37</v>
      </c>
      <c r="BY10" s="42">
        <v>38</v>
      </c>
      <c r="BZ10" s="42">
        <v>39</v>
      </c>
      <c r="CA10" s="42">
        <v>40</v>
      </c>
      <c r="CB10" s="42">
        <v>41</v>
      </c>
      <c r="CC10" s="42">
        <v>42</v>
      </c>
      <c r="CD10" s="42">
        <v>43</v>
      </c>
      <c r="CE10" s="42">
        <v>44</v>
      </c>
      <c r="CF10" s="42">
        <v>45</v>
      </c>
      <c r="CG10" s="42">
        <v>46</v>
      </c>
      <c r="CH10" s="42">
        <v>47</v>
      </c>
      <c r="CI10" s="42">
        <v>48</v>
      </c>
      <c r="CJ10" s="42">
        <v>49</v>
      </c>
      <c r="CK10" s="42">
        <v>50</v>
      </c>
      <c r="CL10" s="42">
        <v>51</v>
      </c>
      <c r="CM10" s="42">
        <v>52</v>
      </c>
      <c r="CN10" s="42">
        <v>53</v>
      </c>
      <c r="CO10" s="42">
        <v>54</v>
      </c>
      <c r="CP10" s="42">
        <v>55</v>
      </c>
      <c r="CQ10" s="42">
        <v>56</v>
      </c>
      <c r="CR10" s="42">
        <v>57</v>
      </c>
      <c r="CS10" s="42">
        <v>58</v>
      </c>
      <c r="CT10" s="42">
        <v>59</v>
      </c>
      <c r="CU10" s="42">
        <v>60</v>
      </c>
      <c r="CV10" s="42">
        <v>61</v>
      </c>
      <c r="CW10" s="42">
        <v>62</v>
      </c>
      <c r="CX10" s="42">
        <v>63</v>
      </c>
      <c r="CY10" s="42">
        <v>64</v>
      </c>
      <c r="CZ10" s="42">
        <v>65</v>
      </c>
      <c r="DA10" s="42">
        <v>66</v>
      </c>
      <c r="DB10" s="42">
        <v>67</v>
      </c>
      <c r="DC10" s="42">
        <v>68</v>
      </c>
      <c r="DD10" s="42">
        <v>69</v>
      </c>
      <c r="DE10" s="42">
        <v>70</v>
      </c>
      <c r="DF10" s="42">
        <v>71</v>
      </c>
      <c r="DG10" s="42">
        <v>72</v>
      </c>
      <c r="DH10" s="42">
        <v>73</v>
      </c>
      <c r="DI10" s="42">
        <v>74</v>
      </c>
      <c r="DJ10" s="42">
        <v>75</v>
      </c>
      <c r="DK10" s="42">
        <v>76</v>
      </c>
      <c r="DL10" s="42">
        <v>77</v>
      </c>
      <c r="DM10" s="42">
        <v>78</v>
      </c>
      <c r="DN10" s="42">
        <v>79</v>
      </c>
      <c r="DO10" s="42">
        <v>80</v>
      </c>
      <c r="DP10" s="42">
        <v>81</v>
      </c>
      <c r="DQ10" s="42">
        <v>82</v>
      </c>
      <c r="DR10" s="42">
        <v>83</v>
      </c>
      <c r="DS10" s="42">
        <v>84</v>
      </c>
      <c r="DT10" s="42">
        <v>85</v>
      </c>
      <c r="DU10" s="42">
        <v>86</v>
      </c>
      <c r="DV10" s="42">
        <v>87</v>
      </c>
      <c r="DW10" s="42">
        <v>88</v>
      </c>
      <c r="DX10" s="42">
        <v>89</v>
      </c>
      <c r="DY10" s="42">
        <v>90</v>
      </c>
      <c r="DZ10" s="42">
        <v>91</v>
      </c>
      <c r="EA10" s="42">
        <v>92</v>
      </c>
      <c r="EB10" s="42">
        <v>93</v>
      </c>
      <c r="EC10" s="42">
        <v>94</v>
      </c>
      <c r="ED10" s="42">
        <v>95</v>
      </c>
      <c r="EE10" s="42">
        <v>96</v>
      </c>
      <c r="EF10" s="42">
        <v>97</v>
      </c>
      <c r="EG10" s="42">
        <v>98</v>
      </c>
      <c r="EH10" s="42">
        <v>99</v>
      </c>
      <c r="EI10" s="42">
        <v>100</v>
      </c>
    </row>
    <row r="11" spans="1:235" ht="15" customHeight="1">
      <c r="A11" s="83" t="s">
        <v>129</v>
      </c>
      <c r="B11" s="66" t="s">
        <v>182</v>
      </c>
      <c r="C11" s="79" t="s">
        <v>181</v>
      </c>
      <c r="D11" s="67">
        <v>1</v>
      </c>
      <c r="E11" s="83" t="s">
        <v>71</v>
      </c>
      <c r="F11" s="84" t="s">
        <v>118</v>
      </c>
      <c r="G11" s="85" t="s">
        <v>199</v>
      </c>
      <c r="H11" s="86">
        <v>1.33</v>
      </c>
      <c r="I11" s="87" t="s">
        <v>43</v>
      </c>
      <c r="J11" s="88">
        <v>60</v>
      </c>
      <c r="K11" s="89">
        <v>5</v>
      </c>
      <c r="L11" s="89">
        <v>-5</v>
      </c>
      <c r="M11" s="90" t="s">
        <v>38</v>
      </c>
      <c r="N11" s="91" t="s">
        <v>67</v>
      </c>
      <c r="O11" s="92">
        <v>65</v>
      </c>
      <c r="P11" s="93">
        <v>55</v>
      </c>
      <c r="Q11" s="94"/>
      <c r="R11" s="3">
        <f t="shared" ref="R11:R15" si="0">IF(OR($AN11="",ISNUMBER($AN11)=FALSE),"",MAX(AN11:EI11))</f>
        <v>61.51</v>
      </c>
      <c r="S11" s="3">
        <f t="shared" ref="S11:S15" si="1">IF(OR($AN11="",ISNUMBER($AN11)=FALSE),"",MIN(AN11:EI11))</f>
        <v>57.38</v>
      </c>
      <c r="T11" s="3">
        <f t="shared" ref="T11:T15" si="2">IF(OR($AN11="",ISNUMBER($AN11)=FALSE),"",AVERAGE(AN11:EI11))</f>
        <v>59.000624999999999</v>
      </c>
      <c r="U11" s="4">
        <f t="shared" ref="U11:U15" si="3">IF(OR($AN11="",ISNUMBER($AN11)=FALSE),"",STDEV(AN11:EI11))</f>
        <v>1.1287359115685633</v>
      </c>
      <c r="V11" s="5">
        <f t="shared" ref="V11:V15" si="4">IF(OR($AN11="",ISNUMBER($AN11)=FALSE),"",IF(AND(J11=0,L11=0),Y11,IF(AND(J11="",K11=""),Z11,(K11+ABS(L11))/(6*U11))))</f>
        <v>1.4765780459226823</v>
      </c>
      <c r="W11" s="76">
        <f t="shared" ref="W11:W35" si="5">IF(OR($AN11="",ISNUMBER($AN11)=FALSE),"",IF(AND($I11="Tolerance",$J11&lt;&gt;""),($T11-$J11)/(($O11-$P11)/2),IF(AND($I11="GD&amp;T",$K11&lt;&gt;""),$T11/$K11,"")))</f>
        <v>-0.19987500000000011</v>
      </c>
      <c r="X11" s="76" t="str">
        <f t="shared" ref="X11:X35" si="6">IF($W11="","",IF(ABS($W11)&lt;=0.125, "Level A",IF(AND(ABS($W11)&gt;0.125,ABS($W11)&lt;=0.25), "Level B",IF(AND(ABS($W11)&gt;0.25,ABS($W11)&lt;=0.5), "Level C", IF(ABS($W11)&gt;0.5, "Level D")))))</f>
        <v>Level B</v>
      </c>
      <c r="Y11" s="5">
        <f t="shared" ref="Y11:Y15" si="7">IF(OR($AN11="",ISNUMBER($AN11)=FALSE),"",IF(K11="","",(O11-T11)/(3*U11)))</f>
        <v>1.7717090828514785</v>
      </c>
      <c r="Z11" s="5">
        <f t="shared" ref="Z11:Z15" si="8">IF(OR($AN11="",ISNUMBER($AN11)=FALSE),"",IF(L11="","",(T11-P11)/(3*U11)))</f>
        <v>1.181447008993886</v>
      </c>
      <c r="AA11" s="5">
        <f t="shared" ref="AA11:AA15" si="9">IF(OR($AN11="",ISNUMBER($AN11)=FALSE),"",IF(AND(J11=0,L11=0),((K11)-(T11))/(3*U11),MIN(Y11:Z11)))</f>
        <v>1.181447008993886</v>
      </c>
      <c r="AB11" s="6">
        <f t="shared" ref="AB11:AB15" si="10">IF(OR($AN11="",ISNUMBER($AN11)=FALSE),"",IF(AND(J11=0,L11=0),NORMSDIST(3*AA11),NORMSDIST(3*AA11)+NORMSDIST(6*V11-3*AA11)-1))</f>
        <v>0.99980314881634968</v>
      </c>
      <c r="AC11" s="29" t="str">
        <f t="shared" ref="AC11:AC15" si="11">IF($T11="","",IF(I11="Tolerance",IF(($H11*3*U11+T11)-J11&lt;K11,"",($H11*3*U11+T11)-J11),IF(OR(I11="GD&amp;T",I11="MAX"),IF(($H11*3*U11+T11)&lt;K11,"",($H11*3*U11+T11)),"")))</f>
        <v/>
      </c>
      <c r="AD11" s="29">
        <f t="shared" ref="AD11:AD15" si="12">IF(T11="","",IF(I11="Tolerance",IF(-(($H11*3*U11)-T11)-J11&gt;L11,"",-(($H11*3*U11)-T11)-J11),IF(I11="MIN",IF(-(($H11*3*U11)-T11)&gt;L11,"",-(($H11*3*U11)-T11)),"")))</f>
        <v>-5.5030312871585707</v>
      </c>
      <c r="AE11" s="29">
        <f t="shared" ref="AE11:AE15" si="13">IF(OR(J11="",T11=""),"",(O11+P11)/2-T11)</f>
        <v>0.99937500000000057</v>
      </c>
      <c r="AF11" s="29">
        <f t="shared" ref="AF11:AF34" si="14">IF(OR($V11&gt;$AF$9,$U11=""),"",$AF$9*6*$U11)</f>
        <v>10.15862320411707</v>
      </c>
      <c r="AG11" s="23"/>
      <c r="AH11" s="17" t="str">
        <f t="shared" ref="AH11:AH35" si="15">IF(AG11="","",IF(AG11&gt;=0.966,"Normal","Not Normal"))</f>
        <v/>
      </c>
      <c r="AI11" s="100"/>
      <c r="AJ11" s="101"/>
      <c r="AK11" s="101"/>
      <c r="AL11" s="101"/>
      <c r="AM11" s="101"/>
      <c r="AN11" s="102">
        <v>58.69</v>
      </c>
      <c r="AO11" s="102">
        <v>58.92</v>
      </c>
      <c r="AP11" s="102">
        <v>58.67</v>
      </c>
      <c r="AQ11" s="102">
        <v>59.15</v>
      </c>
      <c r="AR11" s="102">
        <v>60.07</v>
      </c>
      <c r="AS11" s="102">
        <v>59.94</v>
      </c>
      <c r="AT11" s="102">
        <v>58.8</v>
      </c>
      <c r="AU11" s="102">
        <v>61.51</v>
      </c>
      <c r="AV11" s="102">
        <v>59.23</v>
      </c>
      <c r="AW11" s="102">
        <v>57.48</v>
      </c>
      <c r="AX11" s="103">
        <v>57.38</v>
      </c>
      <c r="AY11" s="103">
        <v>57.77</v>
      </c>
      <c r="AZ11" s="103">
        <v>60.7</v>
      </c>
      <c r="BA11" s="103">
        <v>58.88</v>
      </c>
      <c r="BB11" s="103">
        <v>58.08</v>
      </c>
      <c r="BC11" s="103">
        <v>58.23</v>
      </c>
      <c r="BD11" s="103">
        <v>60.08</v>
      </c>
      <c r="BE11" s="103">
        <v>58.74</v>
      </c>
      <c r="BF11" s="103">
        <v>60.52</v>
      </c>
      <c r="BG11" s="103">
        <v>57.65</v>
      </c>
      <c r="BH11" s="103">
        <v>61.37</v>
      </c>
      <c r="BI11" s="103">
        <v>59.5</v>
      </c>
      <c r="BJ11" s="103">
        <v>57.98</v>
      </c>
      <c r="BK11" s="103">
        <v>58.53</v>
      </c>
      <c r="BL11" s="103">
        <v>60.87</v>
      </c>
      <c r="BM11" s="103">
        <v>58.24</v>
      </c>
      <c r="BN11" s="103">
        <v>59.24</v>
      </c>
      <c r="BO11" s="103">
        <v>58.93</v>
      </c>
      <c r="BP11" s="103">
        <v>57.57</v>
      </c>
      <c r="BQ11" s="103">
        <v>58.86</v>
      </c>
      <c r="BR11" s="103">
        <v>57.96</v>
      </c>
      <c r="BS11" s="103">
        <v>58.48</v>
      </c>
      <c r="BT11" s="2"/>
      <c r="BU11" s="2"/>
      <c r="BV11" s="2"/>
      <c r="BW11" s="2"/>
      <c r="BX11" s="24"/>
      <c r="BY11" s="25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</row>
    <row r="12" spans="1:235" ht="15" customHeight="1">
      <c r="A12" s="83" t="s">
        <v>130</v>
      </c>
      <c r="B12" s="66" t="s">
        <v>111</v>
      </c>
      <c r="C12" s="79" t="s">
        <v>181</v>
      </c>
      <c r="D12" s="67">
        <v>1</v>
      </c>
      <c r="E12" s="83" t="s">
        <v>71</v>
      </c>
      <c r="F12" s="84" t="s">
        <v>118</v>
      </c>
      <c r="G12" s="85" t="s">
        <v>199</v>
      </c>
      <c r="H12" s="86">
        <v>1.33</v>
      </c>
      <c r="I12" s="87" t="s">
        <v>43</v>
      </c>
      <c r="J12" s="88">
        <v>60</v>
      </c>
      <c r="K12" s="89">
        <v>5</v>
      </c>
      <c r="L12" s="89">
        <v>-5</v>
      </c>
      <c r="M12" s="90" t="s">
        <v>38</v>
      </c>
      <c r="N12" s="91" t="s">
        <v>67</v>
      </c>
      <c r="O12" s="92">
        <v>65</v>
      </c>
      <c r="P12" s="93">
        <v>55</v>
      </c>
      <c r="Q12" s="94"/>
      <c r="R12" s="3">
        <f t="shared" si="0"/>
        <v>62.82</v>
      </c>
      <c r="S12" s="3">
        <f t="shared" si="1"/>
        <v>57.42</v>
      </c>
      <c r="T12" s="3">
        <f t="shared" si="2"/>
        <v>59.659375000000004</v>
      </c>
      <c r="U12" s="4">
        <f t="shared" si="3"/>
        <v>1.4640221607259822</v>
      </c>
      <c r="V12" s="5">
        <f t="shared" si="4"/>
        <v>1.1384162831525695</v>
      </c>
      <c r="W12" s="76">
        <f t="shared" si="5"/>
        <v>-6.8124999999999145E-2</v>
      </c>
      <c r="X12" s="76" t="str">
        <f t="shared" si="6"/>
        <v>Level A</v>
      </c>
      <c r="Y12" s="5">
        <f t="shared" si="7"/>
        <v>1.2159708924423374</v>
      </c>
      <c r="Z12" s="5">
        <f t="shared" si="8"/>
        <v>1.0608616738628018</v>
      </c>
      <c r="AA12" s="5">
        <f t="shared" si="9"/>
        <v>1.0608616738628018</v>
      </c>
      <c r="AB12" s="6">
        <f t="shared" si="10"/>
        <v>0.99913797700520401</v>
      </c>
      <c r="AC12" s="29">
        <f t="shared" si="11"/>
        <v>5.5008234212966727</v>
      </c>
      <c r="AD12" s="29">
        <f t="shared" si="12"/>
        <v>-6.1820734212966642</v>
      </c>
      <c r="AE12" s="29">
        <f t="shared" si="13"/>
        <v>0.34062499999999574</v>
      </c>
      <c r="AF12" s="29">
        <f t="shared" si="14"/>
        <v>13.17619944653384</v>
      </c>
      <c r="AG12" s="23"/>
      <c r="AH12" s="17" t="str">
        <f t="shared" si="15"/>
        <v/>
      </c>
      <c r="AI12" s="100"/>
      <c r="AJ12" s="101"/>
      <c r="AK12" s="101"/>
      <c r="AL12" s="101"/>
      <c r="AM12" s="101"/>
      <c r="AN12" s="102">
        <v>62.22</v>
      </c>
      <c r="AO12" s="102">
        <v>58.22</v>
      </c>
      <c r="AP12" s="102">
        <v>58.28</v>
      </c>
      <c r="AQ12" s="102">
        <v>61.85</v>
      </c>
      <c r="AR12" s="102">
        <v>60.02</v>
      </c>
      <c r="AS12" s="102">
        <v>60</v>
      </c>
      <c r="AT12" s="102">
        <v>62.82</v>
      </c>
      <c r="AU12" s="102">
        <v>62.32</v>
      </c>
      <c r="AV12" s="102">
        <v>59.82</v>
      </c>
      <c r="AW12" s="102">
        <v>58.82</v>
      </c>
      <c r="AX12" s="103">
        <v>57.53</v>
      </c>
      <c r="AY12" s="103">
        <v>60.53</v>
      </c>
      <c r="AZ12" s="103">
        <v>57.75</v>
      </c>
      <c r="BA12" s="103">
        <v>60.5</v>
      </c>
      <c r="BB12" s="103">
        <v>59.61</v>
      </c>
      <c r="BC12" s="103">
        <v>57.76</v>
      </c>
      <c r="BD12" s="103">
        <v>59.67</v>
      </c>
      <c r="BE12" s="103">
        <v>59.25</v>
      </c>
      <c r="BF12" s="103">
        <v>59.6</v>
      </c>
      <c r="BG12" s="103">
        <v>57.42</v>
      </c>
      <c r="BH12" s="103">
        <v>59.22</v>
      </c>
      <c r="BI12" s="103">
        <v>57.95</v>
      </c>
      <c r="BJ12" s="103">
        <v>58.45</v>
      </c>
      <c r="BK12" s="103">
        <v>58.4</v>
      </c>
      <c r="BL12" s="103">
        <v>59.31</v>
      </c>
      <c r="BM12" s="103">
        <v>59.72</v>
      </c>
      <c r="BN12" s="103">
        <v>59.39</v>
      </c>
      <c r="BO12" s="103">
        <v>60.8</v>
      </c>
      <c r="BP12" s="103">
        <v>59.17</v>
      </c>
      <c r="BQ12" s="103">
        <v>59.91</v>
      </c>
      <c r="BR12" s="103">
        <v>60.83</v>
      </c>
      <c r="BS12" s="103">
        <v>61.96</v>
      </c>
      <c r="BT12" s="2"/>
      <c r="BU12" s="2"/>
      <c r="BV12" s="2"/>
      <c r="BW12" s="2"/>
      <c r="BX12" s="24"/>
      <c r="BY12" s="25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W12" s="78"/>
      <c r="IA12" s="78"/>
    </row>
    <row r="13" spans="1:235" ht="15" customHeight="1">
      <c r="A13" s="83" t="s">
        <v>131</v>
      </c>
      <c r="B13" s="66" t="s">
        <v>111</v>
      </c>
      <c r="C13" s="79" t="s">
        <v>181</v>
      </c>
      <c r="D13" s="67">
        <v>1</v>
      </c>
      <c r="E13" s="83" t="s">
        <v>71</v>
      </c>
      <c r="F13" s="84" t="s">
        <v>118</v>
      </c>
      <c r="G13" s="85" t="s">
        <v>199</v>
      </c>
      <c r="H13" s="86">
        <v>1.33</v>
      </c>
      <c r="I13" s="87" t="s">
        <v>43</v>
      </c>
      <c r="J13" s="88">
        <v>60</v>
      </c>
      <c r="K13" s="89">
        <v>5</v>
      </c>
      <c r="L13" s="89">
        <v>-5</v>
      </c>
      <c r="M13" s="90" t="s">
        <v>38</v>
      </c>
      <c r="N13" s="91" t="s">
        <v>67</v>
      </c>
      <c r="O13" s="92">
        <v>65</v>
      </c>
      <c r="P13" s="93">
        <v>55</v>
      </c>
      <c r="Q13" s="94"/>
      <c r="R13" s="3">
        <f t="shared" si="0"/>
        <v>61.74</v>
      </c>
      <c r="S13" s="3">
        <f t="shared" si="1"/>
        <v>57.5</v>
      </c>
      <c r="T13" s="3">
        <f t="shared" si="2"/>
        <v>59.320937500000007</v>
      </c>
      <c r="U13" s="4">
        <f t="shared" si="3"/>
        <v>0.93720022088786215</v>
      </c>
      <c r="V13" s="5">
        <f t="shared" si="4"/>
        <v>1.7783464296324429</v>
      </c>
      <c r="W13" s="76">
        <f t="shared" si="5"/>
        <v>-0.1358124999999987</v>
      </c>
      <c r="X13" s="76" t="str">
        <f t="shared" si="6"/>
        <v>Level B</v>
      </c>
      <c r="Y13" s="5">
        <f t="shared" si="7"/>
        <v>2.0198681041068967</v>
      </c>
      <c r="Z13" s="5">
        <f t="shared" si="8"/>
        <v>1.5368247551579892</v>
      </c>
      <c r="AA13" s="5">
        <f t="shared" si="9"/>
        <v>1.5368247551579892</v>
      </c>
      <c r="AB13" s="6">
        <f t="shared" si="10"/>
        <v>0.99999799056084626</v>
      </c>
      <c r="AC13" s="29" t="str">
        <f t="shared" si="11"/>
        <v/>
      </c>
      <c r="AD13" s="29" t="str">
        <f t="shared" si="12"/>
        <v/>
      </c>
      <c r="AE13" s="29">
        <f t="shared" si="13"/>
        <v>0.67906249999999346</v>
      </c>
      <c r="AF13" s="29" t="str">
        <f t="shared" si="14"/>
        <v/>
      </c>
      <c r="AG13" s="23"/>
      <c r="AH13" s="17" t="str">
        <f t="shared" si="15"/>
        <v/>
      </c>
      <c r="AI13" s="100"/>
      <c r="AJ13" s="101"/>
      <c r="AK13" s="101"/>
      <c r="AL13" s="101"/>
      <c r="AM13" s="101"/>
      <c r="AN13" s="102">
        <v>58.24</v>
      </c>
      <c r="AO13" s="102">
        <v>57.5</v>
      </c>
      <c r="AP13" s="102">
        <v>58.17</v>
      </c>
      <c r="AQ13" s="102">
        <v>59.15</v>
      </c>
      <c r="AR13" s="102">
        <v>61.54</v>
      </c>
      <c r="AS13" s="102">
        <v>59.18</v>
      </c>
      <c r="AT13" s="102">
        <v>59.16</v>
      </c>
      <c r="AU13" s="102">
        <v>57.67</v>
      </c>
      <c r="AV13" s="102">
        <v>59.64</v>
      </c>
      <c r="AW13" s="102">
        <v>59.47</v>
      </c>
      <c r="AX13" s="103">
        <v>59.8</v>
      </c>
      <c r="AY13" s="103">
        <v>58.86</v>
      </c>
      <c r="AZ13" s="103">
        <v>59.8</v>
      </c>
      <c r="BA13" s="103">
        <v>59.58</v>
      </c>
      <c r="BB13" s="103">
        <v>59.37</v>
      </c>
      <c r="BC13" s="103">
        <v>59.26</v>
      </c>
      <c r="BD13" s="103">
        <v>60.09</v>
      </c>
      <c r="BE13" s="103">
        <v>59.66</v>
      </c>
      <c r="BF13" s="103">
        <v>59.99</v>
      </c>
      <c r="BG13" s="103">
        <v>60.04</v>
      </c>
      <c r="BH13" s="103">
        <v>59.83</v>
      </c>
      <c r="BI13" s="103">
        <v>58.62</v>
      </c>
      <c r="BJ13" s="103">
        <v>59.67</v>
      </c>
      <c r="BK13" s="103">
        <v>59.97</v>
      </c>
      <c r="BL13" s="103">
        <v>59.99</v>
      </c>
      <c r="BM13" s="103">
        <v>58.48</v>
      </c>
      <c r="BN13" s="103">
        <v>58.55</v>
      </c>
      <c r="BO13" s="103">
        <v>59.47</v>
      </c>
      <c r="BP13" s="103">
        <v>61.74</v>
      </c>
      <c r="BQ13" s="103">
        <v>58.13</v>
      </c>
      <c r="BR13" s="103">
        <v>58.42</v>
      </c>
      <c r="BS13" s="103">
        <v>59.23</v>
      </c>
      <c r="BT13" s="2"/>
      <c r="BU13" s="2"/>
      <c r="BV13" s="2"/>
      <c r="BW13" s="2"/>
      <c r="BX13" s="24"/>
      <c r="BY13" s="25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GQ13" s="78"/>
    </row>
    <row r="14" spans="1:235" ht="15" customHeight="1">
      <c r="A14" s="83" t="s">
        <v>132</v>
      </c>
      <c r="B14" s="66" t="s">
        <v>111</v>
      </c>
      <c r="C14" s="79" t="s">
        <v>181</v>
      </c>
      <c r="D14" s="67">
        <v>1</v>
      </c>
      <c r="E14" s="83" t="s">
        <v>71</v>
      </c>
      <c r="F14" s="84" t="s">
        <v>118</v>
      </c>
      <c r="G14" s="85" t="s">
        <v>199</v>
      </c>
      <c r="H14" s="86">
        <v>1.33</v>
      </c>
      <c r="I14" s="87" t="s">
        <v>43</v>
      </c>
      <c r="J14" s="88">
        <v>60</v>
      </c>
      <c r="K14" s="89">
        <v>5</v>
      </c>
      <c r="L14" s="89">
        <v>-5</v>
      </c>
      <c r="M14" s="90" t="s">
        <v>38</v>
      </c>
      <c r="N14" s="91" t="s">
        <v>67</v>
      </c>
      <c r="O14" s="92">
        <v>65</v>
      </c>
      <c r="P14" s="93">
        <v>55</v>
      </c>
      <c r="Q14" s="94"/>
      <c r="R14" s="3">
        <f t="shared" si="0"/>
        <v>61.57</v>
      </c>
      <c r="S14" s="3">
        <f t="shared" si="1"/>
        <v>57.26</v>
      </c>
      <c r="T14" s="3">
        <f t="shared" si="2"/>
        <v>58.757187499999993</v>
      </c>
      <c r="U14" s="4">
        <f t="shared" si="3"/>
        <v>0.83875958482096191</v>
      </c>
      <c r="V14" s="5">
        <f t="shared" si="4"/>
        <v>1.9870612471420237</v>
      </c>
      <c r="W14" s="76">
        <f t="shared" si="5"/>
        <v>-0.2485625000000013</v>
      </c>
      <c r="X14" s="76" t="str">
        <f t="shared" si="6"/>
        <v>Level B</v>
      </c>
      <c r="Y14" s="5">
        <f t="shared" si="7"/>
        <v>2.4809701583847659</v>
      </c>
      <c r="Z14" s="5">
        <f t="shared" si="8"/>
        <v>1.493152335899282</v>
      </c>
      <c r="AA14" s="5">
        <f t="shared" si="9"/>
        <v>1.493152335899282</v>
      </c>
      <c r="AB14" s="6">
        <f t="shared" si="10"/>
        <v>0.99999625834194061</v>
      </c>
      <c r="AC14" s="29" t="str">
        <f t="shared" si="11"/>
        <v/>
      </c>
      <c r="AD14" s="29" t="str">
        <f t="shared" si="12"/>
        <v/>
      </c>
      <c r="AE14" s="29">
        <f t="shared" si="13"/>
        <v>1.2428125000000065</v>
      </c>
      <c r="AF14" s="29" t="str">
        <f t="shared" si="14"/>
        <v/>
      </c>
      <c r="AG14" s="23"/>
      <c r="AH14" s="17" t="str">
        <f t="shared" si="15"/>
        <v/>
      </c>
      <c r="AI14" s="100"/>
      <c r="AJ14" s="101"/>
      <c r="AK14" s="101"/>
      <c r="AL14" s="101"/>
      <c r="AM14" s="101"/>
      <c r="AN14" s="102">
        <v>57.26</v>
      </c>
      <c r="AO14" s="102">
        <v>58.76</v>
      </c>
      <c r="AP14" s="102">
        <v>58.13</v>
      </c>
      <c r="AQ14" s="102">
        <v>58.06</v>
      </c>
      <c r="AR14" s="102">
        <v>58.12</v>
      </c>
      <c r="AS14" s="102">
        <v>58.43</v>
      </c>
      <c r="AT14" s="102">
        <v>58.69</v>
      </c>
      <c r="AU14" s="102">
        <v>60.01</v>
      </c>
      <c r="AV14" s="102">
        <v>58.53</v>
      </c>
      <c r="AW14" s="102">
        <v>58.9</v>
      </c>
      <c r="AX14" s="103">
        <v>58.36</v>
      </c>
      <c r="AY14" s="103">
        <v>58</v>
      </c>
      <c r="AZ14" s="103">
        <v>58.95</v>
      </c>
      <c r="BA14" s="103">
        <v>59.12</v>
      </c>
      <c r="BB14" s="103">
        <v>57.81</v>
      </c>
      <c r="BC14" s="103">
        <v>58.36</v>
      </c>
      <c r="BD14" s="103">
        <v>58.4</v>
      </c>
      <c r="BE14" s="103">
        <v>58.61</v>
      </c>
      <c r="BF14" s="103">
        <v>58.87</v>
      </c>
      <c r="BG14" s="103">
        <v>58.97</v>
      </c>
      <c r="BH14" s="103">
        <v>58.55</v>
      </c>
      <c r="BI14" s="103">
        <v>58.85</v>
      </c>
      <c r="BJ14" s="103">
        <v>59.27</v>
      </c>
      <c r="BK14" s="103">
        <v>61.57</v>
      </c>
      <c r="BL14" s="103">
        <v>59.77</v>
      </c>
      <c r="BM14" s="103">
        <v>58.98</v>
      </c>
      <c r="BN14" s="103">
        <v>59.26</v>
      </c>
      <c r="BO14" s="103">
        <v>58.96</v>
      </c>
      <c r="BP14" s="103">
        <v>59.19</v>
      </c>
      <c r="BQ14" s="103">
        <v>57.96</v>
      </c>
      <c r="BR14" s="103">
        <v>57.36</v>
      </c>
      <c r="BS14" s="103">
        <v>60.17</v>
      </c>
      <c r="BT14" s="2"/>
      <c r="BU14" s="2"/>
      <c r="BV14" s="2"/>
      <c r="BW14" s="2"/>
      <c r="BX14" s="24"/>
      <c r="BY14" s="25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74"/>
      <c r="EH14" s="27"/>
      <c r="EI14" s="27"/>
      <c r="EJ14" s="27"/>
      <c r="EK14" s="27"/>
      <c r="EL14" s="27"/>
      <c r="EM14" s="74"/>
      <c r="EN14" s="27"/>
      <c r="EX14" s="78"/>
      <c r="FH14" s="78"/>
    </row>
    <row r="15" spans="1:235" ht="15" customHeight="1">
      <c r="A15" s="83" t="s">
        <v>133</v>
      </c>
      <c r="B15" s="66" t="s">
        <v>111</v>
      </c>
      <c r="C15" s="79" t="s">
        <v>181</v>
      </c>
      <c r="D15" s="67">
        <v>1</v>
      </c>
      <c r="E15" s="83" t="s">
        <v>71</v>
      </c>
      <c r="F15" s="84" t="s">
        <v>118</v>
      </c>
      <c r="G15" s="85" t="s">
        <v>199</v>
      </c>
      <c r="H15" s="86">
        <v>1.33</v>
      </c>
      <c r="I15" s="87" t="s">
        <v>43</v>
      </c>
      <c r="J15" s="88">
        <v>60</v>
      </c>
      <c r="K15" s="89">
        <v>5</v>
      </c>
      <c r="L15" s="89">
        <v>-5</v>
      </c>
      <c r="M15" s="90" t="s">
        <v>38</v>
      </c>
      <c r="N15" s="91" t="s">
        <v>67</v>
      </c>
      <c r="O15" s="92">
        <v>65</v>
      </c>
      <c r="P15" s="93">
        <v>55</v>
      </c>
      <c r="Q15" s="94"/>
      <c r="R15" s="3">
        <f t="shared" si="0"/>
        <v>60.99</v>
      </c>
      <c r="S15" s="3">
        <f t="shared" si="1"/>
        <v>57.04</v>
      </c>
      <c r="T15" s="3">
        <f t="shared" si="2"/>
        <v>58.8671875</v>
      </c>
      <c r="U15" s="4">
        <f t="shared" si="3"/>
        <v>1.0370716663418362</v>
      </c>
      <c r="V15" s="5">
        <f t="shared" si="4"/>
        <v>1.6070891923464288</v>
      </c>
      <c r="W15" s="76">
        <f t="shared" si="5"/>
        <v>-0.2265625</v>
      </c>
      <c r="X15" s="76" t="str">
        <f t="shared" si="6"/>
        <v>Level B</v>
      </c>
      <c r="Y15" s="5">
        <f t="shared" si="7"/>
        <v>1.9711953374874165</v>
      </c>
      <c r="Z15" s="5">
        <f t="shared" si="8"/>
        <v>1.2429830472054408</v>
      </c>
      <c r="AA15" s="5">
        <f t="shared" si="9"/>
        <v>1.2429830472054408</v>
      </c>
      <c r="AB15" s="6">
        <f t="shared" si="10"/>
        <v>0.99990385835097895</v>
      </c>
      <c r="AC15" s="29" t="str">
        <f t="shared" si="11"/>
        <v/>
      </c>
      <c r="AD15" s="29">
        <f t="shared" si="12"/>
        <v>-5.2707284487039274</v>
      </c>
      <c r="AE15" s="29">
        <f t="shared" si="13"/>
        <v>1.1328125</v>
      </c>
      <c r="AF15" s="29" t="str">
        <f t="shared" si="14"/>
        <v/>
      </c>
      <c r="AG15" s="23"/>
      <c r="AH15" s="17" t="str">
        <f t="shared" si="15"/>
        <v/>
      </c>
      <c r="AI15" s="100"/>
      <c r="AJ15" s="101"/>
      <c r="AK15" s="101"/>
      <c r="AL15" s="101"/>
      <c r="AM15" s="101"/>
      <c r="AN15" s="102">
        <v>58.95</v>
      </c>
      <c r="AO15" s="102">
        <v>58.21</v>
      </c>
      <c r="AP15" s="102">
        <v>58.81</v>
      </c>
      <c r="AQ15" s="102">
        <v>59.01</v>
      </c>
      <c r="AR15" s="102">
        <v>58.1</v>
      </c>
      <c r="AS15" s="102">
        <v>59.51</v>
      </c>
      <c r="AT15" s="102">
        <v>59.71</v>
      </c>
      <c r="AU15" s="102">
        <v>58.89</v>
      </c>
      <c r="AV15" s="102">
        <v>59.46</v>
      </c>
      <c r="AW15" s="102">
        <v>60.02</v>
      </c>
      <c r="AX15" s="103">
        <v>60.99</v>
      </c>
      <c r="AY15" s="103">
        <v>58.33</v>
      </c>
      <c r="AZ15" s="103">
        <v>57.75</v>
      </c>
      <c r="BA15" s="103">
        <v>57.04</v>
      </c>
      <c r="BB15" s="103">
        <v>60.64</v>
      </c>
      <c r="BC15" s="103">
        <v>57.69</v>
      </c>
      <c r="BD15" s="103">
        <v>58.56</v>
      </c>
      <c r="BE15" s="103">
        <v>60.02</v>
      </c>
      <c r="BF15" s="103">
        <v>58.4</v>
      </c>
      <c r="BG15" s="103">
        <v>59.54</v>
      </c>
      <c r="BH15" s="103">
        <v>59.91</v>
      </c>
      <c r="BI15" s="103">
        <v>58.13</v>
      </c>
      <c r="BJ15" s="103">
        <v>58.38</v>
      </c>
      <c r="BK15" s="103">
        <v>58.23</v>
      </c>
      <c r="BL15" s="103">
        <v>57.1</v>
      </c>
      <c r="BM15" s="103">
        <v>57.79</v>
      </c>
      <c r="BN15" s="103">
        <v>59.25</v>
      </c>
      <c r="BO15" s="103">
        <v>60.96</v>
      </c>
      <c r="BP15" s="103">
        <v>59.48</v>
      </c>
      <c r="BQ15" s="103">
        <v>58.61</v>
      </c>
      <c r="BR15" s="103">
        <v>58.81</v>
      </c>
      <c r="BS15" s="103">
        <v>57.47</v>
      </c>
      <c r="BT15" s="2"/>
      <c r="BU15" s="2"/>
      <c r="BV15" s="2"/>
      <c r="BW15" s="2"/>
      <c r="BX15" s="2"/>
      <c r="BY15" s="25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74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HN15" s="78"/>
    </row>
    <row r="16" spans="1:235" ht="15" customHeight="1">
      <c r="A16" s="83" t="s">
        <v>134</v>
      </c>
      <c r="B16" s="66" t="s">
        <v>111</v>
      </c>
      <c r="C16" s="79" t="s">
        <v>181</v>
      </c>
      <c r="D16" s="67">
        <v>1</v>
      </c>
      <c r="E16" s="83" t="s">
        <v>71</v>
      </c>
      <c r="F16" s="84" t="s">
        <v>118</v>
      </c>
      <c r="G16" s="85" t="s">
        <v>199</v>
      </c>
      <c r="H16" s="86">
        <v>1.33</v>
      </c>
      <c r="I16" s="87" t="s">
        <v>43</v>
      </c>
      <c r="J16" s="88">
        <v>60</v>
      </c>
      <c r="K16" s="89">
        <v>5</v>
      </c>
      <c r="L16" s="89">
        <v>-5</v>
      </c>
      <c r="M16" s="90" t="s">
        <v>38</v>
      </c>
      <c r="N16" s="91" t="s">
        <v>67</v>
      </c>
      <c r="O16" s="92">
        <v>65</v>
      </c>
      <c r="P16" s="93">
        <v>55</v>
      </c>
      <c r="Q16" s="94"/>
      <c r="R16" s="3">
        <f t="shared" ref="R16:R40" si="16">IF(OR($AN16="",ISNUMBER($AN16)=FALSE),"",MAX(AN16:EI16))</f>
        <v>63.07</v>
      </c>
      <c r="S16" s="3">
        <f t="shared" ref="S16:S40" si="17">IF(OR($AN16="",ISNUMBER($AN16)=FALSE),"",MIN(AN16:EI16))</f>
        <v>58.23</v>
      </c>
      <c r="T16" s="3">
        <f t="shared" ref="T16:T40" si="18">IF(OR($AN16="",ISNUMBER($AN16)=FALSE),"",AVERAGE(AN16:EI16))</f>
        <v>60.148750000000007</v>
      </c>
      <c r="U16" s="4">
        <f t="shared" ref="U16:U40" si="19">IF(OR($AN16="",ISNUMBER($AN16)=FALSE),"",STDEV(AN16:EI16))</f>
        <v>1.24192813152411</v>
      </c>
      <c r="V16" s="5">
        <f t="shared" ref="V16:V40" si="20">IF(OR($AN16="",ISNUMBER($AN16)=FALSE),"",IF(AND(J16=0,L16=0),Y16,IF(AND(J16="",K16=""),Z16,(K16+ABS(L16))/(6*U16))))</f>
        <v>1.3419992867230668</v>
      </c>
      <c r="W16" s="76">
        <f t="shared" si="5"/>
        <v>2.9750000000001366E-2</v>
      </c>
      <c r="X16" s="76" t="str">
        <f t="shared" si="6"/>
        <v>Level A</v>
      </c>
      <c r="Y16" s="5">
        <f t="shared" ref="Y16:Y40" si="21">IF(OR($AN16="",ISNUMBER($AN16)=FALSE),"",IF(K16="","",(O16-T16)/(3*U16)))</f>
        <v>1.3020748079430537</v>
      </c>
      <c r="Z16" s="5">
        <f t="shared" ref="Z16:Z40" si="22">IF(OR($AN16="",ISNUMBER($AN16)=FALSE),"",IF(L16="","",(T16-P16)/(3*U16)))</f>
        <v>1.3819237655030798</v>
      </c>
      <c r="AA16" s="5">
        <f t="shared" ref="AA16:AA40" si="23">IF(OR($AN16="",ISNUMBER($AN16)=FALSE),"",IF(AND(J16=0,L16=0),((K16)-(T16))/(3*U16),MIN(Y16:Z16)))</f>
        <v>1.3020748079430537</v>
      </c>
      <c r="AB16" s="6">
        <f t="shared" ref="AB16:AB40" si="24">IF(OR($AN16="",ISNUMBER($AN16)=FALSE),"",IF(AND(J16=0,L16=0),NORMSDIST(3*AA16),NORMSDIST(3*AA16)+NORMSDIST(6*V16-3*AA16)-1))</f>
        <v>0.99993619168938852</v>
      </c>
      <c r="AC16" s="29">
        <f t="shared" ref="AC16:AC40" si="25">IF($T16="","",IF(I16="Tolerance",IF(($H16*3*U16+T16)-J16&lt;K16,"",($H16*3*U16+T16)-J16),IF(OR(I16="GD&amp;T",I16="MAX"),IF(($H16*3*U16+T16)&lt;K16,"",($H16*3*U16+T16)),"")))</f>
        <v>5.1040432447812094</v>
      </c>
      <c r="AD16" s="29" t="str">
        <f t="shared" ref="AD16:AD40" si="26">IF(T16="","",IF(I16="Tolerance",IF(-(($H16*3*U16)-T16)-J16&gt;L16,"",-(($H16*3*U16)-T16)-J16),IF(I16="MIN",IF(-(($H16*3*U16)-T16)&gt;L16,"",-(($H16*3*U16)-T16)),"")))</f>
        <v/>
      </c>
      <c r="AE16" s="29">
        <f t="shared" ref="AE16:AE40" si="27">IF(OR(J16="",T16=""),"",(O16+P16)/2-T16)</f>
        <v>-0.14875000000000682</v>
      </c>
      <c r="AF16" s="29">
        <f t="shared" si="14"/>
        <v>11.17735318371699</v>
      </c>
      <c r="AG16" s="23"/>
      <c r="AH16" s="17" t="str">
        <f t="shared" si="15"/>
        <v/>
      </c>
      <c r="AI16" s="100"/>
      <c r="AJ16" s="101"/>
      <c r="AK16" s="101"/>
      <c r="AL16" s="101"/>
      <c r="AM16" s="101"/>
      <c r="AN16" s="102">
        <v>59.38</v>
      </c>
      <c r="AO16" s="102">
        <v>60.85</v>
      </c>
      <c r="AP16" s="102">
        <v>58.23</v>
      </c>
      <c r="AQ16" s="102">
        <v>58.57</v>
      </c>
      <c r="AR16" s="102">
        <v>60.41</v>
      </c>
      <c r="AS16" s="102">
        <v>59.22</v>
      </c>
      <c r="AT16" s="102">
        <v>60.99</v>
      </c>
      <c r="AU16" s="102">
        <v>60.28</v>
      </c>
      <c r="AV16" s="102">
        <v>60.99</v>
      </c>
      <c r="AW16" s="102">
        <v>59.2</v>
      </c>
      <c r="AX16" s="103">
        <v>59.2</v>
      </c>
      <c r="AY16" s="103">
        <v>60.61</v>
      </c>
      <c r="AZ16" s="103">
        <v>62.36</v>
      </c>
      <c r="BA16" s="103">
        <v>58.82</v>
      </c>
      <c r="BB16" s="103">
        <v>61.04</v>
      </c>
      <c r="BC16" s="103">
        <v>59.68</v>
      </c>
      <c r="BD16" s="103">
        <v>58.58</v>
      </c>
      <c r="BE16" s="103">
        <v>63.07</v>
      </c>
      <c r="BF16" s="103">
        <v>62.68</v>
      </c>
      <c r="BG16" s="103">
        <v>60.62</v>
      </c>
      <c r="BH16" s="103">
        <v>59.14</v>
      </c>
      <c r="BI16" s="103">
        <v>60.29</v>
      </c>
      <c r="BJ16" s="103">
        <v>58.67</v>
      </c>
      <c r="BK16" s="103">
        <v>59.49</v>
      </c>
      <c r="BL16" s="103">
        <v>60.58</v>
      </c>
      <c r="BM16" s="103">
        <v>60.3</v>
      </c>
      <c r="BN16" s="103">
        <v>59.63</v>
      </c>
      <c r="BO16" s="103">
        <v>62.15</v>
      </c>
      <c r="BP16" s="103">
        <v>58.83</v>
      </c>
      <c r="BQ16" s="103">
        <v>60.66</v>
      </c>
      <c r="BR16" s="103">
        <v>60.73</v>
      </c>
      <c r="BS16" s="103">
        <v>59.51</v>
      </c>
      <c r="BT16" s="2"/>
      <c r="BU16" s="2"/>
      <c r="BV16" s="2"/>
      <c r="BW16" s="2"/>
      <c r="BX16" s="2"/>
      <c r="BY16" s="25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74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</row>
    <row r="17" spans="1:166" ht="15" customHeight="1">
      <c r="A17" s="83" t="s">
        <v>135</v>
      </c>
      <c r="B17" s="66" t="s">
        <v>111</v>
      </c>
      <c r="C17" s="79" t="s">
        <v>181</v>
      </c>
      <c r="D17" s="67">
        <v>1</v>
      </c>
      <c r="E17" s="83" t="s">
        <v>71</v>
      </c>
      <c r="F17" s="84" t="s">
        <v>118</v>
      </c>
      <c r="G17" s="85" t="s">
        <v>199</v>
      </c>
      <c r="H17" s="86">
        <v>1.33</v>
      </c>
      <c r="I17" s="87" t="s">
        <v>43</v>
      </c>
      <c r="J17" s="88">
        <v>60</v>
      </c>
      <c r="K17" s="89">
        <v>5</v>
      </c>
      <c r="L17" s="89">
        <v>-5</v>
      </c>
      <c r="M17" s="90" t="s">
        <v>38</v>
      </c>
      <c r="N17" s="91" t="s">
        <v>67</v>
      </c>
      <c r="O17" s="92">
        <v>65</v>
      </c>
      <c r="P17" s="93">
        <v>55</v>
      </c>
      <c r="Q17" s="94"/>
      <c r="R17" s="3">
        <f t="shared" si="16"/>
        <v>62.99</v>
      </c>
      <c r="S17" s="3">
        <f t="shared" si="17"/>
        <v>58.67</v>
      </c>
      <c r="T17" s="3">
        <f t="shared" si="18"/>
        <v>60.717499999999994</v>
      </c>
      <c r="U17" s="4">
        <f t="shared" si="19"/>
        <v>1.2448733579843996</v>
      </c>
      <c r="V17" s="5">
        <f t="shared" si="20"/>
        <v>1.3388242715429315</v>
      </c>
      <c r="W17" s="76">
        <f t="shared" si="5"/>
        <v>0.1434999999999988</v>
      </c>
      <c r="X17" s="76" t="str">
        <f t="shared" si="6"/>
        <v>Level B</v>
      </c>
      <c r="Y17" s="5">
        <f t="shared" si="21"/>
        <v>1.1467029885765223</v>
      </c>
      <c r="Z17" s="5">
        <f t="shared" si="22"/>
        <v>1.5309455545093404</v>
      </c>
      <c r="AA17" s="5">
        <f t="shared" si="23"/>
        <v>1.1467029885765223</v>
      </c>
      <c r="AB17" s="6">
        <f t="shared" si="24"/>
        <v>0.99970707368084155</v>
      </c>
      <c r="AC17" s="29">
        <f t="shared" si="25"/>
        <v>5.6845446983577546</v>
      </c>
      <c r="AD17" s="29" t="str">
        <f t="shared" si="26"/>
        <v/>
      </c>
      <c r="AE17" s="29">
        <f t="shared" si="27"/>
        <v>-0.71749999999999403</v>
      </c>
      <c r="AF17" s="29">
        <f t="shared" si="14"/>
        <v>11.203860221859596</v>
      </c>
      <c r="AG17" s="23"/>
      <c r="AH17" s="17" t="str">
        <f t="shared" si="15"/>
        <v/>
      </c>
      <c r="AI17" s="100"/>
      <c r="AJ17" s="101"/>
      <c r="AK17" s="101"/>
      <c r="AL17" s="101"/>
      <c r="AM17" s="101"/>
      <c r="AN17" s="102">
        <v>59.37</v>
      </c>
      <c r="AO17" s="102">
        <v>59.13</v>
      </c>
      <c r="AP17" s="102">
        <v>62.55</v>
      </c>
      <c r="AQ17" s="102">
        <v>62.99</v>
      </c>
      <c r="AR17" s="102">
        <v>61.72</v>
      </c>
      <c r="AS17" s="102">
        <v>62.17</v>
      </c>
      <c r="AT17" s="102">
        <v>59.76</v>
      </c>
      <c r="AU17" s="102">
        <v>60.13</v>
      </c>
      <c r="AV17" s="102">
        <v>59.93</v>
      </c>
      <c r="AW17" s="102">
        <v>61.7</v>
      </c>
      <c r="AX17" s="103">
        <v>62.13</v>
      </c>
      <c r="AY17" s="103">
        <v>59.4</v>
      </c>
      <c r="AZ17" s="103">
        <v>60.68</v>
      </c>
      <c r="BA17" s="103">
        <v>62.03</v>
      </c>
      <c r="BB17" s="103">
        <v>62.61</v>
      </c>
      <c r="BC17" s="103">
        <v>58.67</v>
      </c>
      <c r="BD17" s="103">
        <v>60.9</v>
      </c>
      <c r="BE17" s="103">
        <v>59.79</v>
      </c>
      <c r="BF17" s="103">
        <v>62.19</v>
      </c>
      <c r="BG17" s="103">
        <v>59.85</v>
      </c>
      <c r="BH17" s="103">
        <v>61.45</v>
      </c>
      <c r="BI17" s="103">
        <v>59.68</v>
      </c>
      <c r="BJ17" s="103">
        <v>60.62</v>
      </c>
      <c r="BK17" s="103">
        <v>61.34</v>
      </c>
      <c r="BL17" s="103">
        <v>62.07</v>
      </c>
      <c r="BM17" s="103">
        <v>59.54</v>
      </c>
      <c r="BN17" s="103">
        <v>59.59</v>
      </c>
      <c r="BO17" s="103">
        <v>59.33</v>
      </c>
      <c r="BP17" s="103">
        <v>61.9</v>
      </c>
      <c r="BQ17" s="103">
        <v>59.63</v>
      </c>
      <c r="BR17" s="103">
        <v>59.67</v>
      </c>
      <c r="BS17" s="103">
        <v>60.44</v>
      </c>
      <c r="BT17" s="2"/>
      <c r="BU17" s="2"/>
      <c r="BV17" s="2"/>
      <c r="BW17" s="2"/>
      <c r="BX17" s="2"/>
      <c r="BY17" s="25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FJ17" s="78"/>
    </row>
    <row r="18" spans="1:166" ht="15" customHeight="1">
      <c r="A18" s="83" t="s">
        <v>136</v>
      </c>
      <c r="B18" s="66" t="s">
        <v>111</v>
      </c>
      <c r="C18" s="79" t="s">
        <v>181</v>
      </c>
      <c r="D18" s="67">
        <v>1</v>
      </c>
      <c r="E18" s="83" t="s">
        <v>71</v>
      </c>
      <c r="F18" s="84" t="s">
        <v>118</v>
      </c>
      <c r="G18" s="85" t="s">
        <v>199</v>
      </c>
      <c r="H18" s="86">
        <v>1.33</v>
      </c>
      <c r="I18" s="87" t="s">
        <v>43</v>
      </c>
      <c r="J18" s="88">
        <v>60</v>
      </c>
      <c r="K18" s="89">
        <v>5</v>
      </c>
      <c r="L18" s="89">
        <v>-5</v>
      </c>
      <c r="M18" s="90" t="s">
        <v>38</v>
      </c>
      <c r="N18" s="91" t="s">
        <v>67</v>
      </c>
      <c r="O18" s="92">
        <v>65</v>
      </c>
      <c r="P18" s="93">
        <v>55</v>
      </c>
      <c r="Q18" s="94"/>
      <c r="R18" s="3">
        <f t="shared" si="16"/>
        <v>58.02</v>
      </c>
      <c r="S18" s="3">
        <f t="shared" si="17"/>
        <v>55.79</v>
      </c>
      <c r="T18" s="3">
        <f t="shared" si="18"/>
        <v>57.153124999999996</v>
      </c>
      <c r="U18" s="4">
        <f t="shared" si="19"/>
        <v>0.45580441122297477</v>
      </c>
      <c r="V18" s="5">
        <f t="shared" si="20"/>
        <v>3.6565391330786197</v>
      </c>
      <c r="W18" s="76">
        <f t="shared" si="5"/>
        <v>-0.56937500000000085</v>
      </c>
      <c r="X18" s="76" t="str">
        <f t="shared" si="6"/>
        <v>Level D</v>
      </c>
      <c r="Y18" s="5">
        <f t="shared" si="21"/>
        <v>5.7384811019752622</v>
      </c>
      <c r="Z18" s="5">
        <f t="shared" si="22"/>
        <v>1.5745971641819774</v>
      </c>
      <c r="AA18" s="5">
        <f t="shared" si="23"/>
        <v>1.5745971641819774</v>
      </c>
      <c r="AB18" s="6">
        <f t="shared" si="24"/>
        <v>0.99999884256119875</v>
      </c>
      <c r="AC18" s="29" t="str">
        <f t="shared" si="25"/>
        <v/>
      </c>
      <c r="AD18" s="29" t="str">
        <f t="shared" si="26"/>
        <v/>
      </c>
      <c r="AE18" s="29">
        <f t="shared" si="27"/>
        <v>2.8468750000000043</v>
      </c>
      <c r="AF18" s="29" t="str">
        <f t="shared" si="14"/>
        <v/>
      </c>
      <c r="AG18" s="23"/>
      <c r="AH18" s="17" t="str">
        <f t="shared" si="15"/>
        <v/>
      </c>
      <c r="AI18" s="100"/>
      <c r="AJ18" s="101"/>
      <c r="AK18" s="101"/>
      <c r="AL18" s="101"/>
      <c r="AM18" s="101"/>
      <c r="AN18" s="102">
        <v>57.01</v>
      </c>
      <c r="AO18" s="102">
        <v>55.79</v>
      </c>
      <c r="AP18" s="102">
        <v>57.34</v>
      </c>
      <c r="AQ18" s="102">
        <v>57.37</v>
      </c>
      <c r="AR18" s="102">
        <v>56.61</v>
      </c>
      <c r="AS18" s="102">
        <v>56.82</v>
      </c>
      <c r="AT18" s="102">
        <v>57.73</v>
      </c>
      <c r="AU18" s="102">
        <v>56.77</v>
      </c>
      <c r="AV18" s="102">
        <v>56.63</v>
      </c>
      <c r="AW18" s="102">
        <v>57.68</v>
      </c>
      <c r="AX18" s="103">
        <v>57.49</v>
      </c>
      <c r="AY18" s="103">
        <v>57.01</v>
      </c>
      <c r="AZ18" s="103">
        <v>57.52</v>
      </c>
      <c r="BA18" s="103">
        <v>57.5</v>
      </c>
      <c r="BB18" s="103">
        <v>56.87</v>
      </c>
      <c r="BC18" s="103">
        <v>57.37</v>
      </c>
      <c r="BD18" s="103">
        <v>57</v>
      </c>
      <c r="BE18" s="103">
        <v>57.01</v>
      </c>
      <c r="BF18" s="103">
        <v>58.02</v>
      </c>
      <c r="BG18" s="103">
        <v>56.97</v>
      </c>
      <c r="BH18" s="103">
        <v>56.57</v>
      </c>
      <c r="BI18" s="103">
        <v>56.92</v>
      </c>
      <c r="BJ18" s="103">
        <v>56.64</v>
      </c>
      <c r="BK18" s="103">
        <v>57.51</v>
      </c>
      <c r="BL18" s="103">
        <v>57.54</v>
      </c>
      <c r="BM18" s="103">
        <v>57.17</v>
      </c>
      <c r="BN18" s="103">
        <v>57.61</v>
      </c>
      <c r="BO18" s="103">
        <v>57.26</v>
      </c>
      <c r="BP18" s="103">
        <v>57.57</v>
      </c>
      <c r="BQ18" s="103">
        <v>57.61</v>
      </c>
      <c r="BR18" s="103">
        <v>56.76</v>
      </c>
      <c r="BS18" s="103">
        <v>57.23</v>
      </c>
      <c r="BT18" s="2"/>
      <c r="BU18" s="2"/>
      <c r="BV18" s="2"/>
      <c r="BW18" s="2"/>
      <c r="BX18" s="2"/>
      <c r="BY18" s="25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FJ18" s="78"/>
    </row>
    <row r="19" spans="1:166" ht="15" customHeight="1">
      <c r="A19" s="83" t="s">
        <v>137</v>
      </c>
      <c r="B19" s="66" t="s">
        <v>111</v>
      </c>
      <c r="C19" s="79" t="s">
        <v>181</v>
      </c>
      <c r="D19" s="67">
        <v>1</v>
      </c>
      <c r="E19" s="83" t="s">
        <v>71</v>
      </c>
      <c r="F19" s="84" t="s">
        <v>118</v>
      </c>
      <c r="G19" s="85" t="s">
        <v>199</v>
      </c>
      <c r="H19" s="86">
        <v>1.33</v>
      </c>
      <c r="I19" s="87" t="s">
        <v>43</v>
      </c>
      <c r="J19" s="88">
        <v>60</v>
      </c>
      <c r="K19" s="89">
        <v>5</v>
      </c>
      <c r="L19" s="89">
        <v>-5</v>
      </c>
      <c r="M19" s="90" t="s">
        <v>38</v>
      </c>
      <c r="N19" s="91" t="s">
        <v>67</v>
      </c>
      <c r="O19" s="92">
        <v>65</v>
      </c>
      <c r="P19" s="93">
        <v>55</v>
      </c>
      <c r="Q19" s="94"/>
      <c r="R19" s="3">
        <f t="shared" si="16"/>
        <v>58.33</v>
      </c>
      <c r="S19" s="3">
        <f t="shared" si="17"/>
        <v>56.03</v>
      </c>
      <c r="T19" s="3">
        <f t="shared" si="18"/>
        <v>57.266562499999999</v>
      </c>
      <c r="U19" s="4">
        <f t="shared" si="19"/>
        <v>0.58150865732883683</v>
      </c>
      <c r="V19" s="5">
        <f t="shared" si="20"/>
        <v>2.866108089125464</v>
      </c>
      <c r="W19" s="76">
        <f t="shared" si="5"/>
        <v>-0.54668750000000021</v>
      </c>
      <c r="X19" s="76" t="str">
        <f t="shared" si="6"/>
        <v>Level D</v>
      </c>
      <c r="Y19" s="5">
        <f t="shared" si="21"/>
        <v>4.4329735550992417</v>
      </c>
      <c r="Z19" s="5">
        <f t="shared" si="22"/>
        <v>1.2992426231516863</v>
      </c>
      <c r="AA19" s="5">
        <f t="shared" si="23"/>
        <v>1.2992426231516863</v>
      </c>
      <c r="AB19" s="6">
        <f t="shared" si="24"/>
        <v>0.9999514502794189</v>
      </c>
      <c r="AC19" s="29" t="str">
        <f t="shared" si="25"/>
        <v/>
      </c>
      <c r="AD19" s="29">
        <f t="shared" si="26"/>
        <v>-5.05365704274206</v>
      </c>
      <c r="AE19" s="29">
        <f t="shared" si="27"/>
        <v>2.7334375000000009</v>
      </c>
      <c r="AF19" s="29" t="str">
        <f t="shared" si="14"/>
        <v/>
      </c>
      <c r="AG19" s="23"/>
      <c r="AH19" s="17" t="str">
        <f t="shared" si="15"/>
        <v/>
      </c>
      <c r="AI19" s="100"/>
      <c r="AJ19" s="101"/>
      <c r="AK19" s="101"/>
      <c r="AL19" s="101"/>
      <c r="AM19" s="101"/>
      <c r="AN19" s="102">
        <v>57.05</v>
      </c>
      <c r="AO19" s="102">
        <v>57.81</v>
      </c>
      <c r="AP19" s="102">
        <v>57.72</v>
      </c>
      <c r="AQ19" s="102">
        <v>57.39</v>
      </c>
      <c r="AR19" s="102">
        <v>57.37</v>
      </c>
      <c r="AS19" s="102">
        <v>57.94</v>
      </c>
      <c r="AT19" s="102">
        <v>57.29</v>
      </c>
      <c r="AU19" s="102">
        <v>57.76</v>
      </c>
      <c r="AV19" s="102">
        <v>56.49</v>
      </c>
      <c r="AW19" s="102">
        <v>58.12</v>
      </c>
      <c r="AX19" s="103">
        <v>56.93</v>
      </c>
      <c r="AY19" s="103">
        <v>57.77</v>
      </c>
      <c r="AZ19" s="103">
        <v>57.39</v>
      </c>
      <c r="BA19" s="103">
        <v>57.26</v>
      </c>
      <c r="BB19" s="103">
        <v>57.54</v>
      </c>
      <c r="BC19" s="103">
        <v>56.2</v>
      </c>
      <c r="BD19" s="103">
        <v>57.58</v>
      </c>
      <c r="BE19" s="103">
        <v>57.78</v>
      </c>
      <c r="BF19" s="103">
        <v>56.71</v>
      </c>
      <c r="BG19" s="103">
        <v>57.15</v>
      </c>
      <c r="BH19" s="103">
        <v>56.43</v>
      </c>
      <c r="BI19" s="103">
        <v>58.33</v>
      </c>
      <c r="BJ19" s="103">
        <v>57.95</v>
      </c>
      <c r="BK19" s="103">
        <v>56.66</v>
      </c>
      <c r="BL19" s="103">
        <v>56.59</v>
      </c>
      <c r="BM19" s="103">
        <v>57.1</v>
      </c>
      <c r="BN19" s="103">
        <v>57.55</v>
      </c>
      <c r="BO19" s="103">
        <v>57.92</v>
      </c>
      <c r="BP19" s="103">
        <v>56.8</v>
      </c>
      <c r="BQ19" s="103">
        <v>56.9</v>
      </c>
      <c r="BR19" s="103">
        <v>57.02</v>
      </c>
      <c r="BS19" s="103">
        <v>56.03</v>
      </c>
      <c r="BT19" s="2"/>
      <c r="BU19" s="2"/>
      <c r="BV19" s="2"/>
      <c r="BW19" s="2"/>
      <c r="BX19" s="2"/>
      <c r="BY19" s="25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FJ19" s="78"/>
    </row>
    <row r="20" spans="1:166" ht="15" customHeight="1">
      <c r="A20" s="83" t="s">
        <v>143</v>
      </c>
      <c r="B20" s="66" t="s">
        <v>111</v>
      </c>
      <c r="C20" s="79" t="s">
        <v>181</v>
      </c>
      <c r="D20" s="67">
        <v>1</v>
      </c>
      <c r="E20" s="83" t="s">
        <v>71</v>
      </c>
      <c r="F20" s="84" t="s">
        <v>118</v>
      </c>
      <c r="G20" s="85" t="s">
        <v>199</v>
      </c>
      <c r="H20" s="86">
        <v>1.33</v>
      </c>
      <c r="I20" s="87" t="s">
        <v>43</v>
      </c>
      <c r="J20" s="88">
        <v>90</v>
      </c>
      <c r="K20" s="89">
        <v>5</v>
      </c>
      <c r="L20" s="89">
        <v>-5</v>
      </c>
      <c r="M20" s="90" t="s">
        <v>38</v>
      </c>
      <c r="N20" s="91" t="s">
        <v>67</v>
      </c>
      <c r="O20" s="92">
        <v>95</v>
      </c>
      <c r="P20" s="93">
        <v>85</v>
      </c>
      <c r="Q20" s="94"/>
      <c r="R20" s="3">
        <f t="shared" si="16"/>
        <v>92.382999999999996</v>
      </c>
      <c r="S20" s="3">
        <f t="shared" si="17"/>
        <v>88.536000000000001</v>
      </c>
      <c r="T20" s="3">
        <f t="shared" si="18"/>
        <v>90.161217499999992</v>
      </c>
      <c r="U20" s="4">
        <f t="shared" si="19"/>
        <v>0.80319913306003143</v>
      </c>
      <c r="V20" s="5">
        <f t="shared" si="20"/>
        <v>2.0750354402363373</v>
      </c>
      <c r="W20" s="76">
        <f t="shared" si="5"/>
        <v>3.2243499999998447E-2</v>
      </c>
      <c r="X20" s="76" t="str">
        <f t="shared" si="6"/>
        <v>Level A</v>
      </c>
      <c r="Y20" s="5">
        <f t="shared" si="21"/>
        <v>2.0081290350190804</v>
      </c>
      <c r="Z20" s="5">
        <f t="shared" si="22"/>
        <v>2.1419418454535943</v>
      </c>
      <c r="AA20" s="5">
        <f t="shared" si="23"/>
        <v>2.0081290350190804</v>
      </c>
      <c r="AB20" s="6">
        <f t="shared" si="24"/>
        <v>0.99999999908566384</v>
      </c>
      <c r="AC20" s="29" t="str">
        <f t="shared" si="25"/>
        <v/>
      </c>
      <c r="AD20" s="29" t="str">
        <f t="shared" si="26"/>
        <v/>
      </c>
      <c r="AE20" s="29">
        <f t="shared" si="27"/>
        <v>-0.16121749999999224</v>
      </c>
      <c r="AF20" s="29" t="str">
        <f t="shared" si="14"/>
        <v/>
      </c>
      <c r="AG20" s="23"/>
      <c r="AH20" s="17" t="str">
        <f t="shared" si="15"/>
        <v/>
      </c>
      <c r="AI20" s="100" t="s">
        <v>119</v>
      </c>
      <c r="AJ20" s="101"/>
      <c r="AK20" s="101"/>
      <c r="AL20" s="101"/>
      <c r="AM20" s="101"/>
      <c r="AN20" s="102">
        <v>90.734999999999999</v>
      </c>
      <c r="AO20" s="102">
        <v>90.7727</v>
      </c>
      <c r="AP20" s="102">
        <v>89.6173</v>
      </c>
      <c r="AQ20" s="102">
        <v>92.382999999999996</v>
      </c>
      <c r="AR20" s="102">
        <v>90.834299999999999</v>
      </c>
      <c r="AS20" s="102">
        <v>90.340100000000007</v>
      </c>
      <c r="AT20" s="102">
        <v>90.828400000000002</v>
      </c>
      <c r="AU20" s="102">
        <v>89.598200000000006</v>
      </c>
      <c r="AV20" s="102">
        <v>90.813999999999993</v>
      </c>
      <c r="AW20" s="102">
        <v>90.205299999999994</v>
      </c>
      <c r="AX20" s="103">
        <v>89.021699999999996</v>
      </c>
      <c r="AY20" s="103">
        <v>90.908500000000004</v>
      </c>
      <c r="AZ20" s="103">
        <v>89.269599999999997</v>
      </c>
      <c r="BA20" s="103">
        <v>90.7483</v>
      </c>
      <c r="BB20" s="103">
        <v>89.387200000000007</v>
      </c>
      <c r="BC20" s="103">
        <v>90.241299999999995</v>
      </c>
      <c r="BD20" s="103">
        <v>88.885999999999996</v>
      </c>
      <c r="BE20" s="103">
        <v>89.6691</v>
      </c>
      <c r="BF20" s="103">
        <v>89.819800000000001</v>
      </c>
      <c r="BG20" s="103">
        <v>89.581800000000001</v>
      </c>
      <c r="BH20" s="103">
        <v>90.232500000000002</v>
      </c>
      <c r="BI20" s="103">
        <v>88.536000000000001</v>
      </c>
      <c r="BJ20" s="103">
        <v>90.084959999999995</v>
      </c>
      <c r="BK20" s="103">
        <v>90.635599999999997</v>
      </c>
      <c r="BL20" s="103">
        <v>90.3767</v>
      </c>
      <c r="BM20" s="103">
        <v>90.942599999999999</v>
      </c>
      <c r="BN20" s="103">
        <v>90.351399999999998</v>
      </c>
      <c r="BO20" s="103">
        <v>91.492999999999995</v>
      </c>
      <c r="BP20" s="103">
        <v>90.188999999999993</v>
      </c>
      <c r="BQ20" s="103">
        <v>89.551699999999997</v>
      </c>
      <c r="BR20" s="103">
        <v>89.610900000000001</v>
      </c>
      <c r="BS20" s="103">
        <v>89.492999999999995</v>
      </c>
      <c r="BT20" s="2"/>
      <c r="BU20" s="2"/>
      <c r="BV20" s="2"/>
      <c r="BW20" s="2"/>
      <c r="BX20" s="2"/>
      <c r="BY20" s="25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</row>
    <row r="21" spans="1:166" ht="15" customHeight="1">
      <c r="A21" s="83" t="s">
        <v>144</v>
      </c>
      <c r="B21" s="66" t="s">
        <v>111</v>
      </c>
      <c r="C21" s="79" t="s">
        <v>181</v>
      </c>
      <c r="D21" s="67">
        <v>1</v>
      </c>
      <c r="E21" s="83" t="s">
        <v>71</v>
      </c>
      <c r="F21" s="84" t="s">
        <v>118</v>
      </c>
      <c r="G21" s="85" t="s">
        <v>199</v>
      </c>
      <c r="H21" s="86">
        <v>1.33</v>
      </c>
      <c r="I21" s="87" t="s">
        <v>43</v>
      </c>
      <c r="J21" s="88">
        <v>90</v>
      </c>
      <c r="K21" s="89">
        <v>5</v>
      </c>
      <c r="L21" s="89">
        <v>-5</v>
      </c>
      <c r="M21" s="90" t="s">
        <v>38</v>
      </c>
      <c r="N21" s="91" t="s">
        <v>67</v>
      </c>
      <c r="O21" s="92">
        <v>95</v>
      </c>
      <c r="P21" s="93">
        <v>85</v>
      </c>
      <c r="Q21" s="94"/>
      <c r="R21" s="3">
        <f t="shared" si="16"/>
        <v>92.129000000000005</v>
      </c>
      <c r="S21" s="3">
        <f t="shared" si="17"/>
        <v>88.847999999999999</v>
      </c>
      <c r="T21" s="3">
        <f t="shared" si="18"/>
        <v>90.097559687499995</v>
      </c>
      <c r="U21" s="4">
        <f t="shared" si="19"/>
        <v>0.77431708088163786</v>
      </c>
      <c r="V21" s="5">
        <f t="shared" si="20"/>
        <v>2.1524343293176473</v>
      </c>
      <c r="W21" s="76">
        <f t="shared" si="5"/>
        <v>1.9511937499999021E-2</v>
      </c>
      <c r="X21" s="76" t="str">
        <f t="shared" si="6"/>
        <v>Level A</v>
      </c>
      <c r="Y21" s="5">
        <f t="shared" si="21"/>
        <v>2.1104361652111492</v>
      </c>
      <c r="Z21" s="5">
        <f t="shared" si="22"/>
        <v>2.1944324934241455</v>
      </c>
      <c r="AA21" s="5">
        <f t="shared" si="23"/>
        <v>2.1104361652111492</v>
      </c>
      <c r="AB21" s="6">
        <f t="shared" si="24"/>
        <v>0.9999999998554483</v>
      </c>
      <c r="AC21" s="29" t="str">
        <f t="shared" si="25"/>
        <v/>
      </c>
      <c r="AD21" s="29" t="str">
        <f t="shared" si="26"/>
        <v/>
      </c>
      <c r="AE21" s="29">
        <f t="shared" si="27"/>
        <v>-9.7559687499995107E-2</v>
      </c>
      <c r="AF21" s="29" t="str">
        <f t="shared" si="14"/>
        <v/>
      </c>
      <c r="AG21" s="23"/>
      <c r="AH21" s="17" t="str">
        <f t="shared" si="15"/>
        <v/>
      </c>
      <c r="AI21" s="100" t="s">
        <v>119</v>
      </c>
      <c r="AJ21" s="101"/>
      <c r="AK21" s="101"/>
      <c r="AL21" s="101"/>
      <c r="AM21" s="101"/>
      <c r="AN21" s="102">
        <v>90.907399999999996</v>
      </c>
      <c r="AO21" s="102">
        <v>89.811099999999996</v>
      </c>
      <c r="AP21" s="102">
        <v>89.551699999999997</v>
      </c>
      <c r="AQ21" s="102">
        <v>88.867000000000004</v>
      </c>
      <c r="AR21" s="102">
        <v>89.642200000000003</v>
      </c>
      <c r="AS21" s="102">
        <v>90.535399999999996</v>
      </c>
      <c r="AT21" s="102">
        <v>90.656400000000005</v>
      </c>
      <c r="AU21" s="102">
        <v>90.431899999999999</v>
      </c>
      <c r="AV21" s="102">
        <v>89.653700000000001</v>
      </c>
      <c r="AW21" s="102">
        <v>90.342699999999994</v>
      </c>
      <c r="AX21" s="103">
        <v>89.850700000000003</v>
      </c>
      <c r="AY21" s="103">
        <v>89.647999999999996</v>
      </c>
      <c r="AZ21" s="103">
        <v>89.49</v>
      </c>
      <c r="BA21" s="103">
        <v>89.497799999999998</v>
      </c>
      <c r="BB21" s="103">
        <v>90.172300000000007</v>
      </c>
      <c r="BC21" s="103">
        <v>90.375399999999999</v>
      </c>
      <c r="BD21" s="103">
        <v>89.3142</v>
      </c>
      <c r="BE21" s="103">
        <v>91.144999999999996</v>
      </c>
      <c r="BF21" s="103">
        <v>88.847999999999999</v>
      </c>
      <c r="BG21" s="103">
        <v>91.296999999999997</v>
      </c>
      <c r="BH21" s="103">
        <v>90.149100000000004</v>
      </c>
      <c r="BI21" s="103">
        <v>90.883300000000006</v>
      </c>
      <c r="BJ21" s="103">
        <v>89.873099999999994</v>
      </c>
      <c r="BK21" s="103">
        <v>91.018000000000001</v>
      </c>
      <c r="BL21" s="103">
        <v>89.3827</v>
      </c>
      <c r="BM21" s="103">
        <v>91.319000000000003</v>
      </c>
      <c r="BN21" s="103">
        <v>92.129000000000005</v>
      </c>
      <c r="BO21" s="103">
        <v>89.043400000000005</v>
      </c>
      <c r="BP21" s="103">
        <v>89.779899999999998</v>
      </c>
      <c r="BQ21" s="103">
        <v>90.063410000000005</v>
      </c>
      <c r="BR21" s="103">
        <v>89.838300000000004</v>
      </c>
      <c r="BS21" s="103">
        <v>89.604799999999997</v>
      </c>
      <c r="BT21" s="2"/>
      <c r="BU21" s="2"/>
      <c r="BV21" s="2"/>
      <c r="BW21" s="2"/>
      <c r="BX21" s="2"/>
      <c r="BY21" s="25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</row>
    <row r="22" spans="1:166" ht="15" customHeight="1">
      <c r="A22" s="83" t="s">
        <v>148</v>
      </c>
      <c r="B22" s="66" t="s">
        <v>111</v>
      </c>
      <c r="C22" s="79" t="s">
        <v>181</v>
      </c>
      <c r="D22" s="67">
        <v>1</v>
      </c>
      <c r="E22" s="83" t="s">
        <v>71</v>
      </c>
      <c r="F22" s="84" t="s">
        <v>118</v>
      </c>
      <c r="G22" s="85" t="s">
        <v>199</v>
      </c>
      <c r="H22" s="86">
        <v>1.33</v>
      </c>
      <c r="I22" s="87" t="s">
        <v>43</v>
      </c>
      <c r="J22" s="88">
        <v>160</v>
      </c>
      <c r="K22" s="89">
        <v>5</v>
      </c>
      <c r="L22" s="89">
        <v>-5</v>
      </c>
      <c r="M22" s="90" t="s">
        <v>38</v>
      </c>
      <c r="N22" s="91" t="s">
        <v>67</v>
      </c>
      <c r="O22" s="92">
        <v>165</v>
      </c>
      <c r="P22" s="93">
        <v>155</v>
      </c>
      <c r="Q22" s="94"/>
      <c r="R22" s="3">
        <f t="shared" si="16"/>
        <v>163.30000000000001</v>
      </c>
      <c r="S22" s="3">
        <f t="shared" si="17"/>
        <v>159</v>
      </c>
      <c r="T22" s="3">
        <f t="shared" si="18"/>
        <v>161.30625000000001</v>
      </c>
      <c r="U22" s="4">
        <f t="shared" si="19"/>
        <v>0.94217918301309678</v>
      </c>
      <c r="V22" s="5">
        <f t="shared" si="20"/>
        <v>1.7689487272863031</v>
      </c>
      <c r="W22" s="76">
        <f t="shared" si="5"/>
        <v>0.26125000000000115</v>
      </c>
      <c r="X22" s="76" t="str">
        <f t="shared" si="6"/>
        <v>Level C</v>
      </c>
      <c r="Y22" s="5">
        <f t="shared" si="21"/>
        <v>1.3068108722827545</v>
      </c>
      <c r="Z22" s="5">
        <f t="shared" si="22"/>
        <v>2.2310865822898518</v>
      </c>
      <c r="AA22" s="5">
        <f t="shared" si="23"/>
        <v>1.3068108722827545</v>
      </c>
      <c r="AB22" s="6">
        <f t="shared" si="24"/>
        <v>0.99995580491454161</v>
      </c>
      <c r="AC22" s="29">
        <f t="shared" si="25"/>
        <v>5.065544940222253</v>
      </c>
      <c r="AD22" s="29" t="str">
        <f t="shared" si="26"/>
        <v/>
      </c>
      <c r="AE22" s="29">
        <f t="shared" si="27"/>
        <v>-1.3062500000000057</v>
      </c>
      <c r="AF22" s="29" t="str">
        <f t="shared" si="14"/>
        <v/>
      </c>
      <c r="AG22" s="23"/>
      <c r="AH22" s="17" t="str">
        <f t="shared" si="15"/>
        <v/>
      </c>
      <c r="AI22" s="100"/>
      <c r="AJ22" s="101"/>
      <c r="AK22" s="101"/>
      <c r="AL22" s="101"/>
      <c r="AM22" s="101"/>
      <c r="AN22" s="102">
        <v>160.9</v>
      </c>
      <c r="AO22" s="102">
        <v>162.4</v>
      </c>
      <c r="AP22" s="102">
        <v>162.19999999999999</v>
      </c>
      <c r="AQ22" s="102">
        <v>159</v>
      </c>
      <c r="AR22" s="102">
        <v>162.4</v>
      </c>
      <c r="AS22" s="102">
        <v>162.30000000000001</v>
      </c>
      <c r="AT22" s="102">
        <v>160</v>
      </c>
      <c r="AU22" s="102">
        <v>163.30000000000001</v>
      </c>
      <c r="AV22" s="102">
        <v>160.6</v>
      </c>
      <c r="AW22" s="102">
        <v>161.19999999999999</v>
      </c>
      <c r="AX22" s="103">
        <v>160.80000000000001</v>
      </c>
      <c r="AY22" s="103">
        <v>160.9</v>
      </c>
      <c r="AZ22" s="103">
        <v>160.9</v>
      </c>
      <c r="BA22" s="103">
        <v>160.30000000000001</v>
      </c>
      <c r="BB22" s="103">
        <v>161.19999999999999</v>
      </c>
      <c r="BC22" s="103">
        <v>161.9</v>
      </c>
      <c r="BD22" s="103">
        <v>161.5</v>
      </c>
      <c r="BE22" s="103">
        <v>161.80000000000001</v>
      </c>
      <c r="BF22" s="103">
        <v>160.80000000000001</v>
      </c>
      <c r="BG22" s="103">
        <v>159.80000000000001</v>
      </c>
      <c r="BH22" s="103">
        <v>162.6</v>
      </c>
      <c r="BI22" s="103">
        <v>161.5</v>
      </c>
      <c r="BJ22" s="103">
        <v>161.1</v>
      </c>
      <c r="BK22" s="103">
        <v>162</v>
      </c>
      <c r="BL22" s="103">
        <v>161.19999999999999</v>
      </c>
      <c r="BM22" s="103">
        <v>162</v>
      </c>
      <c r="BN22" s="103">
        <v>160.69999999999999</v>
      </c>
      <c r="BO22" s="103">
        <v>160.19999999999999</v>
      </c>
      <c r="BP22" s="103">
        <v>162.6</v>
      </c>
      <c r="BQ22" s="103">
        <v>160.80000000000001</v>
      </c>
      <c r="BR22" s="103">
        <v>162</v>
      </c>
      <c r="BS22" s="103">
        <v>160.9</v>
      </c>
      <c r="BT22" s="2"/>
      <c r="BU22" s="2"/>
      <c r="BV22" s="2"/>
      <c r="BW22" s="2"/>
      <c r="BX22" s="2"/>
      <c r="BY22" s="25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</row>
    <row r="23" spans="1:166" ht="15" customHeight="1">
      <c r="A23" s="83" t="s">
        <v>149</v>
      </c>
      <c r="B23" s="66" t="s">
        <v>111</v>
      </c>
      <c r="C23" s="79" t="s">
        <v>181</v>
      </c>
      <c r="D23" s="67">
        <v>1</v>
      </c>
      <c r="E23" s="83" t="s">
        <v>71</v>
      </c>
      <c r="F23" s="84" t="s">
        <v>118</v>
      </c>
      <c r="G23" s="85" t="s">
        <v>199</v>
      </c>
      <c r="H23" s="86">
        <v>1.33</v>
      </c>
      <c r="I23" s="87" t="s">
        <v>43</v>
      </c>
      <c r="J23" s="88">
        <v>160</v>
      </c>
      <c r="K23" s="89">
        <v>5</v>
      </c>
      <c r="L23" s="89">
        <v>-5</v>
      </c>
      <c r="M23" s="90" t="s">
        <v>38</v>
      </c>
      <c r="N23" s="91" t="s">
        <v>67</v>
      </c>
      <c r="O23" s="92">
        <v>165</v>
      </c>
      <c r="P23" s="93">
        <v>155</v>
      </c>
      <c r="Q23" s="94"/>
      <c r="R23" s="3">
        <f t="shared" si="16"/>
        <v>163.5</v>
      </c>
      <c r="S23" s="3">
        <f t="shared" si="17"/>
        <v>159.19999999999999</v>
      </c>
      <c r="T23" s="3">
        <f t="shared" si="18"/>
        <v>161.44374999999999</v>
      </c>
      <c r="U23" s="4">
        <f t="shared" si="19"/>
        <v>1.0722113116238796</v>
      </c>
      <c r="V23" s="5">
        <f t="shared" si="20"/>
        <v>1.5544199623696153</v>
      </c>
      <c r="W23" s="76">
        <f t="shared" si="5"/>
        <v>0.28874999999999884</v>
      </c>
      <c r="X23" s="76" t="str">
        <f t="shared" si="6"/>
        <v>Level C</v>
      </c>
      <c r="Y23" s="5">
        <f t="shared" si="21"/>
        <v>1.1055811982353907</v>
      </c>
      <c r="Z23" s="5">
        <f t="shared" si="22"/>
        <v>2.00325872650384</v>
      </c>
      <c r="AA23" s="5">
        <f t="shared" si="23"/>
        <v>1.1055811982353907</v>
      </c>
      <c r="AB23" s="6">
        <f t="shared" si="24"/>
        <v>0.99954463329130872</v>
      </c>
      <c r="AC23" s="29">
        <f t="shared" si="25"/>
        <v>5.7218731333792618</v>
      </c>
      <c r="AD23" s="29" t="str">
        <f t="shared" si="26"/>
        <v/>
      </c>
      <c r="AE23" s="29">
        <f t="shared" si="27"/>
        <v>-1.4437499999999943</v>
      </c>
      <c r="AF23" s="29" t="str">
        <f t="shared" si="14"/>
        <v/>
      </c>
      <c r="AG23" s="23"/>
      <c r="AH23" s="17" t="str">
        <f t="shared" si="15"/>
        <v/>
      </c>
      <c r="AI23" s="100"/>
      <c r="AJ23" s="101"/>
      <c r="AK23" s="101"/>
      <c r="AL23" s="101"/>
      <c r="AM23" s="101"/>
      <c r="AN23" s="102">
        <v>161.30000000000001</v>
      </c>
      <c r="AO23" s="102">
        <v>163.4</v>
      </c>
      <c r="AP23" s="102">
        <v>161.1</v>
      </c>
      <c r="AQ23" s="102">
        <v>160.80000000000001</v>
      </c>
      <c r="AR23" s="102">
        <v>161.5</v>
      </c>
      <c r="AS23" s="102">
        <v>160.5</v>
      </c>
      <c r="AT23" s="102">
        <v>161.80000000000001</v>
      </c>
      <c r="AU23" s="102">
        <v>163.4</v>
      </c>
      <c r="AV23" s="102">
        <v>162.30000000000001</v>
      </c>
      <c r="AW23" s="102">
        <v>160.80000000000001</v>
      </c>
      <c r="AX23" s="103">
        <v>163.5</v>
      </c>
      <c r="AY23" s="103">
        <v>160.19999999999999</v>
      </c>
      <c r="AZ23" s="103">
        <v>162.6</v>
      </c>
      <c r="BA23" s="103">
        <v>160.30000000000001</v>
      </c>
      <c r="BB23" s="103">
        <v>160.19999999999999</v>
      </c>
      <c r="BC23" s="103">
        <v>161.6</v>
      </c>
      <c r="BD23" s="103">
        <v>160.80000000000001</v>
      </c>
      <c r="BE23" s="103">
        <v>160.69999999999999</v>
      </c>
      <c r="BF23" s="103">
        <v>160.5</v>
      </c>
      <c r="BG23" s="103">
        <v>159.19999999999999</v>
      </c>
      <c r="BH23" s="103">
        <v>161.1</v>
      </c>
      <c r="BI23" s="103">
        <v>160.5</v>
      </c>
      <c r="BJ23" s="103">
        <v>161.80000000000001</v>
      </c>
      <c r="BK23" s="103">
        <v>162</v>
      </c>
      <c r="BL23" s="103">
        <v>161.5</v>
      </c>
      <c r="BM23" s="103">
        <v>162.80000000000001</v>
      </c>
      <c r="BN23" s="103">
        <v>161.80000000000001</v>
      </c>
      <c r="BO23" s="103">
        <v>161.4</v>
      </c>
      <c r="BP23" s="103">
        <v>162</v>
      </c>
      <c r="BQ23" s="103">
        <v>160.4</v>
      </c>
      <c r="BR23" s="103">
        <v>161.1</v>
      </c>
      <c r="BS23" s="103">
        <v>163.30000000000001</v>
      </c>
      <c r="BT23" s="2"/>
      <c r="BU23" s="2"/>
      <c r="BV23" s="2"/>
      <c r="BW23" s="2"/>
      <c r="BX23" s="2"/>
      <c r="BY23" s="25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</row>
    <row r="24" spans="1:166" ht="15" customHeight="1">
      <c r="A24" s="83" t="s">
        <v>150</v>
      </c>
      <c r="B24" s="66" t="s">
        <v>111</v>
      </c>
      <c r="C24" s="79" t="s">
        <v>181</v>
      </c>
      <c r="D24" s="67">
        <v>1</v>
      </c>
      <c r="E24" s="83" t="s">
        <v>71</v>
      </c>
      <c r="F24" s="84" t="s">
        <v>118</v>
      </c>
      <c r="G24" s="85" t="s">
        <v>199</v>
      </c>
      <c r="H24" s="86">
        <v>1.33</v>
      </c>
      <c r="I24" s="87" t="s">
        <v>43</v>
      </c>
      <c r="J24" s="88">
        <v>160</v>
      </c>
      <c r="K24" s="89">
        <v>5</v>
      </c>
      <c r="L24" s="89">
        <v>-5</v>
      </c>
      <c r="M24" s="90" t="s">
        <v>38</v>
      </c>
      <c r="N24" s="91" t="s">
        <v>67</v>
      </c>
      <c r="O24" s="92">
        <v>165</v>
      </c>
      <c r="P24" s="93">
        <v>155</v>
      </c>
      <c r="Q24" s="94"/>
      <c r="R24" s="3">
        <f t="shared" si="16"/>
        <v>162.80000000000001</v>
      </c>
      <c r="S24" s="3">
        <f t="shared" si="17"/>
        <v>159.5</v>
      </c>
      <c r="T24" s="3">
        <f t="shared" si="18"/>
        <v>161.203125</v>
      </c>
      <c r="U24" s="4">
        <f t="shared" si="19"/>
        <v>0.88590554182274694</v>
      </c>
      <c r="V24" s="5">
        <f t="shared" si="20"/>
        <v>1.8813141898147594</v>
      </c>
      <c r="W24" s="76">
        <f t="shared" si="5"/>
        <v>0.24062500000000001</v>
      </c>
      <c r="X24" s="76" t="str">
        <f t="shared" si="6"/>
        <v>Level B</v>
      </c>
      <c r="Y24" s="5">
        <f t="shared" si="21"/>
        <v>1.4286229628905829</v>
      </c>
      <c r="Z24" s="5">
        <f t="shared" si="22"/>
        <v>2.3340054167389357</v>
      </c>
      <c r="AA24" s="5">
        <f t="shared" si="23"/>
        <v>1.4286229628905829</v>
      </c>
      <c r="AB24" s="6">
        <f t="shared" si="24"/>
        <v>0.99999089868251945</v>
      </c>
      <c r="AC24" s="29" t="str">
        <f t="shared" si="25"/>
        <v/>
      </c>
      <c r="AD24" s="29" t="str">
        <f t="shared" si="26"/>
        <v/>
      </c>
      <c r="AE24" s="29">
        <f t="shared" si="27"/>
        <v>-1.203125</v>
      </c>
      <c r="AF24" s="29" t="str">
        <f t="shared" si="14"/>
        <v/>
      </c>
      <c r="AG24" s="23"/>
      <c r="AH24" s="17" t="str">
        <f t="shared" si="15"/>
        <v/>
      </c>
      <c r="AI24" s="100"/>
      <c r="AJ24" s="101"/>
      <c r="AK24" s="101"/>
      <c r="AL24" s="101"/>
      <c r="AM24" s="101"/>
      <c r="AN24" s="102">
        <v>160.80000000000001</v>
      </c>
      <c r="AO24" s="102">
        <v>162</v>
      </c>
      <c r="AP24" s="102">
        <v>160.9</v>
      </c>
      <c r="AQ24" s="102">
        <v>162.1</v>
      </c>
      <c r="AR24" s="102">
        <v>161.30000000000001</v>
      </c>
      <c r="AS24" s="102">
        <v>160.5</v>
      </c>
      <c r="AT24" s="102">
        <v>162.69999999999999</v>
      </c>
      <c r="AU24" s="102">
        <v>160.30000000000001</v>
      </c>
      <c r="AV24" s="102">
        <v>160.80000000000001</v>
      </c>
      <c r="AW24" s="102">
        <v>162.1</v>
      </c>
      <c r="AX24" s="103">
        <v>160.19999999999999</v>
      </c>
      <c r="AY24" s="103">
        <v>161.80000000000001</v>
      </c>
      <c r="AZ24" s="103">
        <v>159.5</v>
      </c>
      <c r="BA24" s="103">
        <v>162.6</v>
      </c>
      <c r="BB24" s="103">
        <v>160.30000000000001</v>
      </c>
      <c r="BC24" s="103">
        <v>161</v>
      </c>
      <c r="BD24" s="103">
        <v>161</v>
      </c>
      <c r="BE24" s="103">
        <v>162.80000000000001</v>
      </c>
      <c r="BF24" s="103">
        <v>161.5</v>
      </c>
      <c r="BG24" s="103">
        <v>161.19999999999999</v>
      </c>
      <c r="BH24" s="103">
        <v>162.4</v>
      </c>
      <c r="BI24" s="103">
        <v>161.1</v>
      </c>
      <c r="BJ24" s="103">
        <v>160.5</v>
      </c>
      <c r="BK24" s="103">
        <v>161.19999999999999</v>
      </c>
      <c r="BL24" s="103">
        <v>161.30000000000001</v>
      </c>
      <c r="BM24" s="103">
        <v>161.19999999999999</v>
      </c>
      <c r="BN24" s="103">
        <v>159.5</v>
      </c>
      <c r="BO24" s="103">
        <v>161.4</v>
      </c>
      <c r="BP24" s="103">
        <v>160.69999999999999</v>
      </c>
      <c r="BQ24" s="103">
        <v>160.80000000000001</v>
      </c>
      <c r="BR24" s="103">
        <v>160.30000000000001</v>
      </c>
      <c r="BS24" s="103">
        <v>162.69999999999999</v>
      </c>
      <c r="BT24" s="2"/>
      <c r="BU24" s="2"/>
      <c r="BV24" s="2"/>
      <c r="BW24" s="2"/>
      <c r="BX24" s="2"/>
      <c r="BY24" s="25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</row>
    <row r="25" spans="1:166" ht="15" customHeight="1">
      <c r="A25" s="83" t="s">
        <v>151</v>
      </c>
      <c r="B25" s="66" t="s">
        <v>111</v>
      </c>
      <c r="C25" s="79" t="s">
        <v>181</v>
      </c>
      <c r="D25" s="67">
        <v>1</v>
      </c>
      <c r="E25" s="83" t="s">
        <v>71</v>
      </c>
      <c r="F25" s="84" t="s">
        <v>118</v>
      </c>
      <c r="G25" s="85" t="s">
        <v>199</v>
      </c>
      <c r="H25" s="86">
        <v>1.33</v>
      </c>
      <c r="I25" s="87" t="s">
        <v>43</v>
      </c>
      <c r="J25" s="88">
        <v>160</v>
      </c>
      <c r="K25" s="89">
        <v>5</v>
      </c>
      <c r="L25" s="89">
        <v>-5</v>
      </c>
      <c r="M25" s="90" t="s">
        <v>38</v>
      </c>
      <c r="N25" s="91" t="s">
        <v>67</v>
      </c>
      <c r="O25" s="92">
        <v>165</v>
      </c>
      <c r="P25" s="93">
        <v>155</v>
      </c>
      <c r="Q25" s="94"/>
      <c r="R25" s="3">
        <f t="shared" si="16"/>
        <v>163.6</v>
      </c>
      <c r="S25" s="3">
        <f t="shared" si="17"/>
        <v>159.4</v>
      </c>
      <c r="T25" s="3">
        <f t="shared" si="18"/>
        <v>161.55624999999998</v>
      </c>
      <c r="U25" s="4">
        <f t="shared" si="19"/>
        <v>1.0540054171373294</v>
      </c>
      <c r="V25" s="5">
        <f t="shared" si="20"/>
        <v>1.5812695452679175</v>
      </c>
      <c r="W25" s="76">
        <f t="shared" si="5"/>
        <v>0.31124999999999547</v>
      </c>
      <c r="X25" s="76" t="str">
        <f t="shared" si="6"/>
        <v>Level C</v>
      </c>
      <c r="Y25" s="5">
        <f t="shared" si="21"/>
        <v>1.0890993993032854</v>
      </c>
      <c r="Z25" s="5">
        <f t="shared" si="22"/>
        <v>2.0734396912325495</v>
      </c>
      <c r="AA25" s="5">
        <f t="shared" si="23"/>
        <v>1.0890993993032854</v>
      </c>
      <c r="AB25" s="6">
        <f t="shared" si="24"/>
        <v>0.99945710352379358</v>
      </c>
      <c r="AC25" s="29">
        <f t="shared" si="25"/>
        <v>5.7617316143779362</v>
      </c>
      <c r="AD25" s="29" t="str">
        <f t="shared" si="26"/>
        <v/>
      </c>
      <c r="AE25" s="29">
        <f t="shared" si="27"/>
        <v>-1.5562499999999773</v>
      </c>
      <c r="AF25" s="29" t="str">
        <f t="shared" si="14"/>
        <v/>
      </c>
      <c r="AG25" s="23"/>
      <c r="AH25" s="17" t="str">
        <f t="shared" si="15"/>
        <v/>
      </c>
      <c r="AI25" s="100"/>
      <c r="AJ25" s="101"/>
      <c r="AK25" s="101"/>
      <c r="AL25" s="101"/>
      <c r="AM25" s="101"/>
      <c r="AN25" s="102">
        <v>161.9</v>
      </c>
      <c r="AO25" s="102">
        <v>161.30000000000001</v>
      </c>
      <c r="AP25" s="102">
        <v>160.1</v>
      </c>
      <c r="AQ25" s="102">
        <v>163.19999999999999</v>
      </c>
      <c r="AR25" s="102">
        <v>160.9</v>
      </c>
      <c r="AS25" s="102">
        <v>161.6</v>
      </c>
      <c r="AT25" s="102">
        <v>161.5</v>
      </c>
      <c r="AU25" s="102">
        <v>163.1</v>
      </c>
      <c r="AV25" s="102">
        <v>163.6</v>
      </c>
      <c r="AW25" s="102">
        <v>161.5</v>
      </c>
      <c r="AX25" s="103">
        <v>163</v>
      </c>
      <c r="AY25" s="103">
        <v>161</v>
      </c>
      <c r="AZ25" s="103">
        <v>162.6</v>
      </c>
      <c r="BA25" s="103">
        <v>159.4</v>
      </c>
      <c r="BB25" s="103">
        <v>160.80000000000001</v>
      </c>
      <c r="BC25" s="103">
        <v>161.9</v>
      </c>
      <c r="BD25" s="103">
        <v>160.6</v>
      </c>
      <c r="BE25" s="103">
        <v>161.5</v>
      </c>
      <c r="BF25" s="103">
        <v>160.6</v>
      </c>
      <c r="BG25" s="103">
        <v>161.4</v>
      </c>
      <c r="BH25" s="103">
        <v>160.30000000000001</v>
      </c>
      <c r="BI25" s="103">
        <v>160.9</v>
      </c>
      <c r="BJ25" s="103">
        <v>161.9</v>
      </c>
      <c r="BK25" s="103">
        <v>161.1</v>
      </c>
      <c r="BL25" s="103">
        <v>163.19999999999999</v>
      </c>
      <c r="BM25" s="103">
        <v>162.4</v>
      </c>
      <c r="BN25" s="103">
        <v>161.69999999999999</v>
      </c>
      <c r="BO25" s="103">
        <v>163.4</v>
      </c>
      <c r="BP25" s="103">
        <v>161.5</v>
      </c>
      <c r="BQ25" s="103">
        <v>160.5</v>
      </c>
      <c r="BR25" s="103">
        <v>160.69999999999999</v>
      </c>
      <c r="BS25" s="103">
        <v>160.69999999999999</v>
      </c>
      <c r="BT25" s="2"/>
      <c r="BU25" s="2"/>
      <c r="BV25" s="2"/>
      <c r="BW25" s="2"/>
      <c r="BX25" s="2"/>
      <c r="BY25" s="25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74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</row>
    <row r="26" spans="1:166" ht="15" customHeight="1">
      <c r="A26" s="83" t="s">
        <v>152</v>
      </c>
      <c r="B26" s="66" t="s">
        <v>111</v>
      </c>
      <c r="C26" s="79" t="s">
        <v>181</v>
      </c>
      <c r="D26" s="67">
        <v>1</v>
      </c>
      <c r="E26" s="83" t="s">
        <v>71</v>
      </c>
      <c r="F26" s="84" t="s">
        <v>118</v>
      </c>
      <c r="G26" s="85" t="s">
        <v>199</v>
      </c>
      <c r="H26" s="86">
        <v>1.33</v>
      </c>
      <c r="I26" s="87" t="s">
        <v>43</v>
      </c>
      <c r="J26" s="88">
        <v>160</v>
      </c>
      <c r="K26" s="89">
        <v>5</v>
      </c>
      <c r="L26" s="89">
        <v>-5</v>
      </c>
      <c r="M26" s="90" t="s">
        <v>38</v>
      </c>
      <c r="N26" s="91" t="s">
        <v>67</v>
      </c>
      <c r="O26" s="92">
        <v>165</v>
      </c>
      <c r="P26" s="93">
        <v>155</v>
      </c>
      <c r="Q26" s="94"/>
      <c r="R26" s="3">
        <f t="shared" si="16"/>
        <v>162.5</v>
      </c>
      <c r="S26" s="3">
        <f t="shared" si="17"/>
        <v>157.19999999999999</v>
      </c>
      <c r="T26" s="3">
        <f t="shared" si="18"/>
        <v>160.65937499999998</v>
      </c>
      <c r="U26" s="4">
        <f t="shared" si="19"/>
        <v>1.4178264544148942</v>
      </c>
      <c r="V26" s="5">
        <f t="shared" si="20"/>
        <v>1.1755082305573592</v>
      </c>
      <c r="W26" s="76">
        <f t="shared" si="5"/>
        <v>0.13187499999999658</v>
      </c>
      <c r="X26" s="76" t="str">
        <f t="shared" si="6"/>
        <v>Level B</v>
      </c>
      <c r="Y26" s="5">
        <f t="shared" si="21"/>
        <v>1.0204880826526115</v>
      </c>
      <c r="Z26" s="5">
        <f t="shared" si="22"/>
        <v>1.3305283784621069</v>
      </c>
      <c r="AA26" s="5">
        <f t="shared" si="23"/>
        <v>1.0204880826526115</v>
      </c>
      <c r="AB26" s="6">
        <f t="shared" si="24"/>
        <v>0.99886589697051198</v>
      </c>
      <c r="AC26" s="29">
        <f t="shared" si="25"/>
        <v>6.3165025531154129</v>
      </c>
      <c r="AD26" s="29" t="str">
        <f t="shared" si="26"/>
        <v/>
      </c>
      <c r="AE26" s="29">
        <f t="shared" si="27"/>
        <v>-0.65937499999998295</v>
      </c>
      <c r="AF26" s="29">
        <f t="shared" si="14"/>
        <v>12.760438089734048</v>
      </c>
      <c r="AG26" s="23"/>
      <c r="AH26" s="17" t="str">
        <f t="shared" si="15"/>
        <v/>
      </c>
      <c r="AI26" s="100"/>
      <c r="AJ26" s="101"/>
      <c r="AK26" s="101"/>
      <c r="AL26" s="101"/>
      <c r="AM26" s="101"/>
      <c r="AN26" s="102">
        <v>161.9</v>
      </c>
      <c r="AO26" s="102">
        <v>160.19999999999999</v>
      </c>
      <c r="AP26" s="102">
        <v>160.30000000000001</v>
      </c>
      <c r="AQ26" s="102">
        <v>161.6</v>
      </c>
      <c r="AR26" s="102">
        <v>161.80000000000001</v>
      </c>
      <c r="AS26" s="102">
        <v>161.69999999999999</v>
      </c>
      <c r="AT26" s="102">
        <v>162</v>
      </c>
      <c r="AU26" s="102">
        <v>161.1</v>
      </c>
      <c r="AV26" s="102">
        <v>160.9</v>
      </c>
      <c r="AW26" s="102">
        <v>160.6</v>
      </c>
      <c r="AX26" s="103">
        <v>162.5</v>
      </c>
      <c r="AY26" s="103">
        <v>162</v>
      </c>
      <c r="AZ26" s="103">
        <v>161.69999999999999</v>
      </c>
      <c r="BA26" s="103">
        <v>159.30000000000001</v>
      </c>
      <c r="BB26" s="103">
        <v>157.19999999999999</v>
      </c>
      <c r="BC26" s="103">
        <v>161.9</v>
      </c>
      <c r="BD26" s="103">
        <v>160.9</v>
      </c>
      <c r="BE26" s="103">
        <v>161.69999999999999</v>
      </c>
      <c r="BF26" s="103">
        <v>161.9</v>
      </c>
      <c r="BG26" s="103">
        <v>158.9</v>
      </c>
      <c r="BH26" s="103">
        <v>157.30000000000001</v>
      </c>
      <c r="BI26" s="103">
        <v>158.1</v>
      </c>
      <c r="BJ26" s="103">
        <v>161.80000000000001</v>
      </c>
      <c r="BK26" s="103">
        <v>160</v>
      </c>
      <c r="BL26" s="103">
        <v>159.6</v>
      </c>
      <c r="BM26" s="103">
        <v>161.69999999999999</v>
      </c>
      <c r="BN26" s="103">
        <v>161.9</v>
      </c>
      <c r="BO26" s="103">
        <v>159.1</v>
      </c>
      <c r="BP26" s="103">
        <v>161</v>
      </c>
      <c r="BQ26" s="103">
        <v>160.9</v>
      </c>
      <c r="BR26" s="103">
        <v>160.19999999999999</v>
      </c>
      <c r="BS26" s="103">
        <v>159.4</v>
      </c>
      <c r="BT26" s="2"/>
      <c r="BU26" s="2"/>
      <c r="BV26" s="2"/>
      <c r="BW26" s="2"/>
      <c r="BX26" s="2"/>
      <c r="BY26" s="25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</row>
    <row r="27" spans="1:166" ht="15" customHeight="1">
      <c r="A27" s="83" t="s">
        <v>153</v>
      </c>
      <c r="B27" s="66" t="s">
        <v>111</v>
      </c>
      <c r="C27" s="79" t="s">
        <v>181</v>
      </c>
      <c r="D27" s="67">
        <v>1</v>
      </c>
      <c r="E27" s="83" t="s">
        <v>71</v>
      </c>
      <c r="F27" s="84" t="s">
        <v>118</v>
      </c>
      <c r="G27" s="85" t="s">
        <v>199</v>
      </c>
      <c r="H27" s="86">
        <v>1.33</v>
      </c>
      <c r="I27" s="87" t="s">
        <v>43</v>
      </c>
      <c r="J27" s="88">
        <v>160</v>
      </c>
      <c r="K27" s="89">
        <v>5</v>
      </c>
      <c r="L27" s="89">
        <v>-5</v>
      </c>
      <c r="M27" s="90" t="s">
        <v>38</v>
      </c>
      <c r="N27" s="91" t="s">
        <v>67</v>
      </c>
      <c r="O27" s="92">
        <v>165</v>
      </c>
      <c r="P27" s="93">
        <v>155</v>
      </c>
      <c r="Q27" s="94"/>
      <c r="R27" s="3">
        <f t="shared" si="16"/>
        <v>163.19999999999999</v>
      </c>
      <c r="S27" s="3">
        <f t="shared" si="17"/>
        <v>159.4</v>
      </c>
      <c r="T27" s="3">
        <f t="shared" si="18"/>
        <v>161.47812500000001</v>
      </c>
      <c r="U27" s="4">
        <f t="shared" si="19"/>
        <v>0.99116561390796232</v>
      </c>
      <c r="V27" s="5">
        <f t="shared" si="20"/>
        <v>1.6815218801783716</v>
      </c>
      <c r="W27" s="76">
        <f t="shared" si="5"/>
        <v>0.29562500000000114</v>
      </c>
      <c r="X27" s="76" t="str">
        <f t="shared" si="6"/>
        <v>Level C</v>
      </c>
      <c r="Y27" s="5">
        <f t="shared" si="21"/>
        <v>1.1844219743506386</v>
      </c>
      <c r="Z27" s="5">
        <f t="shared" si="22"/>
        <v>2.1786217860061043</v>
      </c>
      <c r="AA27" s="5">
        <f t="shared" si="23"/>
        <v>1.1844219743506386</v>
      </c>
      <c r="AB27" s="6">
        <f t="shared" si="24"/>
        <v>0.99980976014943668</v>
      </c>
      <c r="AC27" s="29">
        <f t="shared" si="25"/>
        <v>5.4328757994927628</v>
      </c>
      <c r="AD27" s="29" t="str">
        <f t="shared" si="26"/>
        <v/>
      </c>
      <c r="AE27" s="29">
        <f t="shared" si="27"/>
        <v>-1.4781250000000057</v>
      </c>
      <c r="AF27" s="29" t="str">
        <f t="shared" si="14"/>
        <v/>
      </c>
      <c r="AG27" s="23"/>
      <c r="AH27" s="17" t="str">
        <f t="shared" si="15"/>
        <v/>
      </c>
      <c r="AI27" s="100"/>
      <c r="AJ27" s="101"/>
      <c r="AK27" s="101"/>
      <c r="AL27" s="101"/>
      <c r="AM27" s="101"/>
      <c r="AN27" s="102">
        <v>162.69999999999999</v>
      </c>
      <c r="AO27" s="102">
        <v>162.30000000000001</v>
      </c>
      <c r="AP27" s="102">
        <v>162.5</v>
      </c>
      <c r="AQ27" s="102">
        <v>162.4</v>
      </c>
      <c r="AR27" s="102">
        <v>162.5</v>
      </c>
      <c r="AS27" s="102">
        <v>160.69999999999999</v>
      </c>
      <c r="AT27" s="102">
        <v>161.5</v>
      </c>
      <c r="AU27" s="102">
        <v>161.9</v>
      </c>
      <c r="AV27" s="102">
        <v>161</v>
      </c>
      <c r="AW27" s="102">
        <v>163.19999999999999</v>
      </c>
      <c r="AX27" s="103">
        <v>160.30000000000001</v>
      </c>
      <c r="AY27" s="103">
        <v>160.9</v>
      </c>
      <c r="AZ27" s="103">
        <v>162.4</v>
      </c>
      <c r="BA27" s="103">
        <v>160.9</v>
      </c>
      <c r="BB27" s="103">
        <v>160.80000000000001</v>
      </c>
      <c r="BC27" s="103">
        <v>161.19999999999999</v>
      </c>
      <c r="BD27" s="103">
        <v>160.19999999999999</v>
      </c>
      <c r="BE27" s="103">
        <v>161.80000000000001</v>
      </c>
      <c r="BF27" s="103">
        <v>163.19999999999999</v>
      </c>
      <c r="BG27" s="103">
        <v>161.30000000000001</v>
      </c>
      <c r="BH27" s="103">
        <v>160.6</v>
      </c>
      <c r="BI27" s="103">
        <v>160.1</v>
      </c>
      <c r="BJ27" s="103">
        <v>159.4</v>
      </c>
      <c r="BK27" s="103">
        <v>161.69999999999999</v>
      </c>
      <c r="BL27" s="103">
        <v>161</v>
      </c>
      <c r="BM27" s="103">
        <v>162.1</v>
      </c>
      <c r="BN27" s="103">
        <v>161.30000000000001</v>
      </c>
      <c r="BO27" s="103">
        <v>162.19999999999999</v>
      </c>
      <c r="BP27" s="103">
        <v>159.69999999999999</v>
      </c>
      <c r="BQ27" s="103">
        <v>161.19999999999999</v>
      </c>
      <c r="BR27" s="103">
        <v>162.80000000000001</v>
      </c>
      <c r="BS27" s="103">
        <v>161.5</v>
      </c>
      <c r="BT27" s="2"/>
      <c r="BU27" s="2"/>
      <c r="BV27" s="2"/>
      <c r="BW27" s="2"/>
      <c r="BX27" s="2"/>
      <c r="BY27" s="25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</row>
    <row r="28" spans="1:166" ht="15" customHeight="1">
      <c r="A28" s="83" t="s">
        <v>154</v>
      </c>
      <c r="B28" s="66" t="s">
        <v>111</v>
      </c>
      <c r="C28" s="79" t="s">
        <v>181</v>
      </c>
      <c r="D28" s="67">
        <v>1</v>
      </c>
      <c r="E28" s="83" t="s">
        <v>71</v>
      </c>
      <c r="F28" s="84" t="s">
        <v>118</v>
      </c>
      <c r="G28" s="85" t="s">
        <v>199</v>
      </c>
      <c r="H28" s="86">
        <v>1.33</v>
      </c>
      <c r="I28" s="87" t="s">
        <v>43</v>
      </c>
      <c r="J28" s="88">
        <v>160</v>
      </c>
      <c r="K28" s="89">
        <v>5</v>
      </c>
      <c r="L28" s="89">
        <v>-5</v>
      </c>
      <c r="M28" s="90" t="s">
        <v>38</v>
      </c>
      <c r="N28" s="91" t="s">
        <v>67</v>
      </c>
      <c r="O28" s="92">
        <v>165</v>
      </c>
      <c r="P28" s="93">
        <v>155</v>
      </c>
      <c r="Q28" s="94"/>
      <c r="R28" s="3">
        <f t="shared" si="16"/>
        <v>163.5</v>
      </c>
      <c r="S28" s="3">
        <f t="shared" si="17"/>
        <v>159.5</v>
      </c>
      <c r="T28" s="3">
        <f t="shared" si="18"/>
        <v>161.16875000000002</v>
      </c>
      <c r="U28" s="4">
        <f t="shared" si="19"/>
        <v>1.1277832953587845</v>
      </c>
      <c r="V28" s="5">
        <f t="shared" si="20"/>
        <v>1.4778252821491258</v>
      </c>
      <c r="W28" s="76">
        <f t="shared" si="5"/>
        <v>0.2337500000000034</v>
      </c>
      <c r="X28" s="76" t="str">
        <f t="shared" si="6"/>
        <v>Level B</v>
      </c>
      <c r="Y28" s="5">
        <f t="shared" si="21"/>
        <v>1.1323836224467627</v>
      </c>
      <c r="Z28" s="5">
        <f t="shared" si="22"/>
        <v>1.8232669418514891</v>
      </c>
      <c r="AA28" s="5">
        <f t="shared" si="23"/>
        <v>1.1323836224467627</v>
      </c>
      <c r="AB28" s="6">
        <f t="shared" si="24"/>
        <v>0.99965952039667405</v>
      </c>
      <c r="AC28" s="29">
        <f t="shared" si="25"/>
        <v>5.6686053484815773</v>
      </c>
      <c r="AD28" s="29" t="str">
        <f t="shared" si="26"/>
        <v/>
      </c>
      <c r="AE28" s="29">
        <f t="shared" si="27"/>
        <v>-1.1687500000000171</v>
      </c>
      <c r="AF28" s="29">
        <f t="shared" si="14"/>
        <v>10.150049658229062</v>
      </c>
      <c r="AG28" s="23"/>
      <c r="AH28" s="17" t="str">
        <f t="shared" si="15"/>
        <v/>
      </c>
      <c r="AI28" s="100"/>
      <c r="AJ28" s="101"/>
      <c r="AK28" s="101"/>
      <c r="AL28" s="101"/>
      <c r="AM28" s="101"/>
      <c r="AN28" s="102">
        <v>160.80000000000001</v>
      </c>
      <c r="AO28" s="102">
        <v>161.1</v>
      </c>
      <c r="AP28" s="102">
        <v>160.80000000000001</v>
      </c>
      <c r="AQ28" s="102">
        <v>160.5</v>
      </c>
      <c r="AR28" s="102">
        <v>160.69999999999999</v>
      </c>
      <c r="AS28" s="102">
        <v>159.9</v>
      </c>
      <c r="AT28" s="102">
        <v>163.5</v>
      </c>
      <c r="AU28" s="102">
        <v>161.9</v>
      </c>
      <c r="AV28" s="102">
        <v>163</v>
      </c>
      <c r="AW28" s="102">
        <v>163.19999999999999</v>
      </c>
      <c r="AX28" s="103">
        <v>160.9</v>
      </c>
      <c r="AY28" s="103">
        <v>161.4</v>
      </c>
      <c r="AZ28" s="103">
        <v>159.5</v>
      </c>
      <c r="BA28" s="103">
        <v>160.1</v>
      </c>
      <c r="BB28" s="103">
        <v>160.30000000000001</v>
      </c>
      <c r="BC28" s="103">
        <v>160.80000000000001</v>
      </c>
      <c r="BD28" s="103">
        <v>163.5</v>
      </c>
      <c r="BE28" s="103">
        <v>161.69999999999999</v>
      </c>
      <c r="BF28" s="103">
        <v>161.6</v>
      </c>
      <c r="BG28" s="103">
        <v>160.19999999999999</v>
      </c>
      <c r="BH28" s="103">
        <v>160.1</v>
      </c>
      <c r="BI28" s="103">
        <v>161</v>
      </c>
      <c r="BJ28" s="103">
        <v>161.19999999999999</v>
      </c>
      <c r="BK28" s="103">
        <v>160.69999999999999</v>
      </c>
      <c r="BL28" s="103">
        <v>159.9</v>
      </c>
      <c r="BM28" s="103">
        <v>161.1</v>
      </c>
      <c r="BN28" s="103">
        <v>161.19999999999999</v>
      </c>
      <c r="BO28" s="103">
        <v>163.19999999999999</v>
      </c>
      <c r="BP28" s="103">
        <v>161.1</v>
      </c>
      <c r="BQ28" s="103">
        <v>160</v>
      </c>
      <c r="BR28" s="103">
        <v>162.5</v>
      </c>
      <c r="BS28" s="103">
        <v>160</v>
      </c>
      <c r="BT28" s="2"/>
      <c r="BU28" s="2"/>
      <c r="BV28" s="2"/>
      <c r="BW28" s="2"/>
      <c r="BX28" s="2"/>
      <c r="BY28" s="25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</row>
    <row r="29" spans="1:166" ht="15" customHeight="1">
      <c r="A29" s="83" t="s">
        <v>155</v>
      </c>
      <c r="B29" s="66" t="s">
        <v>111</v>
      </c>
      <c r="C29" s="79" t="s">
        <v>181</v>
      </c>
      <c r="D29" s="67">
        <v>1</v>
      </c>
      <c r="E29" s="83" t="s">
        <v>71</v>
      </c>
      <c r="F29" s="84" t="s">
        <v>118</v>
      </c>
      <c r="G29" s="85" t="s">
        <v>199</v>
      </c>
      <c r="H29" s="86">
        <v>1.33</v>
      </c>
      <c r="I29" s="87" t="s">
        <v>43</v>
      </c>
      <c r="J29" s="88">
        <v>160</v>
      </c>
      <c r="K29" s="89">
        <v>5</v>
      </c>
      <c r="L29" s="89">
        <v>-5</v>
      </c>
      <c r="M29" s="90" t="s">
        <v>38</v>
      </c>
      <c r="N29" s="91" t="s">
        <v>67</v>
      </c>
      <c r="O29" s="92">
        <v>165</v>
      </c>
      <c r="P29" s="93">
        <v>155</v>
      </c>
      <c r="Q29" s="94"/>
      <c r="R29" s="3">
        <f t="shared" si="16"/>
        <v>163.9</v>
      </c>
      <c r="S29" s="3">
        <f t="shared" si="17"/>
        <v>158.30000000000001</v>
      </c>
      <c r="T29" s="3">
        <f t="shared" si="18"/>
        <v>160.78749999999997</v>
      </c>
      <c r="U29" s="4">
        <f t="shared" si="19"/>
        <v>1.2561461801106002</v>
      </c>
      <c r="V29" s="5">
        <f t="shared" si="20"/>
        <v>1.3268094852781556</v>
      </c>
      <c r="W29" s="76">
        <f t="shared" si="5"/>
        <v>0.15749999999999317</v>
      </c>
      <c r="X29" s="76" t="str">
        <f t="shared" si="6"/>
        <v>Level B</v>
      </c>
      <c r="Y29" s="5">
        <f t="shared" si="21"/>
        <v>1.1178369913468551</v>
      </c>
      <c r="Z29" s="5">
        <f t="shared" si="22"/>
        <v>1.535781979209456</v>
      </c>
      <c r="AA29" s="5">
        <f t="shared" si="23"/>
        <v>1.1178369913468551</v>
      </c>
      <c r="AB29" s="6">
        <f t="shared" si="24"/>
        <v>0.99959899454625267</v>
      </c>
      <c r="AC29" s="29">
        <f t="shared" si="25"/>
        <v>5.7995232586412726</v>
      </c>
      <c r="AD29" s="29" t="str">
        <f t="shared" si="26"/>
        <v/>
      </c>
      <c r="AE29" s="29">
        <f t="shared" si="27"/>
        <v>-0.78749999999996589</v>
      </c>
      <c r="AF29" s="29">
        <f t="shared" si="14"/>
        <v>11.305315620995401</v>
      </c>
      <c r="AG29" s="23"/>
      <c r="AH29" s="17" t="str">
        <f t="shared" si="15"/>
        <v/>
      </c>
      <c r="AI29" s="100"/>
      <c r="AJ29" s="101"/>
      <c r="AK29" s="101"/>
      <c r="AL29" s="101"/>
      <c r="AM29" s="101"/>
      <c r="AN29" s="102">
        <v>160.80000000000001</v>
      </c>
      <c r="AO29" s="102">
        <v>159.80000000000001</v>
      </c>
      <c r="AP29" s="102">
        <v>163.4</v>
      </c>
      <c r="AQ29" s="102">
        <v>158.30000000000001</v>
      </c>
      <c r="AR29" s="102">
        <v>162.4</v>
      </c>
      <c r="AS29" s="102">
        <v>160.6</v>
      </c>
      <c r="AT29" s="102">
        <v>160.5</v>
      </c>
      <c r="AU29" s="102">
        <v>159.80000000000001</v>
      </c>
      <c r="AV29" s="102">
        <v>159.19999999999999</v>
      </c>
      <c r="AW29" s="102">
        <v>161.30000000000001</v>
      </c>
      <c r="AX29" s="103">
        <v>161.69999999999999</v>
      </c>
      <c r="AY29" s="103">
        <v>160.5</v>
      </c>
      <c r="AZ29" s="103">
        <v>160.80000000000001</v>
      </c>
      <c r="BA29" s="103">
        <v>158.69999999999999</v>
      </c>
      <c r="BB29" s="103">
        <v>160.9</v>
      </c>
      <c r="BC29" s="103">
        <v>160.30000000000001</v>
      </c>
      <c r="BD29" s="103">
        <v>160.1</v>
      </c>
      <c r="BE29" s="103">
        <v>160</v>
      </c>
      <c r="BF29" s="103">
        <v>160.19999999999999</v>
      </c>
      <c r="BG29" s="103">
        <v>160.4</v>
      </c>
      <c r="BH29" s="103">
        <v>160.6</v>
      </c>
      <c r="BI29" s="103">
        <v>161.69999999999999</v>
      </c>
      <c r="BJ29" s="103">
        <v>163.9</v>
      </c>
      <c r="BK29" s="103">
        <v>159.80000000000001</v>
      </c>
      <c r="BL29" s="103">
        <v>162</v>
      </c>
      <c r="BM29" s="103">
        <v>159.4</v>
      </c>
      <c r="BN29" s="103">
        <v>160.69999999999999</v>
      </c>
      <c r="BO29" s="103">
        <v>160.9</v>
      </c>
      <c r="BP29" s="103">
        <v>163.1</v>
      </c>
      <c r="BQ29" s="103">
        <v>161.80000000000001</v>
      </c>
      <c r="BR29" s="103">
        <v>160.9</v>
      </c>
      <c r="BS29" s="103">
        <v>160.69999999999999</v>
      </c>
      <c r="BT29" s="2"/>
      <c r="BU29" s="2"/>
      <c r="BV29" s="2"/>
      <c r="BW29" s="2"/>
      <c r="BX29" s="2"/>
      <c r="BY29" s="25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</row>
    <row r="30" spans="1:166" ht="15" customHeight="1">
      <c r="A30" s="83" t="s">
        <v>156</v>
      </c>
      <c r="B30" s="66" t="s">
        <v>111</v>
      </c>
      <c r="C30" s="79" t="s">
        <v>181</v>
      </c>
      <c r="D30" s="67">
        <v>1</v>
      </c>
      <c r="E30" s="83" t="s">
        <v>71</v>
      </c>
      <c r="F30" s="84" t="s">
        <v>118</v>
      </c>
      <c r="G30" s="85" t="s">
        <v>199</v>
      </c>
      <c r="H30" s="86">
        <v>1.33</v>
      </c>
      <c r="I30" s="87" t="s">
        <v>43</v>
      </c>
      <c r="J30" s="88">
        <v>160</v>
      </c>
      <c r="K30" s="89">
        <v>5</v>
      </c>
      <c r="L30" s="89">
        <v>-5</v>
      </c>
      <c r="M30" s="90" t="s">
        <v>38</v>
      </c>
      <c r="N30" s="91" t="s">
        <v>67</v>
      </c>
      <c r="O30" s="92">
        <v>165</v>
      </c>
      <c r="P30" s="93">
        <v>155</v>
      </c>
      <c r="Q30" s="94"/>
      <c r="R30" s="3">
        <f t="shared" si="16"/>
        <v>163.4</v>
      </c>
      <c r="S30" s="3">
        <f t="shared" si="17"/>
        <v>159</v>
      </c>
      <c r="T30" s="3">
        <f t="shared" si="18"/>
        <v>160.81874999999999</v>
      </c>
      <c r="U30" s="4">
        <f t="shared" si="19"/>
        <v>1.1332048472392136</v>
      </c>
      <c r="V30" s="5">
        <f t="shared" si="20"/>
        <v>1.4707549749077646</v>
      </c>
      <c r="W30" s="76">
        <f t="shared" si="5"/>
        <v>0.16374999999999887</v>
      </c>
      <c r="X30" s="76" t="str">
        <f t="shared" si="6"/>
        <v>Level B</v>
      </c>
      <c r="Y30" s="5">
        <f t="shared" si="21"/>
        <v>1.2299188477666199</v>
      </c>
      <c r="Z30" s="5">
        <f t="shared" si="22"/>
        <v>1.7115911020489094</v>
      </c>
      <c r="AA30" s="5">
        <f t="shared" si="23"/>
        <v>1.2299188477666199</v>
      </c>
      <c r="AB30" s="6">
        <f t="shared" si="24"/>
        <v>0.99988762437536449</v>
      </c>
      <c r="AC30" s="29">
        <f t="shared" si="25"/>
        <v>5.3402373404844639</v>
      </c>
      <c r="AD30" s="29" t="str">
        <f t="shared" si="26"/>
        <v/>
      </c>
      <c r="AE30" s="29">
        <f t="shared" si="27"/>
        <v>-0.81874999999999432</v>
      </c>
      <c r="AF30" s="29">
        <f t="shared" si="14"/>
        <v>10.198843625152922</v>
      </c>
      <c r="AG30" s="23"/>
      <c r="AH30" s="17" t="str">
        <f t="shared" si="15"/>
        <v/>
      </c>
      <c r="AI30" s="100"/>
      <c r="AJ30" s="101"/>
      <c r="AK30" s="101"/>
      <c r="AL30" s="101"/>
      <c r="AM30" s="101"/>
      <c r="AN30" s="102">
        <v>163</v>
      </c>
      <c r="AO30" s="102">
        <v>162.19999999999999</v>
      </c>
      <c r="AP30" s="102">
        <v>160.19999999999999</v>
      </c>
      <c r="AQ30" s="102">
        <v>160.19999999999999</v>
      </c>
      <c r="AR30" s="102">
        <v>161.6</v>
      </c>
      <c r="AS30" s="102">
        <v>160</v>
      </c>
      <c r="AT30" s="102">
        <v>162.19999999999999</v>
      </c>
      <c r="AU30" s="102">
        <v>162.6</v>
      </c>
      <c r="AV30" s="102">
        <v>159.1</v>
      </c>
      <c r="AW30" s="102">
        <v>159</v>
      </c>
      <c r="AX30" s="103">
        <v>160.30000000000001</v>
      </c>
      <c r="AY30" s="103">
        <v>160.1</v>
      </c>
      <c r="AZ30" s="103">
        <v>160.4</v>
      </c>
      <c r="BA30" s="103">
        <v>160.4</v>
      </c>
      <c r="BB30" s="103">
        <v>159.30000000000001</v>
      </c>
      <c r="BC30" s="103">
        <v>161.6</v>
      </c>
      <c r="BD30" s="103">
        <v>159.69999999999999</v>
      </c>
      <c r="BE30" s="103">
        <v>161</v>
      </c>
      <c r="BF30" s="103">
        <v>159.4</v>
      </c>
      <c r="BG30" s="103">
        <v>160.30000000000001</v>
      </c>
      <c r="BH30" s="103">
        <v>160.69999999999999</v>
      </c>
      <c r="BI30" s="103">
        <v>162.1</v>
      </c>
      <c r="BJ30" s="103">
        <v>160.19999999999999</v>
      </c>
      <c r="BK30" s="103">
        <v>161.1</v>
      </c>
      <c r="BL30" s="103">
        <v>162.1</v>
      </c>
      <c r="BM30" s="103">
        <v>161.1</v>
      </c>
      <c r="BN30" s="103">
        <v>161</v>
      </c>
      <c r="BO30" s="103">
        <v>161.1</v>
      </c>
      <c r="BP30" s="103">
        <v>160.80000000000001</v>
      </c>
      <c r="BQ30" s="103">
        <v>160.30000000000001</v>
      </c>
      <c r="BR30" s="103">
        <v>159.69999999999999</v>
      </c>
      <c r="BS30" s="103">
        <v>163.4</v>
      </c>
      <c r="BT30" s="2"/>
      <c r="BU30" s="2"/>
      <c r="BV30" s="2"/>
      <c r="BW30" s="2"/>
      <c r="BX30" s="2"/>
      <c r="BY30" s="25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</row>
    <row r="31" spans="1:166" ht="15" customHeight="1">
      <c r="A31" s="83" t="s">
        <v>157</v>
      </c>
      <c r="B31" s="66" t="s">
        <v>111</v>
      </c>
      <c r="C31" s="79" t="s">
        <v>181</v>
      </c>
      <c r="D31" s="67">
        <v>1</v>
      </c>
      <c r="E31" s="83" t="s">
        <v>71</v>
      </c>
      <c r="F31" s="84" t="s">
        <v>118</v>
      </c>
      <c r="G31" s="85" t="s">
        <v>199</v>
      </c>
      <c r="H31" s="86">
        <v>1.33</v>
      </c>
      <c r="I31" s="87" t="s">
        <v>43</v>
      </c>
      <c r="J31" s="88">
        <v>90</v>
      </c>
      <c r="K31" s="89">
        <v>5</v>
      </c>
      <c r="L31" s="104">
        <v>-5</v>
      </c>
      <c r="M31" s="90" t="s">
        <v>38</v>
      </c>
      <c r="N31" s="91" t="s">
        <v>67</v>
      </c>
      <c r="O31" s="92">
        <v>95</v>
      </c>
      <c r="P31" s="93">
        <v>85</v>
      </c>
      <c r="Q31" s="94"/>
      <c r="R31" s="3">
        <f t="shared" si="16"/>
        <v>93.04</v>
      </c>
      <c r="S31" s="3">
        <f t="shared" si="17"/>
        <v>87.69</v>
      </c>
      <c r="T31" s="3">
        <f t="shared" si="18"/>
        <v>90.053437500000015</v>
      </c>
      <c r="U31" s="4">
        <f t="shared" si="19"/>
        <v>1.5577125689871809</v>
      </c>
      <c r="V31" s="5">
        <f t="shared" si="20"/>
        <v>1.0699449306943241</v>
      </c>
      <c r="W31" s="76">
        <f t="shared" si="5"/>
        <v>1.068750000000307E-2</v>
      </c>
      <c r="X31" s="76" t="str">
        <f t="shared" si="6"/>
        <v>Level A</v>
      </c>
      <c r="Y31" s="5">
        <f t="shared" si="21"/>
        <v>1.0585098942475253</v>
      </c>
      <c r="Z31" s="5">
        <f t="shared" si="22"/>
        <v>1.0813799671411231</v>
      </c>
      <c r="AA31" s="5">
        <f t="shared" si="23"/>
        <v>1.0585098942475253</v>
      </c>
      <c r="AB31" s="6">
        <f t="shared" si="24"/>
        <v>0.99866315455733989</v>
      </c>
      <c r="AC31" s="29">
        <f t="shared" si="25"/>
        <v>6.2687106502588676</v>
      </c>
      <c r="AD31" s="29">
        <f t="shared" si="26"/>
        <v>-6.1618356502588369</v>
      </c>
      <c r="AE31" s="29">
        <f t="shared" si="27"/>
        <v>-5.3437500000015348E-2</v>
      </c>
      <c r="AF31" s="29">
        <f t="shared" si="14"/>
        <v>14.019413120884629</v>
      </c>
      <c r="AG31" s="23"/>
      <c r="AH31" s="17" t="str">
        <f t="shared" si="15"/>
        <v/>
      </c>
      <c r="AI31" s="100"/>
      <c r="AJ31" s="101"/>
      <c r="AK31" s="101"/>
      <c r="AL31" s="101"/>
      <c r="AM31" s="101"/>
      <c r="AN31" s="102">
        <v>88.59</v>
      </c>
      <c r="AO31" s="102">
        <v>88.45</v>
      </c>
      <c r="AP31" s="102">
        <v>92.92</v>
      </c>
      <c r="AQ31" s="102">
        <v>93.04</v>
      </c>
      <c r="AR31" s="102">
        <v>88.85</v>
      </c>
      <c r="AS31" s="102">
        <v>89.04</v>
      </c>
      <c r="AT31" s="102">
        <v>89.03</v>
      </c>
      <c r="AU31" s="102">
        <v>90.88</v>
      </c>
      <c r="AV31" s="102">
        <v>88.15</v>
      </c>
      <c r="AW31" s="102">
        <v>87.69</v>
      </c>
      <c r="AX31" s="103">
        <v>91.55</v>
      </c>
      <c r="AY31" s="103">
        <v>88.93</v>
      </c>
      <c r="AZ31" s="103">
        <v>92.47</v>
      </c>
      <c r="BA31" s="103">
        <v>91.21</v>
      </c>
      <c r="BB31" s="103">
        <v>88.75</v>
      </c>
      <c r="BC31" s="103">
        <v>91.92</v>
      </c>
      <c r="BD31" s="103">
        <v>90.63</v>
      </c>
      <c r="BE31" s="103">
        <v>90.81</v>
      </c>
      <c r="BF31" s="103">
        <v>89.18</v>
      </c>
      <c r="BG31" s="103">
        <v>91.71</v>
      </c>
      <c r="BH31" s="103">
        <v>89.49</v>
      </c>
      <c r="BI31" s="103">
        <v>91.08</v>
      </c>
      <c r="BJ31" s="103">
        <v>88.17</v>
      </c>
      <c r="BK31" s="103">
        <v>92.05</v>
      </c>
      <c r="BL31" s="103">
        <v>90.76</v>
      </c>
      <c r="BM31" s="103">
        <v>88.92</v>
      </c>
      <c r="BN31" s="103">
        <v>89.61</v>
      </c>
      <c r="BO31" s="103">
        <v>88.3</v>
      </c>
      <c r="BP31" s="103">
        <v>89.87</v>
      </c>
      <c r="BQ31" s="103">
        <v>91.7</v>
      </c>
      <c r="BR31" s="103">
        <v>88.4</v>
      </c>
      <c r="BS31" s="103">
        <v>89.56</v>
      </c>
      <c r="BT31" s="2"/>
      <c r="BU31" s="2"/>
      <c r="BV31" s="2"/>
      <c r="BW31" s="2"/>
      <c r="BX31" s="2"/>
      <c r="BY31" s="25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</row>
    <row r="32" spans="1:166" ht="15" customHeight="1">
      <c r="A32" s="83" t="s">
        <v>158</v>
      </c>
      <c r="B32" s="66" t="s">
        <v>111</v>
      </c>
      <c r="C32" s="79" t="s">
        <v>181</v>
      </c>
      <c r="D32" s="67">
        <v>1</v>
      </c>
      <c r="E32" s="83" t="s">
        <v>71</v>
      </c>
      <c r="F32" s="84" t="s">
        <v>118</v>
      </c>
      <c r="G32" s="85" t="s">
        <v>199</v>
      </c>
      <c r="H32" s="86">
        <v>1.33</v>
      </c>
      <c r="I32" s="87" t="s">
        <v>43</v>
      </c>
      <c r="J32" s="88">
        <v>90</v>
      </c>
      <c r="K32" s="89">
        <v>5</v>
      </c>
      <c r="L32" s="89">
        <v>-5</v>
      </c>
      <c r="M32" s="90" t="s">
        <v>38</v>
      </c>
      <c r="N32" s="91" t="s">
        <v>67</v>
      </c>
      <c r="O32" s="92">
        <v>95</v>
      </c>
      <c r="P32" s="93">
        <v>85</v>
      </c>
      <c r="Q32" s="94"/>
      <c r="R32" s="3">
        <f t="shared" si="16"/>
        <v>92.846000000000004</v>
      </c>
      <c r="S32" s="3">
        <f t="shared" si="17"/>
        <v>86.93</v>
      </c>
      <c r="T32" s="3">
        <f t="shared" si="18"/>
        <v>90.096459375000009</v>
      </c>
      <c r="U32" s="4">
        <f t="shared" si="19"/>
        <v>1.1746459411269627</v>
      </c>
      <c r="V32" s="5">
        <f t="shared" si="20"/>
        <v>1.4188672589015685</v>
      </c>
      <c r="W32" s="76">
        <f t="shared" si="5"/>
        <v>1.9291875000001825E-2</v>
      </c>
      <c r="X32" s="76" t="str">
        <f t="shared" si="6"/>
        <v>Level A</v>
      </c>
      <c r="Y32" s="5">
        <f t="shared" si="21"/>
        <v>1.3914946491012441</v>
      </c>
      <c r="Z32" s="5">
        <f t="shared" si="22"/>
        <v>1.4462398687018927</v>
      </c>
      <c r="AA32" s="5">
        <f t="shared" si="23"/>
        <v>1.3914946491012441</v>
      </c>
      <c r="AB32" s="6">
        <f t="shared" si="24"/>
        <v>0.99997790112460261</v>
      </c>
      <c r="AC32" s="29" t="str">
        <f t="shared" si="25"/>
        <v/>
      </c>
      <c r="AD32" s="29" t="str">
        <f t="shared" si="26"/>
        <v/>
      </c>
      <c r="AE32" s="29">
        <f t="shared" si="27"/>
        <v>-9.6459375000009118E-2</v>
      </c>
      <c r="AF32" s="29">
        <f t="shared" si="14"/>
        <v>10.571813470142665</v>
      </c>
      <c r="AG32" s="23"/>
      <c r="AH32" s="17" t="str">
        <f t="shared" si="15"/>
        <v/>
      </c>
      <c r="AI32" s="100" t="s">
        <v>119</v>
      </c>
      <c r="AJ32" s="101"/>
      <c r="AK32" s="101"/>
      <c r="AL32" s="101"/>
      <c r="AM32" s="101"/>
      <c r="AN32" s="102">
        <v>89.190600000000003</v>
      </c>
      <c r="AO32" s="102">
        <v>88.796999999999997</v>
      </c>
      <c r="AP32" s="102">
        <v>86.93</v>
      </c>
      <c r="AQ32" s="102">
        <v>91.504000000000005</v>
      </c>
      <c r="AR32" s="102">
        <v>90.266099999999994</v>
      </c>
      <c r="AS32" s="102">
        <v>89.312200000000004</v>
      </c>
      <c r="AT32" s="102">
        <v>90.817899999999995</v>
      </c>
      <c r="AU32" s="102">
        <v>90.427999999999997</v>
      </c>
      <c r="AV32" s="102">
        <v>89.569699999999997</v>
      </c>
      <c r="AW32" s="102">
        <v>90.946600000000004</v>
      </c>
      <c r="AX32" s="103">
        <v>90.840599999999995</v>
      </c>
      <c r="AY32" s="103">
        <v>88.777000000000001</v>
      </c>
      <c r="AZ32" s="103">
        <v>88.736999999999995</v>
      </c>
      <c r="BA32" s="103">
        <v>90.185299999999998</v>
      </c>
      <c r="BB32" s="103">
        <v>89.366100000000003</v>
      </c>
      <c r="BC32" s="103">
        <v>90.75</v>
      </c>
      <c r="BD32" s="103">
        <v>92.846000000000004</v>
      </c>
      <c r="BE32" s="103">
        <v>90.94</v>
      </c>
      <c r="BF32" s="103">
        <v>91.209000000000003</v>
      </c>
      <c r="BG32" s="103">
        <v>90.939700000000002</v>
      </c>
      <c r="BH32" s="103">
        <v>91.518000000000001</v>
      </c>
      <c r="BI32" s="103">
        <v>91.445999999999998</v>
      </c>
      <c r="BJ32" s="103">
        <v>89.025999999999996</v>
      </c>
      <c r="BK32" s="103">
        <v>90.154799999999994</v>
      </c>
      <c r="BL32" s="103">
        <v>88.8</v>
      </c>
      <c r="BM32" s="103">
        <v>90.431299999999993</v>
      </c>
      <c r="BN32" s="103">
        <v>90.776600000000002</v>
      </c>
      <c r="BO32" s="103">
        <v>89.541799999999995</v>
      </c>
      <c r="BP32" s="103">
        <v>88.554000000000002</v>
      </c>
      <c r="BQ32" s="103">
        <v>90.736099999999993</v>
      </c>
      <c r="BR32" s="103">
        <v>89.551000000000002</v>
      </c>
      <c r="BS32" s="103">
        <v>90.198300000000003</v>
      </c>
      <c r="BT32" s="2"/>
      <c r="BU32" s="2"/>
      <c r="BV32" s="2"/>
      <c r="BW32" s="2"/>
      <c r="BX32" s="2"/>
      <c r="BY32" s="25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</row>
    <row r="33" spans="1:144" ht="15" customHeight="1">
      <c r="A33" s="83" t="s">
        <v>162</v>
      </c>
      <c r="B33" s="66" t="s">
        <v>111</v>
      </c>
      <c r="C33" s="79" t="s">
        <v>181</v>
      </c>
      <c r="D33" s="67">
        <v>1</v>
      </c>
      <c r="E33" s="83" t="s">
        <v>71</v>
      </c>
      <c r="F33" s="84" t="s">
        <v>118</v>
      </c>
      <c r="G33" s="85" t="s">
        <v>199</v>
      </c>
      <c r="H33" s="86">
        <v>1.33</v>
      </c>
      <c r="I33" s="87" t="s">
        <v>43</v>
      </c>
      <c r="J33" s="88">
        <v>90</v>
      </c>
      <c r="K33" s="89">
        <v>5</v>
      </c>
      <c r="L33" s="89">
        <v>-5</v>
      </c>
      <c r="M33" s="90" t="s">
        <v>38</v>
      </c>
      <c r="N33" s="91" t="s">
        <v>67</v>
      </c>
      <c r="O33" s="92">
        <v>95</v>
      </c>
      <c r="P33" s="93">
        <v>85</v>
      </c>
      <c r="Q33" s="94"/>
      <c r="R33" s="3">
        <f t="shared" si="16"/>
        <v>92.07</v>
      </c>
      <c r="S33" s="3">
        <f t="shared" si="17"/>
        <v>87.11</v>
      </c>
      <c r="T33" s="3">
        <f t="shared" si="18"/>
        <v>89.782812499999977</v>
      </c>
      <c r="U33" s="4">
        <f t="shared" si="19"/>
        <v>1.2796552821479037</v>
      </c>
      <c r="V33" s="5">
        <f t="shared" si="20"/>
        <v>1.3024340929294362</v>
      </c>
      <c r="W33" s="76">
        <f t="shared" si="5"/>
        <v>-4.3437500000004549E-2</v>
      </c>
      <c r="X33" s="76" t="str">
        <f t="shared" si="6"/>
        <v>Level A</v>
      </c>
      <c r="Y33" s="5">
        <f t="shared" si="21"/>
        <v>1.3590085738410644</v>
      </c>
      <c r="Z33" s="5">
        <f t="shared" si="22"/>
        <v>1.2458596120178078</v>
      </c>
      <c r="AA33" s="5">
        <f t="shared" si="23"/>
        <v>1.2458596120178078</v>
      </c>
      <c r="AB33" s="6">
        <f t="shared" si="24"/>
        <v>0.99988429185549577</v>
      </c>
      <c r="AC33" s="29" t="str">
        <f t="shared" si="25"/>
        <v/>
      </c>
      <c r="AD33" s="29">
        <f t="shared" si="26"/>
        <v>-5.3230120757701513</v>
      </c>
      <c r="AE33" s="29">
        <f t="shared" si="27"/>
        <v>0.21718750000002274</v>
      </c>
      <c r="AF33" s="29">
        <f t="shared" si="14"/>
        <v>11.516897539331133</v>
      </c>
      <c r="AG33" s="23"/>
      <c r="AH33" s="17" t="str">
        <f t="shared" si="15"/>
        <v/>
      </c>
      <c r="AI33" s="100"/>
      <c r="AJ33" s="101"/>
      <c r="AK33" s="101"/>
      <c r="AL33" s="101"/>
      <c r="AM33" s="101"/>
      <c r="AN33" s="102">
        <v>88.36</v>
      </c>
      <c r="AO33" s="102">
        <v>89.93</v>
      </c>
      <c r="AP33" s="102">
        <v>92.07</v>
      </c>
      <c r="AQ33" s="102">
        <v>89.06</v>
      </c>
      <c r="AR33" s="102">
        <v>88.96</v>
      </c>
      <c r="AS33" s="102">
        <v>90.71</v>
      </c>
      <c r="AT33" s="102">
        <v>87.65</v>
      </c>
      <c r="AU33" s="102">
        <v>88.16</v>
      </c>
      <c r="AV33" s="102">
        <v>90.23</v>
      </c>
      <c r="AW33" s="102">
        <v>90.09</v>
      </c>
      <c r="AX33" s="103">
        <v>91.55</v>
      </c>
      <c r="AY33" s="103">
        <v>91.09</v>
      </c>
      <c r="AZ33" s="103">
        <v>87.11</v>
      </c>
      <c r="BA33" s="103">
        <v>89.41</v>
      </c>
      <c r="BB33" s="103">
        <v>89.62</v>
      </c>
      <c r="BC33" s="103">
        <v>90.49</v>
      </c>
      <c r="BD33" s="103">
        <v>91.09</v>
      </c>
      <c r="BE33" s="103">
        <v>91.22</v>
      </c>
      <c r="BF33" s="103">
        <v>89.78</v>
      </c>
      <c r="BG33" s="103">
        <v>89.07</v>
      </c>
      <c r="BH33" s="103">
        <v>89.95</v>
      </c>
      <c r="BI33" s="103">
        <v>90.6</v>
      </c>
      <c r="BJ33" s="103">
        <v>88.21</v>
      </c>
      <c r="BK33" s="103">
        <v>90</v>
      </c>
      <c r="BL33" s="103">
        <v>90.55</v>
      </c>
      <c r="BM33" s="103">
        <v>89.08</v>
      </c>
      <c r="BN33" s="103">
        <v>91.6</v>
      </c>
      <c r="BO33" s="103">
        <v>88</v>
      </c>
      <c r="BP33" s="103">
        <v>89.99</v>
      </c>
      <c r="BQ33" s="103">
        <v>88.08</v>
      </c>
      <c r="BR33" s="103">
        <v>91.6</v>
      </c>
      <c r="BS33" s="103">
        <v>89.74</v>
      </c>
      <c r="BT33" s="2"/>
      <c r="BU33" s="2"/>
      <c r="BV33" s="2"/>
      <c r="BW33" s="2"/>
      <c r="BX33" s="2"/>
      <c r="BY33" s="25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</row>
    <row r="34" spans="1:144" ht="15" customHeight="1">
      <c r="A34" s="83" t="s">
        <v>167</v>
      </c>
      <c r="B34" s="66" t="s">
        <v>111</v>
      </c>
      <c r="C34" s="79" t="s">
        <v>181</v>
      </c>
      <c r="D34" s="67">
        <v>1</v>
      </c>
      <c r="E34" s="83" t="s">
        <v>71</v>
      </c>
      <c r="F34" s="84" t="s">
        <v>118</v>
      </c>
      <c r="G34" s="85" t="s">
        <v>199</v>
      </c>
      <c r="H34" s="86">
        <v>1.33</v>
      </c>
      <c r="I34" s="87" t="s">
        <v>43</v>
      </c>
      <c r="J34" s="88">
        <v>90</v>
      </c>
      <c r="K34" s="89">
        <v>5</v>
      </c>
      <c r="L34" s="89">
        <v>-5</v>
      </c>
      <c r="M34" s="90" t="s">
        <v>38</v>
      </c>
      <c r="N34" s="91" t="s">
        <v>67</v>
      </c>
      <c r="O34" s="92">
        <v>95</v>
      </c>
      <c r="P34" s="93">
        <v>85</v>
      </c>
      <c r="Q34" s="94"/>
      <c r="R34" s="3">
        <f t="shared" si="16"/>
        <v>91.855999999999995</v>
      </c>
      <c r="S34" s="3">
        <f t="shared" si="17"/>
        <v>88.295000000000002</v>
      </c>
      <c r="T34" s="3">
        <f t="shared" si="18"/>
        <v>89.609841250000031</v>
      </c>
      <c r="U34" s="4">
        <f t="shared" si="19"/>
        <v>0.73572601842801211</v>
      </c>
      <c r="V34" s="5">
        <f t="shared" si="20"/>
        <v>2.2653360421148996</v>
      </c>
      <c r="W34" s="76">
        <f t="shared" si="5"/>
        <v>-7.8031749999993849E-2</v>
      </c>
      <c r="X34" s="76" t="str">
        <f t="shared" si="6"/>
        <v>Level A</v>
      </c>
      <c r="Y34" s="5">
        <f t="shared" si="21"/>
        <v>2.4421041778191852</v>
      </c>
      <c r="Z34" s="5">
        <f t="shared" si="22"/>
        <v>2.0885679064106144</v>
      </c>
      <c r="AA34" s="5">
        <f t="shared" si="23"/>
        <v>2.0885679064106144</v>
      </c>
      <c r="AB34" s="6">
        <f t="shared" si="24"/>
        <v>0.99999999981430898</v>
      </c>
      <c r="AC34" s="29" t="str">
        <f t="shared" si="25"/>
        <v/>
      </c>
      <c r="AD34" s="29" t="str">
        <f t="shared" si="26"/>
        <v/>
      </c>
      <c r="AE34" s="29">
        <f t="shared" si="27"/>
        <v>0.39015874999996925</v>
      </c>
      <c r="AF34" s="29" t="str">
        <f t="shared" si="14"/>
        <v/>
      </c>
      <c r="AG34" s="23"/>
      <c r="AH34" s="17" t="str">
        <f t="shared" si="15"/>
        <v/>
      </c>
      <c r="AI34" s="100" t="s">
        <v>119</v>
      </c>
      <c r="AJ34" s="101"/>
      <c r="AK34" s="101"/>
      <c r="AL34" s="101"/>
      <c r="AM34" s="101"/>
      <c r="AN34" s="102">
        <v>89.697299999999998</v>
      </c>
      <c r="AO34" s="102">
        <v>88.962999999999994</v>
      </c>
      <c r="AP34" s="102">
        <v>91.405000000000001</v>
      </c>
      <c r="AQ34" s="102">
        <v>89.003699999999995</v>
      </c>
      <c r="AR34" s="102">
        <v>89.193600000000004</v>
      </c>
      <c r="AS34" s="102">
        <v>90.899600000000007</v>
      </c>
      <c r="AT34" s="102">
        <v>89.610600000000005</v>
      </c>
      <c r="AU34" s="102">
        <v>89.784300000000002</v>
      </c>
      <c r="AV34" s="102">
        <v>89.589699999999993</v>
      </c>
      <c r="AW34" s="102">
        <v>89.384900000000002</v>
      </c>
      <c r="AX34" s="103">
        <v>89.183099999999996</v>
      </c>
      <c r="AY34" s="103">
        <v>88.295000000000002</v>
      </c>
      <c r="AZ34" s="103">
        <v>89.711799999999997</v>
      </c>
      <c r="BA34" s="103">
        <v>90.205100000000002</v>
      </c>
      <c r="BB34" s="103">
        <v>89.521500000000003</v>
      </c>
      <c r="BC34" s="103">
        <v>89.101100000000002</v>
      </c>
      <c r="BD34" s="103">
        <v>90.688000000000002</v>
      </c>
      <c r="BE34" s="103">
        <v>88.953000000000003</v>
      </c>
      <c r="BF34" s="103">
        <v>89.545699999999997</v>
      </c>
      <c r="BG34" s="103">
        <v>90.051419999999993</v>
      </c>
      <c r="BH34" s="103">
        <v>89.037800000000004</v>
      </c>
      <c r="BI34" s="103">
        <v>89.037599999999998</v>
      </c>
      <c r="BJ34" s="103">
        <v>89.254999999999995</v>
      </c>
      <c r="BK34" s="103">
        <v>89.059299999999993</v>
      </c>
      <c r="BL34" s="103">
        <v>89.751999999999995</v>
      </c>
      <c r="BM34" s="103">
        <v>89.289900000000003</v>
      </c>
      <c r="BN34" s="103">
        <v>89.4255</v>
      </c>
      <c r="BO34" s="103">
        <v>89.411900000000003</v>
      </c>
      <c r="BP34" s="103">
        <v>91.855999999999995</v>
      </c>
      <c r="BQ34" s="103">
        <v>89.774600000000007</v>
      </c>
      <c r="BR34" s="103">
        <v>89.616500000000002</v>
      </c>
      <c r="BS34" s="103">
        <v>89.211399999999998</v>
      </c>
      <c r="BT34" s="2"/>
      <c r="BU34" s="2"/>
      <c r="BV34" s="2"/>
      <c r="BW34" s="2"/>
      <c r="BX34" s="2"/>
      <c r="BY34" s="25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</row>
    <row r="35" spans="1:144" ht="15" customHeight="1">
      <c r="A35" s="83" t="s">
        <v>168</v>
      </c>
      <c r="B35" s="66" t="s">
        <v>111</v>
      </c>
      <c r="C35" s="79" t="s">
        <v>181</v>
      </c>
      <c r="D35" s="67">
        <v>1</v>
      </c>
      <c r="E35" s="83" t="s">
        <v>71</v>
      </c>
      <c r="F35" s="84" t="s">
        <v>118</v>
      </c>
      <c r="G35" s="85" t="s">
        <v>199</v>
      </c>
      <c r="H35" s="86">
        <v>1.33</v>
      </c>
      <c r="I35" s="87" t="s">
        <v>43</v>
      </c>
      <c r="J35" s="88">
        <v>90</v>
      </c>
      <c r="K35" s="89">
        <v>5</v>
      </c>
      <c r="L35" s="89">
        <v>-5</v>
      </c>
      <c r="M35" s="90" t="s">
        <v>38</v>
      </c>
      <c r="N35" s="91" t="s">
        <v>67</v>
      </c>
      <c r="O35" s="92">
        <v>95</v>
      </c>
      <c r="P35" s="93">
        <v>85</v>
      </c>
      <c r="Q35" s="94"/>
      <c r="R35" s="3">
        <f t="shared" si="16"/>
        <v>92.46</v>
      </c>
      <c r="S35" s="3">
        <f t="shared" si="17"/>
        <v>87.554000000000002</v>
      </c>
      <c r="T35" s="3">
        <f t="shared" si="18"/>
        <v>89.890443749999989</v>
      </c>
      <c r="U35" s="4">
        <f t="shared" si="19"/>
        <v>1.2480192466303057</v>
      </c>
      <c r="V35" s="5">
        <f t="shared" si="20"/>
        <v>1.3354494901955425</v>
      </c>
      <c r="W35" s="76">
        <f t="shared" si="5"/>
        <v>-2.1911250000002269E-2</v>
      </c>
      <c r="X35" s="76" t="str">
        <f t="shared" si="6"/>
        <v>Level A</v>
      </c>
      <c r="Y35" s="5">
        <f t="shared" si="21"/>
        <v>1.3647108578375926</v>
      </c>
      <c r="Z35" s="5">
        <f t="shared" si="22"/>
        <v>1.3061881225534924</v>
      </c>
      <c r="AA35" s="5">
        <f t="shared" si="23"/>
        <v>1.3061881225534924</v>
      </c>
      <c r="AB35" s="6">
        <f t="shared" si="24"/>
        <v>0.99993427343814756</v>
      </c>
      <c r="AC35" s="29" t="str">
        <f t="shared" si="25"/>
        <v/>
      </c>
      <c r="AD35" s="29">
        <f t="shared" si="26"/>
        <v>-5.0891530440549388</v>
      </c>
      <c r="AE35" s="29">
        <f t="shared" si="27"/>
        <v>0.10955625000001135</v>
      </c>
      <c r="AF35" s="29">
        <f t="shared" ref="AF35:AF98" si="28">IF(OR($V35&gt;$AF$9,$U35=""),"",$AF$9*6*$U35)</f>
        <v>11.232173219672752</v>
      </c>
      <c r="AG35" s="23"/>
      <c r="AH35" s="17" t="str">
        <f t="shared" si="15"/>
        <v/>
      </c>
      <c r="AI35" s="100" t="s">
        <v>119</v>
      </c>
      <c r="AJ35" s="101"/>
      <c r="AK35" s="101"/>
      <c r="AL35" s="101"/>
      <c r="AM35" s="101"/>
      <c r="AN35" s="102">
        <v>87.804000000000002</v>
      </c>
      <c r="AO35" s="102">
        <v>90.335899999999995</v>
      </c>
      <c r="AP35" s="102">
        <v>89.184299999999993</v>
      </c>
      <c r="AQ35" s="102">
        <v>89.161600000000007</v>
      </c>
      <c r="AR35" s="102">
        <v>91.977000000000004</v>
      </c>
      <c r="AS35" s="102">
        <v>89.050600000000003</v>
      </c>
      <c r="AT35" s="102">
        <v>88.97</v>
      </c>
      <c r="AU35" s="102">
        <v>89.653099999999995</v>
      </c>
      <c r="AV35" s="102">
        <v>88.466999999999999</v>
      </c>
      <c r="AW35" s="102">
        <v>88.816000000000003</v>
      </c>
      <c r="AX35" s="103">
        <v>89.415099999999995</v>
      </c>
      <c r="AY35" s="103">
        <v>89.734899999999996</v>
      </c>
      <c r="AZ35" s="103">
        <v>89.025999999999996</v>
      </c>
      <c r="BA35" s="103">
        <v>90.932299999999998</v>
      </c>
      <c r="BB35" s="103">
        <v>90.440200000000004</v>
      </c>
      <c r="BC35" s="103">
        <v>92.123000000000005</v>
      </c>
      <c r="BD35" s="103">
        <v>89.442599999999999</v>
      </c>
      <c r="BE35" s="103">
        <v>89.502399999999994</v>
      </c>
      <c r="BF35" s="103">
        <v>90.263099999999994</v>
      </c>
      <c r="BG35" s="103">
        <v>92.46</v>
      </c>
      <c r="BH35" s="103">
        <v>91.173000000000002</v>
      </c>
      <c r="BI35" s="103">
        <v>90.347399999999993</v>
      </c>
      <c r="BJ35" s="103">
        <v>89.484999999999999</v>
      </c>
      <c r="BK35" s="103">
        <v>88.891999999999996</v>
      </c>
      <c r="BL35" s="103">
        <v>90.273499999999999</v>
      </c>
      <c r="BM35" s="103">
        <v>90.836100000000002</v>
      </c>
      <c r="BN35" s="103">
        <v>91.408000000000001</v>
      </c>
      <c r="BO35" s="103">
        <v>92.206999999999994</v>
      </c>
      <c r="BP35" s="103">
        <v>89.495099999999994</v>
      </c>
      <c r="BQ35" s="103">
        <v>87.554000000000002</v>
      </c>
      <c r="BR35" s="103">
        <v>89.408000000000001</v>
      </c>
      <c r="BS35" s="103">
        <v>88.656000000000006</v>
      </c>
      <c r="BT35" s="2"/>
      <c r="BU35" s="2"/>
      <c r="BV35" s="2"/>
      <c r="BW35" s="2"/>
      <c r="BX35" s="2"/>
      <c r="BY35" s="25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74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</row>
    <row r="36" spans="1:144" ht="15" customHeight="1">
      <c r="A36" s="83" t="s">
        <v>169</v>
      </c>
      <c r="B36" s="66" t="s">
        <v>111</v>
      </c>
      <c r="C36" s="79" t="s">
        <v>181</v>
      </c>
      <c r="D36" s="67">
        <v>1</v>
      </c>
      <c r="E36" s="83" t="s">
        <v>71</v>
      </c>
      <c r="F36" s="84" t="s">
        <v>118</v>
      </c>
      <c r="G36" s="85" t="s">
        <v>199</v>
      </c>
      <c r="H36" s="86">
        <v>1.33</v>
      </c>
      <c r="I36" s="87" t="s">
        <v>43</v>
      </c>
      <c r="J36" s="88">
        <v>90</v>
      </c>
      <c r="K36" s="89">
        <v>5</v>
      </c>
      <c r="L36" s="89">
        <v>-5</v>
      </c>
      <c r="M36" s="90" t="s">
        <v>38</v>
      </c>
      <c r="N36" s="91" t="s">
        <v>67</v>
      </c>
      <c r="O36" s="92">
        <v>95</v>
      </c>
      <c r="P36" s="93">
        <v>85</v>
      </c>
      <c r="Q36" s="94"/>
      <c r="R36" s="3">
        <f t="shared" si="16"/>
        <v>92.738</v>
      </c>
      <c r="S36" s="3">
        <f t="shared" si="17"/>
        <v>87.402000000000001</v>
      </c>
      <c r="T36" s="3">
        <f t="shared" si="18"/>
        <v>89.928403124999988</v>
      </c>
      <c r="U36" s="4">
        <f t="shared" si="19"/>
        <v>1.4939687461610598</v>
      </c>
      <c r="V36" s="5">
        <f t="shared" si="20"/>
        <v>1.1155967425351943</v>
      </c>
      <c r="W36" s="76">
        <f t="shared" ref="W36:W99" si="29">IF(OR($AN36="",ISNUMBER($AN36)=FALSE),"",IF(AND($I36="Tolerance",$J36&lt;&gt;""),($T36-$J36)/(($O36-$P36)/2),IF(AND($I36="GD&amp;T",$K36&lt;&gt;""),$T36/$K36,"")))</f>
        <v>-1.4319375000002309E-2</v>
      </c>
      <c r="X36" s="76" t="str">
        <f t="shared" ref="X36:X99" si="30">IF($W36="","",IF(ABS($W36)&lt;=0.125, "Level A",IF(AND(ABS($W36)&gt;0.125,ABS($W36)&lt;=0.25), "Level B",IF(AND(ABS($W36)&gt;0.25,ABS($W36)&lt;=0.5), "Level C", IF(ABS($W36)&gt;0.5, "Level D")))))</f>
        <v>Level A</v>
      </c>
      <c r="Y36" s="5">
        <f t="shared" si="21"/>
        <v>1.1315713906403366</v>
      </c>
      <c r="Z36" s="5">
        <f t="shared" si="22"/>
        <v>1.0996220944300517</v>
      </c>
      <c r="AA36" s="5">
        <f t="shared" si="23"/>
        <v>1.0996220944300517</v>
      </c>
      <c r="AB36" s="6">
        <f t="shared" si="24"/>
        <v>0.99917111788140289</v>
      </c>
      <c r="AC36" s="29">
        <f t="shared" si="25"/>
        <v>5.8893384221826182</v>
      </c>
      <c r="AD36" s="29">
        <f t="shared" si="26"/>
        <v>-6.0325321721826413</v>
      </c>
      <c r="AE36" s="29">
        <f t="shared" si="27"/>
        <v>7.1596875000011551E-2</v>
      </c>
      <c r="AF36" s="29">
        <f t="shared" si="28"/>
        <v>13.445718715449537</v>
      </c>
      <c r="AG36" s="23"/>
      <c r="AH36" s="17" t="str">
        <f t="shared" ref="AH36:AH85" si="31">IF(AG36="","",IF(AG36&gt;=0.966,"Normal","Not Normal"))</f>
        <v/>
      </c>
      <c r="AI36" s="100"/>
      <c r="AJ36" s="105"/>
      <c r="AK36" s="105"/>
      <c r="AL36" s="105"/>
      <c r="AM36" s="105"/>
      <c r="AN36" s="102">
        <v>89.335899999999995</v>
      </c>
      <c r="AO36" s="102">
        <v>91.628</v>
      </c>
      <c r="AP36" s="102">
        <v>91.545000000000002</v>
      </c>
      <c r="AQ36" s="102">
        <v>88.99</v>
      </c>
      <c r="AR36" s="102">
        <v>90.923100000000005</v>
      </c>
      <c r="AS36" s="102">
        <v>90.412099999999995</v>
      </c>
      <c r="AT36" s="102">
        <v>88.213999999999999</v>
      </c>
      <c r="AU36" s="102">
        <v>91.55</v>
      </c>
      <c r="AV36" s="102">
        <v>88.805000000000007</v>
      </c>
      <c r="AW36" s="102">
        <v>89.120199999999997</v>
      </c>
      <c r="AX36" s="103">
        <v>89.379599999999996</v>
      </c>
      <c r="AY36" s="103">
        <v>89.468100000000007</v>
      </c>
      <c r="AZ36" s="103">
        <v>92.682000000000002</v>
      </c>
      <c r="BA36" s="103">
        <v>91.468999999999994</v>
      </c>
      <c r="BB36" s="103">
        <v>91.156000000000006</v>
      </c>
      <c r="BC36" s="103">
        <v>90.823800000000006</v>
      </c>
      <c r="BD36" s="103">
        <v>91.468999999999994</v>
      </c>
      <c r="BE36" s="103">
        <v>91.173000000000002</v>
      </c>
      <c r="BF36" s="103">
        <v>88.350999999999999</v>
      </c>
      <c r="BG36" s="103">
        <v>88.605999999999995</v>
      </c>
      <c r="BH36" s="103">
        <v>88.397000000000006</v>
      </c>
      <c r="BI36" s="103">
        <v>90.369600000000005</v>
      </c>
      <c r="BJ36" s="103">
        <v>91.400999999999996</v>
      </c>
      <c r="BK36" s="103">
        <v>89.792400000000001</v>
      </c>
      <c r="BL36" s="103">
        <v>89.393199999999993</v>
      </c>
      <c r="BM36" s="103">
        <v>88.153000000000006</v>
      </c>
      <c r="BN36" s="103">
        <v>88.105000000000004</v>
      </c>
      <c r="BO36" s="103">
        <v>87.402000000000001</v>
      </c>
      <c r="BP36" s="103">
        <v>90.337900000000005</v>
      </c>
      <c r="BQ36" s="103">
        <v>92.738</v>
      </c>
      <c r="BR36" s="103">
        <v>89.067999999999998</v>
      </c>
      <c r="BS36" s="103">
        <v>87.450999999999993</v>
      </c>
      <c r="BT36" s="2"/>
      <c r="BU36" s="2"/>
      <c r="BV36" s="2"/>
      <c r="BW36" s="2"/>
      <c r="BX36" s="2"/>
      <c r="BY36" s="25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</row>
    <row r="37" spans="1:144" ht="15" customHeight="1">
      <c r="A37" s="83" t="s">
        <v>170</v>
      </c>
      <c r="B37" s="66" t="s">
        <v>111</v>
      </c>
      <c r="C37" s="79" t="s">
        <v>181</v>
      </c>
      <c r="D37" s="67">
        <v>1</v>
      </c>
      <c r="E37" s="83" t="s">
        <v>71</v>
      </c>
      <c r="F37" s="84" t="s">
        <v>118</v>
      </c>
      <c r="G37" s="85" t="s">
        <v>199</v>
      </c>
      <c r="H37" s="86">
        <v>1.33</v>
      </c>
      <c r="I37" s="87" t="s">
        <v>43</v>
      </c>
      <c r="J37" s="88">
        <v>90</v>
      </c>
      <c r="K37" s="89">
        <v>5</v>
      </c>
      <c r="L37" s="89">
        <v>-5</v>
      </c>
      <c r="M37" s="90" t="s">
        <v>38</v>
      </c>
      <c r="N37" s="91" t="s">
        <v>67</v>
      </c>
      <c r="O37" s="92">
        <v>95</v>
      </c>
      <c r="P37" s="93">
        <v>85</v>
      </c>
      <c r="Q37" s="94"/>
      <c r="R37" s="3">
        <f t="shared" si="16"/>
        <v>92.275999999999996</v>
      </c>
      <c r="S37" s="3">
        <f t="shared" si="17"/>
        <v>88.340999999999994</v>
      </c>
      <c r="T37" s="3">
        <f t="shared" si="18"/>
        <v>90.314134375000023</v>
      </c>
      <c r="U37" s="4">
        <f t="shared" si="19"/>
        <v>1.1697226728421104</v>
      </c>
      <c r="V37" s="5">
        <f t="shared" si="20"/>
        <v>1.4248391566328422</v>
      </c>
      <c r="W37" s="76">
        <f t="shared" si="29"/>
        <v>6.2826875000004639E-2</v>
      </c>
      <c r="X37" s="76" t="str">
        <f t="shared" si="30"/>
        <v>Level A</v>
      </c>
      <c r="Y37" s="5">
        <f t="shared" si="21"/>
        <v>1.3353209650439586</v>
      </c>
      <c r="Z37" s="5">
        <f t="shared" si="22"/>
        <v>1.5143573482217259</v>
      </c>
      <c r="AA37" s="5">
        <f t="shared" si="23"/>
        <v>1.3353209650439586</v>
      </c>
      <c r="AB37" s="6">
        <f t="shared" si="24"/>
        <v>0.99996634531271633</v>
      </c>
      <c r="AC37" s="29" t="str">
        <f t="shared" si="25"/>
        <v/>
      </c>
      <c r="AD37" s="29" t="str">
        <f t="shared" si="26"/>
        <v/>
      </c>
      <c r="AE37" s="29">
        <f t="shared" si="27"/>
        <v>-0.31413437500002317</v>
      </c>
      <c r="AF37" s="29">
        <f t="shared" si="28"/>
        <v>10.527504055578994</v>
      </c>
      <c r="AG37" s="23"/>
      <c r="AH37" s="17" t="str">
        <f t="shared" si="31"/>
        <v/>
      </c>
      <c r="AI37" s="100" t="s">
        <v>119</v>
      </c>
      <c r="AJ37" s="101"/>
      <c r="AK37" s="101"/>
      <c r="AL37" s="101"/>
      <c r="AM37" s="101"/>
      <c r="AN37" s="102">
        <v>89.135000000000005</v>
      </c>
      <c r="AO37" s="102">
        <v>92.06</v>
      </c>
      <c r="AP37" s="102">
        <v>91.129000000000005</v>
      </c>
      <c r="AQ37" s="102">
        <v>89.735600000000005</v>
      </c>
      <c r="AR37" s="102">
        <v>89.553200000000004</v>
      </c>
      <c r="AS37" s="102">
        <v>90.957499999999996</v>
      </c>
      <c r="AT37" s="102">
        <v>88.600999999999999</v>
      </c>
      <c r="AU37" s="102">
        <v>92.275999999999996</v>
      </c>
      <c r="AV37" s="102">
        <v>90.9251</v>
      </c>
      <c r="AW37" s="102">
        <v>90.717200000000005</v>
      </c>
      <c r="AX37" s="103">
        <v>91.391000000000005</v>
      </c>
      <c r="AY37" s="103">
        <v>90.830299999999994</v>
      </c>
      <c r="AZ37" s="103">
        <v>91.224999999999994</v>
      </c>
      <c r="BA37" s="103">
        <v>89.518199999999993</v>
      </c>
      <c r="BB37" s="103">
        <v>88.340999999999994</v>
      </c>
      <c r="BC37" s="103">
        <v>88.887</v>
      </c>
      <c r="BD37" s="103">
        <v>90.409899999999993</v>
      </c>
      <c r="BE37" s="103">
        <v>90.227999999999994</v>
      </c>
      <c r="BF37" s="103">
        <v>92.037000000000006</v>
      </c>
      <c r="BG37" s="103">
        <v>91.688000000000002</v>
      </c>
      <c r="BH37" s="103">
        <v>89.206299999999999</v>
      </c>
      <c r="BI37" s="103">
        <v>90.5745</v>
      </c>
      <c r="BJ37" s="103">
        <v>88.697999999999993</v>
      </c>
      <c r="BK37" s="103">
        <v>90.175700000000006</v>
      </c>
      <c r="BL37" s="103">
        <v>88.462999999999994</v>
      </c>
      <c r="BM37" s="103">
        <v>89.561199999999999</v>
      </c>
      <c r="BN37" s="103">
        <v>91.926000000000002</v>
      </c>
      <c r="BO37" s="103">
        <v>88.971999999999994</v>
      </c>
      <c r="BP37" s="103">
        <v>91.679000000000002</v>
      </c>
      <c r="BQ37" s="103">
        <v>90.832300000000004</v>
      </c>
      <c r="BR37" s="103">
        <v>90.6477</v>
      </c>
      <c r="BS37" s="103">
        <v>89.671599999999998</v>
      </c>
      <c r="BT37" s="2"/>
      <c r="BU37" s="2"/>
      <c r="BV37" s="2"/>
      <c r="BW37" s="2"/>
      <c r="BX37" s="2"/>
      <c r="BY37" s="25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</row>
    <row r="38" spans="1:144" ht="15" customHeight="1">
      <c r="A38" s="83" t="s">
        <v>171</v>
      </c>
      <c r="B38" s="66" t="s">
        <v>111</v>
      </c>
      <c r="C38" s="79" t="s">
        <v>181</v>
      </c>
      <c r="D38" s="67">
        <v>1</v>
      </c>
      <c r="E38" s="83" t="s">
        <v>71</v>
      </c>
      <c r="F38" s="84" t="s">
        <v>118</v>
      </c>
      <c r="G38" s="85" t="s">
        <v>199</v>
      </c>
      <c r="H38" s="86">
        <v>1.33</v>
      </c>
      <c r="I38" s="87" t="s">
        <v>43</v>
      </c>
      <c r="J38" s="88">
        <v>90</v>
      </c>
      <c r="K38" s="89">
        <v>5</v>
      </c>
      <c r="L38" s="89">
        <v>-5</v>
      </c>
      <c r="M38" s="90" t="s">
        <v>38</v>
      </c>
      <c r="N38" s="91" t="s">
        <v>67</v>
      </c>
      <c r="O38" s="92">
        <v>95</v>
      </c>
      <c r="P38" s="93">
        <v>85</v>
      </c>
      <c r="Q38" s="94"/>
      <c r="R38" s="3">
        <f t="shared" si="16"/>
        <v>91.682000000000002</v>
      </c>
      <c r="S38" s="3">
        <f t="shared" si="17"/>
        <v>87.486999999999995</v>
      </c>
      <c r="T38" s="3">
        <f t="shared" si="18"/>
        <v>89.985235000000003</v>
      </c>
      <c r="U38" s="4">
        <f t="shared" si="19"/>
        <v>1.0568783753262516</v>
      </c>
      <c r="V38" s="5">
        <f t="shared" si="20"/>
        <v>1.5769711118861498</v>
      </c>
      <c r="W38" s="76">
        <f t="shared" si="29"/>
        <v>-2.9529999999994062E-3</v>
      </c>
      <c r="X38" s="76" t="str">
        <f t="shared" si="30"/>
        <v>Level A</v>
      </c>
      <c r="Y38" s="5">
        <f t="shared" si="21"/>
        <v>1.5816279075795487</v>
      </c>
      <c r="Z38" s="5">
        <f t="shared" si="22"/>
        <v>1.5723143161927511</v>
      </c>
      <c r="AA38" s="5">
        <f t="shared" si="23"/>
        <v>1.5723143161927511</v>
      </c>
      <c r="AB38" s="6">
        <f t="shared" si="24"/>
        <v>0.99999775979534089</v>
      </c>
      <c r="AC38" s="29" t="str">
        <f t="shared" si="25"/>
        <v/>
      </c>
      <c r="AD38" s="29" t="str">
        <f t="shared" si="26"/>
        <v/>
      </c>
      <c r="AE38" s="29">
        <f t="shared" si="27"/>
        <v>1.476499999999703E-2</v>
      </c>
      <c r="AF38" s="29" t="str">
        <f t="shared" si="28"/>
        <v/>
      </c>
      <c r="AG38" s="23"/>
      <c r="AH38" s="17" t="str">
        <f t="shared" si="31"/>
        <v/>
      </c>
      <c r="AI38" s="100" t="s">
        <v>119</v>
      </c>
      <c r="AJ38" s="101"/>
      <c r="AK38" s="101"/>
      <c r="AL38" s="101"/>
      <c r="AM38" s="101"/>
      <c r="AN38" s="102">
        <v>88.753</v>
      </c>
      <c r="AO38" s="102">
        <v>89.242599999999996</v>
      </c>
      <c r="AP38" s="102">
        <v>91.682000000000002</v>
      </c>
      <c r="AQ38" s="102">
        <v>89.003600000000006</v>
      </c>
      <c r="AR38" s="102">
        <v>90.861099999999993</v>
      </c>
      <c r="AS38" s="102">
        <v>90.431600000000003</v>
      </c>
      <c r="AT38" s="102">
        <v>90.083619999999996</v>
      </c>
      <c r="AU38" s="102">
        <v>89.197599999999994</v>
      </c>
      <c r="AV38" s="102">
        <v>90.134500000000003</v>
      </c>
      <c r="AW38" s="102">
        <v>91.081999999999994</v>
      </c>
      <c r="AX38" s="103">
        <v>90.711299999999994</v>
      </c>
      <c r="AY38" s="103">
        <v>90.185599999999994</v>
      </c>
      <c r="AZ38" s="103">
        <v>90.624799999999993</v>
      </c>
      <c r="BA38" s="103">
        <v>90.496499999999997</v>
      </c>
      <c r="BB38" s="103">
        <v>88.936999999999998</v>
      </c>
      <c r="BC38" s="103">
        <v>88.872</v>
      </c>
      <c r="BD38" s="103">
        <v>91.004000000000005</v>
      </c>
      <c r="BE38" s="103">
        <v>90.888400000000004</v>
      </c>
      <c r="BF38" s="103">
        <v>90.892899999999997</v>
      </c>
      <c r="BG38" s="103">
        <v>88.983000000000004</v>
      </c>
      <c r="BH38" s="103">
        <v>87.486999999999995</v>
      </c>
      <c r="BI38" s="103">
        <v>89.418700000000001</v>
      </c>
      <c r="BJ38" s="103">
        <v>91.581000000000003</v>
      </c>
      <c r="BK38" s="103">
        <v>88.54</v>
      </c>
      <c r="BL38" s="103">
        <v>90.939899999999994</v>
      </c>
      <c r="BM38" s="103">
        <v>89.613900000000001</v>
      </c>
      <c r="BN38" s="103">
        <v>90.562799999999996</v>
      </c>
      <c r="BO38" s="103">
        <v>90.3245</v>
      </c>
      <c r="BP38" s="103">
        <v>88.414000000000001</v>
      </c>
      <c r="BQ38" s="103">
        <v>90.473600000000005</v>
      </c>
      <c r="BR38" s="103">
        <v>88.783000000000001</v>
      </c>
      <c r="BS38" s="103">
        <v>91.322000000000003</v>
      </c>
      <c r="BT38" s="2"/>
      <c r="BU38" s="2"/>
      <c r="BV38" s="2"/>
      <c r="BW38" s="2"/>
      <c r="BX38" s="2"/>
      <c r="BY38" s="25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</row>
    <row r="39" spans="1:144" ht="15" customHeight="1">
      <c r="A39" s="83" t="s">
        <v>172</v>
      </c>
      <c r="B39" s="66" t="s">
        <v>111</v>
      </c>
      <c r="C39" s="79" t="s">
        <v>181</v>
      </c>
      <c r="D39" s="67">
        <v>1</v>
      </c>
      <c r="E39" s="83" t="s">
        <v>71</v>
      </c>
      <c r="F39" s="84" t="s">
        <v>118</v>
      </c>
      <c r="G39" s="85" t="s">
        <v>199</v>
      </c>
      <c r="H39" s="86">
        <v>1.33</v>
      </c>
      <c r="I39" s="87" t="s">
        <v>43</v>
      </c>
      <c r="J39" s="88">
        <v>90</v>
      </c>
      <c r="K39" s="89">
        <v>5</v>
      </c>
      <c r="L39" s="89">
        <v>-5</v>
      </c>
      <c r="M39" s="90" t="s">
        <v>38</v>
      </c>
      <c r="N39" s="91" t="s">
        <v>67</v>
      </c>
      <c r="O39" s="92">
        <v>95</v>
      </c>
      <c r="P39" s="93">
        <v>85</v>
      </c>
      <c r="Q39" s="94"/>
      <c r="R39" s="3">
        <f t="shared" si="16"/>
        <v>92.1</v>
      </c>
      <c r="S39" s="3">
        <f t="shared" si="17"/>
        <v>88.38</v>
      </c>
      <c r="T39" s="3">
        <f t="shared" si="18"/>
        <v>89.860937500000006</v>
      </c>
      <c r="U39" s="4">
        <f t="shared" si="19"/>
        <v>0.72636682892412507</v>
      </c>
      <c r="V39" s="5">
        <f t="shared" si="20"/>
        <v>2.2945247501669206</v>
      </c>
      <c r="W39" s="76">
        <f t="shared" si="29"/>
        <v>-2.7812499999998862E-2</v>
      </c>
      <c r="X39" s="76" t="str">
        <f t="shared" si="30"/>
        <v>Level A</v>
      </c>
      <c r="Y39" s="5">
        <f t="shared" si="21"/>
        <v>2.3583412197809355</v>
      </c>
      <c r="Z39" s="5">
        <f t="shared" si="22"/>
        <v>2.2307082805529057</v>
      </c>
      <c r="AA39" s="5">
        <f t="shared" si="23"/>
        <v>2.2307082805529057</v>
      </c>
      <c r="AB39" s="6">
        <f t="shared" si="24"/>
        <v>0.99999999998825517</v>
      </c>
      <c r="AC39" s="29" t="str">
        <f t="shared" si="25"/>
        <v/>
      </c>
      <c r="AD39" s="29" t="str">
        <f t="shared" si="26"/>
        <v/>
      </c>
      <c r="AE39" s="29">
        <f t="shared" si="27"/>
        <v>0.13906249999999432</v>
      </c>
      <c r="AF39" s="29" t="str">
        <f t="shared" si="28"/>
        <v/>
      </c>
      <c r="AG39" s="23"/>
      <c r="AH39" s="17" t="str">
        <f t="shared" si="31"/>
        <v/>
      </c>
      <c r="AI39" s="100" t="s">
        <v>119</v>
      </c>
      <c r="AJ39" s="101"/>
      <c r="AK39" s="101"/>
      <c r="AL39" s="101"/>
      <c r="AM39" s="101"/>
      <c r="AN39" s="102">
        <v>90</v>
      </c>
      <c r="AO39" s="102">
        <v>89.95</v>
      </c>
      <c r="AP39" s="102">
        <v>89.73</v>
      </c>
      <c r="AQ39" s="102">
        <v>89.45</v>
      </c>
      <c r="AR39" s="102">
        <v>90.32</v>
      </c>
      <c r="AS39" s="102">
        <v>91.52</v>
      </c>
      <c r="AT39" s="102">
        <v>89.52</v>
      </c>
      <c r="AU39" s="102">
        <v>90.45</v>
      </c>
      <c r="AV39" s="102">
        <v>89.78</v>
      </c>
      <c r="AW39" s="102">
        <v>89.45</v>
      </c>
      <c r="AX39" s="103">
        <v>89.48</v>
      </c>
      <c r="AY39" s="103">
        <v>90.47</v>
      </c>
      <c r="AZ39" s="103">
        <v>89.24</v>
      </c>
      <c r="BA39" s="103">
        <v>90.46</v>
      </c>
      <c r="BB39" s="103">
        <v>89.38</v>
      </c>
      <c r="BC39" s="103">
        <v>89.8</v>
      </c>
      <c r="BD39" s="103">
        <v>89.92</v>
      </c>
      <c r="BE39" s="103">
        <v>89.71</v>
      </c>
      <c r="BF39" s="103">
        <v>88.38</v>
      </c>
      <c r="BG39" s="103">
        <v>89.93</v>
      </c>
      <c r="BH39" s="103">
        <v>88.73</v>
      </c>
      <c r="BI39" s="103">
        <v>92.1</v>
      </c>
      <c r="BJ39" s="103">
        <v>89.73</v>
      </c>
      <c r="BK39" s="103">
        <v>89.61</v>
      </c>
      <c r="BL39" s="103">
        <v>89.24</v>
      </c>
      <c r="BM39" s="103">
        <v>89.98</v>
      </c>
      <c r="BN39" s="103">
        <v>89.79</v>
      </c>
      <c r="BO39" s="103">
        <v>90.71</v>
      </c>
      <c r="BP39" s="103">
        <v>88.78</v>
      </c>
      <c r="BQ39" s="103">
        <v>89.71</v>
      </c>
      <c r="BR39" s="103">
        <v>90.08</v>
      </c>
      <c r="BS39" s="103">
        <v>90.15</v>
      </c>
      <c r="BT39" s="2"/>
      <c r="BU39" s="2"/>
      <c r="BV39" s="2"/>
      <c r="BW39" s="2"/>
      <c r="BX39" s="2"/>
      <c r="BY39" s="25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</row>
    <row r="40" spans="1:144" ht="15" customHeight="1">
      <c r="A40" s="83" t="s">
        <v>173</v>
      </c>
      <c r="B40" s="66" t="s">
        <v>111</v>
      </c>
      <c r="C40" s="79" t="s">
        <v>181</v>
      </c>
      <c r="D40" s="67">
        <v>1</v>
      </c>
      <c r="E40" s="83" t="s">
        <v>71</v>
      </c>
      <c r="F40" s="84" t="s">
        <v>118</v>
      </c>
      <c r="G40" s="85" t="s">
        <v>199</v>
      </c>
      <c r="H40" s="86">
        <v>1.33</v>
      </c>
      <c r="I40" s="87" t="s">
        <v>43</v>
      </c>
      <c r="J40" s="88">
        <v>90</v>
      </c>
      <c r="K40" s="89">
        <v>5</v>
      </c>
      <c r="L40" s="89">
        <v>-5</v>
      </c>
      <c r="M40" s="90" t="s">
        <v>38</v>
      </c>
      <c r="N40" s="91" t="s">
        <v>67</v>
      </c>
      <c r="O40" s="92">
        <v>95</v>
      </c>
      <c r="P40" s="93">
        <v>85</v>
      </c>
      <c r="Q40" s="94"/>
      <c r="R40" s="3">
        <f t="shared" si="16"/>
        <v>92.305000000000007</v>
      </c>
      <c r="S40" s="3">
        <f t="shared" si="17"/>
        <v>88.042000000000002</v>
      </c>
      <c r="T40" s="3">
        <f t="shared" si="18"/>
        <v>89.835309375000008</v>
      </c>
      <c r="U40" s="4">
        <f t="shared" si="19"/>
        <v>1.2090367104966784</v>
      </c>
      <c r="V40" s="5">
        <f t="shared" si="20"/>
        <v>1.3785079081527571</v>
      </c>
      <c r="W40" s="76">
        <f t="shared" si="29"/>
        <v>-3.2938124999998306E-2</v>
      </c>
      <c r="X40" s="76" t="str">
        <f t="shared" si="30"/>
        <v>Level A</v>
      </c>
      <c r="Y40" s="5">
        <f t="shared" si="21"/>
        <v>1.423913373944979</v>
      </c>
      <c r="Z40" s="5">
        <f t="shared" si="22"/>
        <v>1.3331024423605355</v>
      </c>
      <c r="AA40" s="5">
        <f t="shared" si="23"/>
        <v>1.3331024423605355</v>
      </c>
      <c r="AB40" s="6">
        <f t="shared" si="24"/>
        <v>0.99995853825260683</v>
      </c>
      <c r="AC40" s="29" t="str">
        <f t="shared" si="25"/>
        <v/>
      </c>
      <c r="AD40" s="29" t="str">
        <f t="shared" si="26"/>
        <v/>
      </c>
      <c r="AE40" s="29">
        <f t="shared" si="27"/>
        <v>0.16469062499999154</v>
      </c>
      <c r="AF40" s="29">
        <f t="shared" si="28"/>
        <v>10.881330394470105</v>
      </c>
      <c r="AG40" s="23"/>
      <c r="AH40" s="17" t="str">
        <f t="shared" si="31"/>
        <v/>
      </c>
      <c r="AI40" s="100" t="s">
        <v>119</v>
      </c>
      <c r="AJ40" s="101"/>
      <c r="AK40" s="101"/>
      <c r="AL40" s="101"/>
      <c r="AM40" s="101"/>
      <c r="AN40" s="102">
        <v>91.192999999999998</v>
      </c>
      <c r="AO40" s="102">
        <v>89.016800000000003</v>
      </c>
      <c r="AP40" s="102">
        <v>91.536000000000001</v>
      </c>
      <c r="AQ40" s="102">
        <v>90.531400000000005</v>
      </c>
      <c r="AR40" s="102">
        <v>91.632999999999996</v>
      </c>
      <c r="AS40" s="102">
        <v>91.695999999999998</v>
      </c>
      <c r="AT40" s="102">
        <v>90.337999999999994</v>
      </c>
      <c r="AU40" s="102">
        <v>89.619</v>
      </c>
      <c r="AV40" s="102">
        <v>89.518000000000001</v>
      </c>
      <c r="AW40" s="102">
        <v>90.945800000000006</v>
      </c>
      <c r="AX40" s="103">
        <v>91.037999999999997</v>
      </c>
      <c r="AY40" s="103">
        <v>90.654499999999999</v>
      </c>
      <c r="AZ40" s="103">
        <v>88.712000000000003</v>
      </c>
      <c r="BA40" s="103">
        <v>92.305000000000007</v>
      </c>
      <c r="BB40" s="103">
        <v>89.450299999999999</v>
      </c>
      <c r="BC40" s="103">
        <v>88.989000000000004</v>
      </c>
      <c r="BD40" s="103">
        <v>88.331000000000003</v>
      </c>
      <c r="BE40" s="103">
        <v>89.6815</v>
      </c>
      <c r="BF40" s="103">
        <v>88.593999999999994</v>
      </c>
      <c r="BG40" s="103">
        <v>88.286000000000001</v>
      </c>
      <c r="BH40" s="103">
        <v>88.668999999999997</v>
      </c>
      <c r="BI40" s="103">
        <v>90.636499999999998</v>
      </c>
      <c r="BJ40" s="103">
        <v>90.654200000000003</v>
      </c>
      <c r="BK40" s="103">
        <v>88.650999999999996</v>
      </c>
      <c r="BL40" s="103">
        <v>89.195099999999996</v>
      </c>
      <c r="BM40" s="103">
        <v>89.141800000000003</v>
      </c>
      <c r="BN40" s="103">
        <v>88.042000000000002</v>
      </c>
      <c r="BO40" s="103">
        <v>88.337999999999994</v>
      </c>
      <c r="BP40" s="103">
        <v>89.063199999999995</v>
      </c>
      <c r="BQ40" s="103">
        <v>89.34</v>
      </c>
      <c r="BR40" s="103">
        <v>91.575999999999993</v>
      </c>
      <c r="BS40" s="103">
        <v>89.354799999999997</v>
      </c>
      <c r="BT40" s="2"/>
      <c r="BU40" s="2"/>
      <c r="BV40" s="2"/>
      <c r="BW40" s="2"/>
      <c r="BX40" s="2"/>
      <c r="BY40" s="25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</row>
    <row r="41" spans="1:144" ht="15" customHeight="1">
      <c r="A41" s="83" t="s">
        <v>174</v>
      </c>
      <c r="B41" s="66" t="s">
        <v>111</v>
      </c>
      <c r="C41" s="79" t="s">
        <v>181</v>
      </c>
      <c r="D41" s="67">
        <v>1</v>
      </c>
      <c r="E41" s="83" t="s">
        <v>71</v>
      </c>
      <c r="F41" s="84" t="s">
        <v>118</v>
      </c>
      <c r="G41" s="85" t="s">
        <v>199</v>
      </c>
      <c r="H41" s="86">
        <v>1.33</v>
      </c>
      <c r="I41" s="87" t="s">
        <v>43</v>
      </c>
      <c r="J41" s="88">
        <v>90</v>
      </c>
      <c r="K41" s="89">
        <v>5</v>
      </c>
      <c r="L41" s="89">
        <v>-5</v>
      </c>
      <c r="M41" s="90" t="s">
        <v>38</v>
      </c>
      <c r="N41" s="91" t="s">
        <v>67</v>
      </c>
      <c r="O41" s="92">
        <v>95</v>
      </c>
      <c r="P41" s="93">
        <v>85</v>
      </c>
      <c r="Q41" s="94"/>
      <c r="R41" s="3">
        <f t="shared" ref="R41:R95" si="32">IF(OR($AN41="",ISNUMBER($AN41)=FALSE),"",MAX(AN41:EI41))</f>
        <v>90.5</v>
      </c>
      <c r="S41" s="3">
        <f t="shared" ref="S41:S95" si="33">IF(OR($AN41="",ISNUMBER($AN41)=FALSE),"",MIN(AN41:EI41))</f>
        <v>87.95</v>
      </c>
      <c r="T41" s="3">
        <f t="shared" ref="T41:T95" si="34">IF(OR($AN41="",ISNUMBER($AN41)=FALSE),"",AVERAGE(AN41:EI41))</f>
        <v>89.61624999999998</v>
      </c>
      <c r="U41" s="4">
        <f t="shared" ref="U41:U95" si="35">IF(OR($AN41="",ISNUMBER($AN41)=FALSE),"",STDEV(AN41:EI41))</f>
        <v>0.60027816132834799</v>
      </c>
      <c r="V41" s="5">
        <f t="shared" ref="V41:V95" si="36">IF(OR($AN41="",ISNUMBER($AN41)=FALSE),"",IF(AND(J41=0,L41=0),Y41,IF(AND(J41="",K41=""),Z41,(K41+ABS(L41))/(6*U41))))</f>
        <v>2.776490590593069</v>
      </c>
      <c r="W41" s="76">
        <f t="shared" si="29"/>
        <v>-7.6750000000004093E-2</v>
      </c>
      <c r="X41" s="76" t="str">
        <f t="shared" si="30"/>
        <v>Level A</v>
      </c>
      <c r="Y41" s="5">
        <f t="shared" ref="Y41:Y95" si="37">IF(OR($AN41="",ISNUMBER($AN41)=FALSE),"",IF(K41="","",(O41-T41)/(3*U41)))</f>
        <v>2.9895862434210985</v>
      </c>
      <c r="Z41" s="5">
        <f t="shared" ref="Z41:Z95" si="38">IF(OR($AN41="",ISNUMBER($AN41)=FALSE),"",IF(L41="","",(T41-P41)/(3*U41)))</f>
        <v>2.5633949377650396</v>
      </c>
      <c r="AA41" s="5">
        <f t="shared" ref="AA41:AA95" si="39">IF(OR($AN41="",ISNUMBER($AN41)=FALSE),"",IF(AND(J41=0,L41=0),((K41)-(T41))/(3*U41),MIN(Y41:Z41)))</f>
        <v>2.5633949377650396</v>
      </c>
      <c r="AB41" s="6">
        <f t="shared" ref="AB41:AB95" si="40">IF(OR($AN41="",ISNUMBER($AN41)=FALSE),"",IF(AND(J41=0,L41=0),NORMSDIST(3*AA41),NORMSDIST(3*AA41)+NORMSDIST(6*V41-3*AA41)-1))</f>
        <v>0.99999999999999267</v>
      </c>
      <c r="AC41" s="29" t="str">
        <f t="shared" ref="AC41:AC95" si="41">IF($T41="","",IF(I41="Tolerance",IF(($H41*3*U41+T41)-J41&lt;K41,"",($H41*3*U41+T41)-J41),IF(OR(I41="GD&amp;T",I41="MAX"),IF(($H41*3*U41+T41)&lt;K41,"",($H41*3*U41+T41)),"")))</f>
        <v/>
      </c>
      <c r="AD41" s="29" t="str">
        <f t="shared" ref="AD41:AD95" si="42">IF(T41="","",IF(I41="Tolerance",IF(-(($H41*3*U41)-T41)-J41&gt;L41,"",-(($H41*3*U41)-T41)-J41),IF(I41="MIN",IF(-(($H41*3*U41)-T41)&gt;L41,"",-(($H41*3*U41)-T41)),"")))</f>
        <v/>
      </c>
      <c r="AE41" s="29">
        <f t="shared" ref="AE41:AE95" si="43">IF(OR(J41="",T41=""),"",(O41+P41)/2-T41)</f>
        <v>0.38375000000002046</v>
      </c>
      <c r="AF41" s="29" t="str">
        <f t="shared" si="28"/>
        <v/>
      </c>
      <c r="AG41" s="23"/>
      <c r="AH41" s="17" t="str">
        <f t="shared" si="31"/>
        <v/>
      </c>
      <c r="AI41" s="100"/>
      <c r="AJ41" s="101"/>
      <c r="AK41" s="101"/>
      <c r="AL41" s="101"/>
      <c r="AM41" s="101"/>
      <c r="AN41" s="102">
        <v>90.02</v>
      </c>
      <c r="AO41" s="102">
        <v>89.89</v>
      </c>
      <c r="AP41" s="102">
        <v>89.73</v>
      </c>
      <c r="AQ41" s="102">
        <v>89.52</v>
      </c>
      <c r="AR41" s="102">
        <v>88.7</v>
      </c>
      <c r="AS41" s="102">
        <v>90.06</v>
      </c>
      <c r="AT41" s="102">
        <v>88.55</v>
      </c>
      <c r="AU41" s="102">
        <v>89.33</v>
      </c>
      <c r="AV41" s="102">
        <v>89.38</v>
      </c>
      <c r="AW41" s="102">
        <v>89.29</v>
      </c>
      <c r="AX41" s="103">
        <v>90.11</v>
      </c>
      <c r="AY41" s="103">
        <v>89.82</v>
      </c>
      <c r="AZ41" s="103">
        <v>90.09</v>
      </c>
      <c r="BA41" s="103">
        <v>90.32</v>
      </c>
      <c r="BB41" s="103">
        <v>87.95</v>
      </c>
      <c r="BC41" s="103">
        <v>90.22</v>
      </c>
      <c r="BD41" s="103">
        <v>90.09</v>
      </c>
      <c r="BE41" s="103">
        <v>90.48</v>
      </c>
      <c r="BF41" s="103">
        <v>89.85</v>
      </c>
      <c r="BG41" s="103">
        <v>90.28</v>
      </c>
      <c r="BH41" s="103">
        <v>89.41</v>
      </c>
      <c r="BI41" s="103">
        <v>88.77</v>
      </c>
      <c r="BJ41" s="103">
        <v>89.24</v>
      </c>
      <c r="BK41" s="103">
        <v>89.3</v>
      </c>
      <c r="BL41" s="103">
        <v>89.77</v>
      </c>
      <c r="BM41" s="103">
        <v>90.5</v>
      </c>
      <c r="BN41" s="103">
        <v>90.14</v>
      </c>
      <c r="BO41" s="103">
        <v>89.29</v>
      </c>
      <c r="BP41" s="103">
        <v>89.41</v>
      </c>
      <c r="BQ41" s="103">
        <v>89.21</v>
      </c>
      <c r="BR41" s="103">
        <v>89.98</v>
      </c>
      <c r="BS41" s="103">
        <v>89.02</v>
      </c>
      <c r="BT41" s="2"/>
      <c r="BU41" s="2"/>
      <c r="BV41" s="2"/>
      <c r="BW41" s="2"/>
      <c r="BX41" s="2"/>
      <c r="BY41" s="25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</row>
    <row r="42" spans="1:144" ht="15" customHeight="1">
      <c r="A42" s="83" t="s">
        <v>175</v>
      </c>
      <c r="B42" s="66" t="s">
        <v>111</v>
      </c>
      <c r="C42" s="79" t="s">
        <v>181</v>
      </c>
      <c r="D42" s="67">
        <v>1</v>
      </c>
      <c r="E42" s="83" t="s">
        <v>71</v>
      </c>
      <c r="F42" s="84" t="s">
        <v>118</v>
      </c>
      <c r="G42" s="85" t="s">
        <v>199</v>
      </c>
      <c r="H42" s="86">
        <v>1.33</v>
      </c>
      <c r="I42" s="87" t="s">
        <v>43</v>
      </c>
      <c r="J42" s="88">
        <v>90</v>
      </c>
      <c r="K42" s="89">
        <v>5</v>
      </c>
      <c r="L42" s="89">
        <v>-5</v>
      </c>
      <c r="M42" s="90" t="s">
        <v>38</v>
      </c>
      <c r="N42" s="91" t="s">
        <v>67</v>
      </c>
      <c r="O42" s="92">
        <v>95</v>
      </c>
      <c r="P42" s="93">
        <v>85</v>
      </c>
      <c r="Q42" s="94"/>
      <c r="R42" s="3">
        <f t="shared" si="32"/>
        <v>92.361999999999995</v>
      </c>
      <c r="S42" s="3">
        <f t="shared" si="33"/>
        <v>86.802000000000007</v>
      </c>
      <c r="T42" s="3">
        <f t="shared" si="34"/>
        <v>89.820290624999998</v>
      </c>
      <c r="U42" s="4">
        <f t="shared" si="35"/>
        <v>1.5580360311704604</v>
      </c>
      <c r="V42" s="5">
        <f t="shared" si="36"/>
        <v>1.0697228005790074</v>
      </c>
      <c r="W42" s="76">
        <f t="shared" si="29"/>
        <v>-3.5941875000000324E-2</v>
      </c>
      <c r="X42" s="76" t="str">
        <f t="shared" si="30"/>
        <v>Level A</v>
      </c>
      <c r="Y42" s="5">
        <f t="shared" si="37"/>
        <v>1.1081706437620684</v>
      </c>
      <c r="Z42" s="5">
        <f t="shared" si="38"/>
        <v>1.0312749573959465</v>
      </c>
      <c r="AA42" s="5">
        <f t="shared" si="39"/>
        <v>1.0312749573959465</v>
      </c>
      <c r="AB42" s="6">
        <f t="shared" si="40"/>
        <v>0.9985691623513886</v>
      </c>
      <c r="AC42" s="29">
        <f t="shared" si="41"/>
        <v>6.0368543893701343</v>
      </c>
      <c r="AD42" s="29">
        <f t="shared" si="42"/>
        <v>-6.3962731393701375</v>
      </c>
      <c r="AE42" s="29">
        <f t="shared" si="43"/>
        <v>0.17970937500000161</v>
      </c>
      <c r="AF42" s="29">
        <f t="shared" si="28"/>
        <v>14.022324280534143</v>
      </c>
      <c r="AG42" s="23"/>
      <c r="AH42" s="17" t="str">
        <f t="shared" si="31"/>
        <v/>
      </c>
      <c r="AI42" s="100" t="s">
        <v>119</v>
      </c>
      <c r="AJ42" s="101"/>
      <c r="AK42" s="101"/>
      <c r="AL42" s="101"/>
      <c r="AM42" s="101"/>
      <c r="AN42" s="102">
        <v>88.088999999999999</v>
      </c>
      <c r="AO42" s="102">
        <v>91.843999999999994</v>
      </c>
      <c r="AP42" s="102">
        <v>88.156999999999996</v>
      </c>
      <c r="AQ42" s="102">
        <v>90.517799999999994</v>
      </c>
      <c r="AR42" s="102">
        <v>90.576400000000007</v>
      </c>
      <c r="AS42" s="102">
        <v>86.802000000000007</v>
      </c>
      <c r="AT42" s="102">
        <v>88.188999999999993</v>
      </c>
      <c r="AU42" s="102">
        <v>91.784999999999997</v>
      </c>
      <c r="AV42" s="102">
        <v>92.361999999999995</v>
      </c>
      <c r="AW42" s="102">
        <v>88.938000000000002</v>
      </c>
      <c r="AX42" s="103">
        <v>87.998999999999995</v>
      </c>
      <c r="AY42" s="103">
        <v>89.315600000000003</v>
      </c>
      <c r="AZ42" s="103">
        <v>90.4435</v>
      </c>
      <c r="BA42" s="103">
        <v>91.472999999999999</v>
      </c>
      <c r="BB42" s="103">
        <v>87.418000000000006</v>
      </c>
      <c r="BC42" s="103">
        <v>89.401499999999999</v>
      </c>
      <c r="BD42" s="103">
        <v>91.09</v>
      </c>
      <c r="BE42" s="103">
        <v>89.601900000000001</v>
      </c>
      <c r="BF42" s="103">
        <v>88.914000000000001</v>
      </c>
      <c r="BG42" s="103">
        <v>90.868300000000005</v>
      </c>
      <c r="BH42" s="103">
        <v>90.950199999999995</v>
      </c>
      <c r="BI42" s="103">
        <v>89.285499999999999</v>
      </c>
      <c r="BJ42" s="103">
        <v>90.789900000000003</v>
      </c>
      <c r="BK42" s="103">
        <v>88.546000000000006</v>
      </c>
      <c r="BL42" s="103">
        <v>91.817999999999998</v>
      </c>
      <c r="BM42" s="103">
        <v>89.734899999999996</v>
      </c>
      <c r="BN42" s="103">
        <v>91.945999999999998</v>
      </c>
      <c r="BO42" s="103">
        <v>88.840999999999994</v>
      </c>
      <c r="BP42" s="103">
        <v>89.601500000000001</v>
      </c>
      <c r="BQ42" s="103">
        <v>90.584299999999999</v>
      </c>
      <c r="BR42" s="103">
        <v>91.441999999999993</v>
      </c>
      <c r="BS42" s="103">
        <v>86.924999999999997</v>
      </c>
      <c r="BT42" s="2"/>
      <c r="BU42" s="2"/>
      <c r="BV42" s="2"/>
      <c r="BW42" s="2"/>
      <c r="BX42" s="2"/>
      <c r="BY42" s="25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</row>
    <row r="43" spans="1:144" ht="15" customHeight="1">
      <c r="A43" s="83" t="s">
        <v>176</v>
      </c>
      <c r="B43" s="66" t="s">
        <v>111</v>
      </c>
      <c r="C43" s="79" t="s">
        <v>181</v>
      </c>
      <c r="D43" s="67">
        <v>1</v>
      </c>
      <c r="E43" s="83" t="s">
        <v>71</v>
      </c>
      <c r="F43" s="84" t="s">
        <v>118</v>
      </c>
      <c r="G43" s="85" t="s">
        <v>199</v>
      </c>
      <c r="H43" s="86">
        <v>1.33</v>
      </c>
      <c r="I43" s="87" t="s">
        <v>43</v>
      </c>
      <c r="J43" s="88">
        <v>90</v>
      </c>
      <c r="K43" s="89">
        <v>5</v>
      </c>
      <c r="L43" s="89">
        <v>-5</v>
      </c>
      <c r="M43" s="90" t="s">
        <v>38</v>
      </c>
      <c r="N43" s="91" t="s">
        <v>67</v>
      </c>
      <c r="O43" s="92">
        <v>95</v>
      </c>
      <c r="P43" s="93">
        <v>85</v>
      </c>
      <c r="Q43" s="94"/>
      <c r="R43" s="3">
        <f t="shared" si="32"/>
        <v>93.846000000000004</v>
      </c>
      <c r="S43" s="3">
        <f t="shared" si="33"/>
        <v>86.387</v>
      </c>
      <c r="T43" s="3">
        <f t="shared" si="34"/>
        <v>90.354062500000012</v>
      </c>
      <c r="U43" s="4">
        <f t="shared" si="35"/>
        <v>1.4946143927664142</v>
      </c>
      <c r="V43" s="5">
        <f t="shared" si="36"/>
        <v>1.1151148247554323</v>
      </c>
      <c r="W43" s="76">
        <f t="shared" si="29"/>
        <v>7.0812500000002387E-2</v>
      </c>
      <c r="X43" s="76" t="str">
        <f t="shared" si="30"/>
        <v>Level A</v>
      </c>
      <c r="Y43" s="5">
        <f t="shared" si="37"/>
        <v>1.0361507562274355</v>
      </c>
      <c r="Z43" s="5">
        <f t="shared" si="38"/>
        <v>1.194078893283429</v>
      </c>
      <c r="AA43" s="5">
        <f t="shared" si="39"/>
        <v>1.0361507562274355</v>
      </c>
      <c r="AB43" s="6">
        <f t="shared" si="40"/>
        <v>0.99888931742335285</v>
      </c>
      <c r="AC43" s="29">
        <f t="shared" si="41"/>
        <v>6.3175739271379996</v>
      </c>
      <c r="AD43" s="29">
        <f t="shared" si="42"/>
        <v>-5.6094489271379757</v>
      </c>
      <c r="AE43" s="29">
        <f t="shared" si="43"/>
        <v>-0.35406250000001194</v>
      </c>
      <c r="AF43" s="29">
        <f t="shared" si="28"/>
        <v>13.451529534897727</v>
      </c>
      <c r="AG43" s="23"/>
      <c r="AH43" s="17" t="str">
        <f t="shared" si="31"/>
        <v/>
      </c>
      <c r="AI43" s="100" t="s">
        <v>119</v>
      </c>
      <c r="AJ43" s="101"/>
      <c r="AK43" s="101"/>
      <c r="AL43" s="101"/>
      <c r="AM43" s="101"/>
      <c r="AN43" s="102">
        <v>90.3279</v>
      </c>
      <c r="AO43" s="102">
        <v>91.771000000000001</v>
      </c>
      <c r="AP43" s="102">
        <v>88.91</v>
      </c>
      <c r="AQ43" s="102">
        <v>90.361800000000002</v>
      </c>
      <c r="AR43" s="102">
        <v>90.302099999999996</v>
      </c>
      <c r="AS43" s="102">
        <v>89.671300000000002</v>
      </c>
      <c r="AT43" s="102">
        <v>89.347099999999998</v>
      </c>
      <c r="AU43" s="102">
        <v>92.65</v>
      </c>
      <c r="AV43" s="102">
        <v>91.085999999999999</v>
      </c>
      <c r="AW43" s="102">
        <v>89.263400000000004</v>
      </c>
      <c r="AX43" s="103">
        <v>91.040999999999997</v>
      </c>
      <c r="AY43" s="103">
        <v>89.432699999999997</v>
      </c>
      <c r="AZ43" s="103">
        <v>90.569299999999998</v>
      </c>
      <c r="BA43" s="103">
        <v>88.864000000000004</v>
      </c>
      <c r="BB43" s="103">
        <v>91.227000000000004</v>
      </c>
      <c r="BC43" s="103">
        <v>92.516999999999996</v>
      </c>
      <c r="BD43" s="103">
        <v>87.427999999999997</v>
      </c>
      <c r="BE43" s="103">
        <v>90.589200000000005</v>
      </c>
      <c r="BF43" s="103">
        <v>89.536199999999994</v>
      </c>
      <c r="BG43" s="103">
        <v>90.734700000000004</v>
      </c>
      <c r="BH43" s="103">
        <v>93.846000000000004</v>
      </c>
      <c r="BI43" s="103">
        <v>91.978999999999999</v>
      </c>
      <c r="BJ43" s="103">
        <v>86.387</v>
      </c>
      <c r="BK43" s="103">
        <v>91.475999999999999</v>
      </c>
      <c r="BL43" s="103">
        <v>89.194599999999994</v>
      </c>
      <c r="BM43" s="103">
        <v>89.672200000000004</v>
      </c>
      <c r="BN43" s="103">
        <v>90.572199999999995</v>
      </c>
      <c r="BO43" s="103">
        <v>90.567499999999995</v>
      </c>
      <c r="BP43" s="103">
        <v>91.396000000000001</v>
      </c>
      <c r="BQ43" s="103">
        <v>90.569800000000001</v>
      </c>
      <c r="BR43" s="103">
        <v>88.769000000000005</v>
      </c>
      <c r="BS43" s="103">
        <v>91.271000000000001</v>
      </c>
      <c r="BT43" s="2"/>
      <c r="BU43" s="2"/>
      <c r="BV43" s="2"/>
      <c r="BW43" s="2"/>
      <c r="BX43" s="2"/>
      <c r="BY43" s="25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</row>
    <row r="44" spans="1:144" ht="15" customHeight="1">
      <c r="A44" s="83" t="s">
        <v>177</v>
      </c>
      <c r="B44" s="66" t="s">
        <v>111</v>
      </c>
      <c r="C44" s="79" t="s">
        <v>181</v>
      </c>
      <c r="D44" s="67">
        <v>1</v>
      </c>
      <c r="E44" s="83" t="s">
        <v>71</v>
      </c>
      <c r="F44" s="84" t="s">
        <v>118</v>
      </c>
      <c r="G44" s="85" t="s">
        <v>199</v>
      </c>
      <c r="H44" s="86">
        <v>1.33</v>
      </c>
      <c r="I44" s="87" t="s">
        <v>43</v>
      </c>
      <c r="J44" s="88">
        <v>90</v>
      </c>
      <c r="K44" s="89">
        <v>5</v>
      </c>
      <c r="L44" s="89">
        <v>-5</v>
      </c>
      <c r="M44" s="90" t="s">
        <v>38</v>
      </c>
      <c r="N44" s="91" t="s">
        <v>67</v>
      </c>
      <c r="O44" s="92">
        <v>95</v>
      </c>
      <c r="P44" s="93">
        <v>85</v>
      </c>
      <c r="Q44" s="94"/>
      <c r="R44" s="3">
        <f t="shared" si="32"/>
        <v>92.95</v>
      </c>
      <c r="S44" s="3">
        <f t="shared" si="33"/>
        <v>88.3</v>
      </c>
      <c r="T44" s="3">
        <f t="shared" si="34"/>
        <v>90.12062499999999</v>
      </c>
      <c r="U44" s="4">
        <f t="shared" si="35"/>
        <v>1.1068028279689217</v>
      </c>
      <c r="V44" s="5">
        <f t="shared" si="36"/>
        <v>1.5058388220105503</v>
      </c>
      <c r="W44" s="76">
        <f t="shared" si="29"/>
        <v>2.4124999999997954E-2</v>
      </c>
      <c r="X44" s="76" t="str">
        <f t="shared" si="30"/>
        <v>Level A</v>
      </c>
      <c r="Y44" s="5">
        <f t="shared" si="37"/>
        <v>1.4695104604295488</v>
      </c>
      <c r="Z44" s="5">
        <f t="shared" si="38"/>
        <v>1.5421671835915518</v>
      </c>
      <c r="AA44" s="5">
        <f t="shared" si="39"/>
        <v>1.4695104604295488</v>
      </c>
      <c r="AB44" s="6">
        <f t="shared" si="40"/>
        <v>0.99999293683246981</v>
      </c>
      <c r="AC44" s="29" t="str">
        <f t="shared" si="41"/>
        <v/>
      </c>
      <c r="AD44" s="29" t="str">
        <f t="shared" si="42"/>
        <v/>
      </c>
      <c r="AE44" s="29">
        <f t="shared" si="43"/>
        <v>-0.12062499999998977</v>
      </c>
      <c r="AF44" s="29" t="str">
        <f t="shared" si="28"/>
        <v/>
      </c>
      <c r="AG44" s="23"/>
      <c r="AH44" s="17" t="str">
        <f t="shared" si="31"/>
        <v/>
      </c>
      <c r="AI44" s="100"/>
      <c r="AJ44" s="101"/>
      <c r="AK44" s="101"/>
      <c r="AL44" s="101"/>
      <c r="AM44" s="101"/>
      <c r="AN44" s="102">
        <v>89.61</v>
      </c>
      <c r="AO44" s="102">
        <v>89.35</v>
      </c>
      <c r="AP44" s="102">
        <v>88.57</v>
      </c>
      <c r="AQ44" s="102">
        <v>90.08</v>
      </c>
      <c r="AR44" s="102">
        <v>90.52</v>
      </c>
      <c r="AS44" s="102">
        <v>92.17</v>
      </c>
      <c r="AT44" s="102">
        <v>89.72</v>
      </c>
      <c r="AU44" s="102">
        <v>90.34</v>
      </c>
      <c r="AV44" s="102">
        <v>90.96</v>
      </c>
      <c r="AW44" s="102">
        <v>89.03</v>
      </c>
      <c r="AX44" s="103">
        <v>90.69</v>
      </c>
      <c r="AY44" s="103">
        <v>89.21</v>
      </c>
      <c r="AZ44" s="103">
        <v>89.47</v>
      </c>
      <c r="BA44" s="103">
        <v>89.31</v>
      </c>
      <c r="BB44" s="103">
        <v>91.75</v>
      </c>
      <c r="BC44" s="103">
        <v>89.93</v>
      </c>
      <c r="BD44" s="103">
        <v>91.01</v>
      </c>
      <c r="BE44" s="103">
        <v>90.12</v>
      </c>
      <c r="BF44" s="103">
        <v>89.79</v>
      </c>
      <c r="BG44" s="103">
        <v>92.95</v>
      </c>
      <c r="BH44" s="103">
        <v>90.34</v>
      </c>
      <c r="BI44" s="103">
        <v>88.98</v>
      </c>
      <c r="BJ44" s="103">
        <v>91.95</v>
      </c>
      <c r="BK44" s="103">
        <v>89.5</v>
      </c>
      <c r="BL44" s="103">
        <v>91.24</v>
      </c>
      <c r="BM44" s="103">
        <v>89.23</v>
      </c>
      <c r="BN44" s="103">
        <v>88.3</v>
      </c>
      <c r="BO44" s="103">
        <v>89.34</v>
      </c>
      <c r="BP44" s="103">
        <v>88.71</v>
      </c>
      <c r="BQ44" s="103">
        <v>91.29</v>
      </c>
      <c r="BR44" s="103">
        <v>90.22</v>
      </c>
      <c r="BS44" s="103">
        <v>90.18</v>
      </c>
      <c r="BT44" s="2"/>
      <c r="BU44" s="2"/>
      <c r="BV44" s="2"/>
      <c r="BW44" s="2"/>
      <c r="BX44" s="2"/>
      <c r="BY44" s="25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</row>
    <row r="45" spans="1:144" ht="15" customHeight="1">
      <c r="A45" s="83" t="s">
        <v>178</v>
      </c>
      <c r="B45" s="66" t="s">
        <v>111</v>
      </c>
      <c r="C45" s="79" t="s">
        <v>181</v>
      </c>
      <c r="D45" s="67">
        <v>1</v>
      </c>
      <c r="E45" s="83" t="s">
        <v>71</v>
      </c>
      <c r="F45" s="84" t="s">
        <v>118</v>
      </c>
      <c r="G45" s="85" t="s">
        <v>199</v>
      </c>
      <c r="H45" s="86">
        <v>1.33</v>
      </c>
      <c r="I45" s="87" t="s">
        <v>43</v>
      </c>
      <c r="J45" s="88">
        <v>90</v>
      </c>
      <c r="K45" s="89">
        <v>5</v>
      </c>
      <c r="L45" s="89">
        <v>-5</v>
      </c>
      <c r="M45" s="90" t="s">
        <v>38</v>
      </c>
      <c r="N45" s="91" t="s">
        <v>67</v>
      </c>
      <c r="O45" s="92">
        <v>95</v>
      </c>
      <c r="P45" s="93">
        <v>85</v>
      </c>
      <c r="Q45" s="94"/>
      <c r="R45" s="3">
        <f t="shared" si="32"/>
        <v>92.573999999999998</v>
      </c>
      <c r="S45" s="3">
        <f t="shared" si="33"/>
        <v>86.748000000000005</v>
      </c>
      <c r="T45" s="3">
        <f t="shared" si="34"/>
        <v>90.194757500000009</v>
      </c>
      <c r="U45" s="4">
        <f t="shared" si="35"/>
        <v>1.2269662949310272</v>
      </c>
      <c r="V45" s="5">
        <f t="shared" si="36"/>
        <v>1.358363855268214</v>
      </c>
      <c r="W45" s="76">
        <f t="shared" si="29"/>
        <v>3.8951500000001714E-2</v>
      </c>
      <c r="X45" s="76" t="str">
        <f t="shared" si="30"/>
        <v>Level A</v>
      </c>
      <c r="Y45" s="5">
        <f t="shared" si="37"/>
        <v>1.305453545559732</v>
      </c>
      <c r="Z45" s="5">
        <f t="shared" si="38"/>
        <v>1.4112741649766962</v>
      </c>
      <c r="AA45" s="5">
        <f t="shared" si="39"/>
        <v>1.305453545559732</v>
      </c>
      <c r="AB45" s="6">
        <f t="shared" si="40"/>
        <v>0.99994356451297062</v>
      </c>
      <c r="AC45" s="29">
        <f t="shared" si="41"/>
        <v>5.090353016774813</v>
      </c>
      <c r="AD45" s="29" t="str">
        <f t="shared" si="42"/>
        <v/>
      </c>
      <c r="AE45" s="29">
        <f t="shared" si="43"/>
        <v>-0.19475750000000858</v>
      </c>
      <c r="AF45" s="29">
        <f t="shared" si="28"/>
        <v>11.042696654379245</v>
      </c>
      <c r="AG45" s="23"/>
      <c r="AH45" s="17" t="str">
        <f t="shared" si="31"/>
        <v/>
      </c>
      <c r="AI45" s="100" t="s">
        <v>119</v>
      </c>
      <c r="AJ45" s="101"/>
      <c r="AK45" s="101"/>
      <c r="AL45" s="101"/>
      <c r="AM45" s="101"/>
      <c r="AN45" s="102">
        <v>89.372</v>
      </c>
      <c r="AO45" s="102">
        <v>90.826499999999996</v>
      </c>
      <c r="AP45" s="102">
        <v>88.625</v>
      </c>
      <c r="AQ45" s="102">
        <v>90.213399999999993</v>
      </c>
      <c r="AR45" s="102">
        <v>90.475499999999997</v>
      </c>
      <c r="AS45" s="102">
        <v>87.763000000000005</v>
      </c>
      <c r="AT45" s="102">
        <v>91.680999999999997</v>
      </c>
      <c r="AU45" s="102">
        <v>89.795599999999993</v>
      </c>
      <c r="AV45" s="102">
        <v>89.726500000000001</v>
      </c>
      <c r="AW45" s="102">
        <v>90.159800000000004</v>
      </c>
      <c r="AX45" s="103">
        <v>92.573999999999998</v>
      </c>
      <c r="AY45" s="103">
        <v>89.450500000000005</v>
      </c>
      <c r="AZ45" s="103">
        <v>92.125</v>
      </c>
      <c r="BA45" s="103">
        <v>91.162000000000006</v>
      </c>
      <c r="BB45" s="103">
        <v>90.686000000000007</v>
      </c>
      <c r="BC45" s="103">
        <v>90.831199999999995</v>
      </c>
      <c r="BD45" s="103">
        <v>88.593999999999994</v>
      </c>
      <c r="BE45" s="103">
        <v>90.826999999999998</v>
      </c>
      <c r="BF45" s="103">
        <v>89.406499999999994</v>
      </c>
      <c r="BG45" s="103">
        <v>91.445999999999998</v>
      </c>
      <c r="BH45" s="103">
        <v>90.581199999999995</v>
      </c>
      <c r="BI45" s="103">
        <v>90.371499999999997</v>
      </c>
      <c r="BJ45" s="103">
        <v>89.125299999999996</v>
      </c>
      <c r="BK45" s="103">
        <v>90.040239999999997</v>
      </c>
      <c r="BL45" s="103">
        <v>91.730999999999995</v>
      </c>
      <c r="BM45" s="103">
        <v>90.756200000000007</v>
      </c>
      <c r="BN45" s="103">
        <v>90.888499999999993</v>
      </c>
      <c r="BO45" s="103">
        <v>89.622500000000002</v>
      </c>
      <c r="BP45" s="103">
        <v>86.748000000000005</v>
      </c>
      <c r="BQ45" s="103">
        <v>90.975800000000007</v>
      </c>
      <c r="BR45" s="103">
        <v>90.200599999999994</v>
      </c>
      <c r="BS45" s="103">
        <v>89.450900000000004</v>
      </c>
      <c r="BT45" s="2"/>
      <c r="BU45" s="2"/>
      <c r="BV45" s="2"/>
      <c r="BW45" s="2"/>
      <c r="BX45" s="2"/>
      <c r="BY45" s="25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</row>
    <row r="46" spans="1:144" ht="15" customHeight="1">
      <c r="A46" s="83" t="s">
        <v>200</v>
      </c>
      <c r="B46" s="66" t="s">
        <v>111</v>
      </c>
      <c r="C46" s="79" t="s">
        <v>181</v>
      </c>
      <c r="D46" s="67">
        <v>1</v>
      </c>
      <c r="E46" s="123" t="s">
        <v>71</v>
      </c>
      <c r="F46" s="123">
        <v>5</v>
      </c>
      <c r="G46" s="85" t="s">
        <v>199</v>
      </c>
      <c r="H46" s="86">
        <v>1.33</v>
      </c>
      <c r="I46" s="124" t="s">
        <v>43</v>
      </c>
      <c r="J46" s="88">
        <v>90</v>
      </c>
      <c r="K46" s="125">
        <v>5</v>
      </c>
      <c r="L46" s="125">
        <v>-5</v>
      </c>
      <c r="M46" s="128" t="s">
        <v>38</v>
      </c>
      <c r="N46" s="126" t="s">
        <v>67</v>
      </c>
      <c r="O46" s="92">
        <f t="shared" ref="O46" si="44">J46+K46</f>
        <v>95</v>
      </c>
      <c r="P46" s="93">
        <f t="shared" ref="P46" si="45">J46+L46</f>
        <v>85</v>
      </c>
      <c r="Q46" s="94"/>
      <c r="R46" s="3">
        <f t="shared" si="32"/>
        <v>92.695999999999998</v>
      </c>
      <c r="S46" s="3">
        <f t="shared" si="33"/>
        <v>87.286000000000001</v>
      </c>
      <c r="T46" s="3">
        <f t="shared" si="34"/>
        <v>89.937112500000012</v>
      </c>
      <c r="U46" s="4">
        <f t="shared" si="35"/>
        <v>1.6113943736964729</v>
      </c>
      <c r="V46" s="5">
        <f t="shared" si="36"/>
        <v>1.0343009097415434</v>
      </c>
      <c r="W46" s="76">
        <f t="shared" si="29"/>
        <v>-1.2577499999997599E-2</v>
      </c>
      <c r="X46" s="76" t="str">
        <f t="shared" si="30"/>
        <v>Level A</v>
      </c>
      <c r="Y46" s="5">
        <f t="shared" si="37"/>
        <v>1.0473098294338152</v>
      </c>
      <c r="Z46" s="5">
        <f t="shared" si="38"/>
        <v>1.0212919900492716</v>
      </c>
      <c r="AA46" s="5">
        <f t="shared" si="39"/>
        <v>1.0212919900492716</v>
      </c>
      <c r="AB46" s="6">
        <f t="shared" si="40"/>
        <v>0.99806836038434543</v>
      </c>
      <c r="AC46" s="29">
        <f t="shared" si="41"/>
        <v>6.3665760510489378</v>
      </c>
      <c r="AD46" s="29">
        <f t="shared" si="42"/>
        <v>-6.4923510510489137</v>
      </c>
      <c r="AE46" s="29">
        <f t="shared" si="43"/>
        <v>6.2887499999987995E-2</v>
      </c>
      <c r="AF46" s="29">
        <f t="shared" si="28"/>
        <v>14.502549363268256</v>
      </c>
      <c r="AG46" s="23"/>
      <c r="AH46" s="17" t="str">
        <f t="shared" si="31"/>
        <v/>
      </c>
      <c r="AI46" s="100" t="s">
        <v>119</v>
      </c>
      <c r="AJ46" s="101"/>
      <c r="AK46" s="101"/>
      <c r="AL46" s="101"/>
      <c r="AM46" s="101"/>
      <c r="AN46" s="127">
        <v>90.873699999999999</v>
      </c>
      <c r="AO46" s="127">
        <v>89.693399999999997</v>
      </c>
      <c r="AP46" s="127">
        <v>91.033000000000001</v>
      </c>
      <c r="AQ46" s="127">
        <v>91.064999999999998</v>
      </c>
      <c r="AR46" s="127">
        <v>90.535399999999996</v>
      </c>
      <c r="AS46" s="127">
        <v>87.793999999999997</v>
      </c>
      <c r="AT46" s="127">
        <v>89.690899999999999</v>
      </c>
      <c r="AU46" s="127">
        <v>87.903999999999996</v>
      </c>
      <c r="AV46" s="127">
        <v>90.688699999999997</v>
      </c>
      <c r="AW46" s="127">
        <v>90.620400000000004</v>
      </c>
      <c r="AX46" s="127">
        <v>90.974400000000003</v>
      </c>
      <c r="AY46" s="127">
        <v>87.91</v>
      </c>
      <c r="AZ46" s="127">
        <v>90.619399999999999</v>
      </c>
      <c r="BA46" s="127">
        <v>88.725999999999999</v>
      </c>
      <c r="BB46" s="127">
        <v>91.474000000000004</v>
      </c>
      <c r="BC46" s="127">
        <v>88.694999999999993</v>
      </c>
      <c r="BD46" s="127">
        <v>90.31</v>
      </c>
      <c r="BE46" s="127">
        <v>90.974400000000003</v>
      </c>
      <c r="BF46" s="127">
        <v>88.801000000000002</v>
      </c>
      <c r="BG46" s="127">
        <v>92.566000000000003</v>
      </c>
      <c r="BH46" s="127">
        <v>87.793999999999997</v>
      </c>
      <c r="BI46" s="127">
        <v>87.697000000000003</v>
      </c>
      <c r="BJ46" s="127">
        <v>87.712000000000003</v>
      </c>
      <c r="BK46" s="127">
        <v>89.305499999999995</v>
      </c>
      <c r="BL46" s="127">
        <v>92.695999999999998</v>
      </c>
      <c r="BM46" s="127">
        <v>90.307000000000002</v>
      </c>
      <c r="BN46" s="127">
        <v>90.920500000000004</v>
      </c>
      <c r="BO46" s="127">
        <v>87.286000000000001</v>
      </c>
      <c r="BP46" s="127">
        <v>90.440899999999999</v>
      </c>
      <c r="BQ46" s="127">
        <v>92.135999999999996</v>
      </c>
      <c r="BR46" s="127">
        <v>92.641000000000005</v>
      </c>
      <c r="BS46" s="127">
        <v>88.102999999999994</v>
      </c>
      <c r="BT46" s="2"/>
      <c r="BU46" s="2"/>
      <c r="BV46" s="2"/>
      <c r="BW46" s="2"/>
      <c r="BX46" s="2"/>
      <c r="BY46" s="25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</row>
    <row r="47" spans="1:144" ht="15" customHeight="1">
      <c r="A47" s="83" t="s">
        <v>201</v>
      </c>
      <c r="B47" s="66" t="s">
        <v>111</v>
      </c>
      <c r="C47" s="79" t="s">
        <v>181</v>
      </c>
      <c r="D47" s="67">
        <v>1</v>
      </c>
      <c r="E47" s="123" t="s">
        <v>71</v>
      </c>
      <c r="F47" s="123">
        <v>5</v>
      </c>
      <c r="G47" s="85" t="s">
        <v>199</v>
      </c>
      <c r="H47" s="86">
        <v>1.33</v>
      </c>
      <c r="I47" s="124" t="s">
        <v>43</v>
      </c>
      <c r="J47" s="88">
        <v>0</v>
      </c>
      <c r="K47" s="125">
        <v>5</v>
      </c>
      <c r="L47" s="125">
        <v>-5</v>
      </c>
      <c r="M47" s="128" t="s">
        <v>38</v>
      </c>
      <c r="N47" s="126" t="s">
        <v>67</v>
      </c>
      <c r="O47" s="92">
        <f>J47+K47</f>
        <v>5</v>
      </c>
      <c r="P47" s="93">
        <f>J47+L47</f>
        <v>-5</v>
      </c>
      <c r="Q47" s="94"/>
      <c r="R47" s="3">
        <f t="shared" si="32"/>
        <v>4.242</v>
      </c>
      <c r="S47" s="3">
        <f t="shared" si="33"/>
        <v>0.30890000000000001</v>
      </c>
      <c r="T47" s="3">
        <f t="shared" si="34"/>
        <v>2.1672374999999997</v>
      </c>
      <c r="U47" s="4">
        <f t="shared" si="35"/>
        <v>0.8768420602071888</v>
      </c>
      <c r="V47" s="5">
        <f t="shared" si="36"/>
        <v>1.9007604017910027</v>
      </c>
      <c r="W47" s="76">
        <f t="shared" si="29"/>
        <v>0.43344749999999993</v>
      </c>
      <c r="X47" s="76" t="str">
        <f t="shared" si="30"/>
        <v>Level C</v>
      </c>
      <c r="Y47" s="5">
        <f t="shared" si="37"/>
        <v>1.0768805575356972</v>
      </c>
      <c r="Z47" s="5">
        <f t="shared" si="38"/>
        <v>2.7246402460463082</v>
      </c>
      <c r="AA47" s="5">
        <f t="shared" si="39"/>
        <v>1.0768805575356972</v>
      </c>
      <c r="AB47" s="6">
        <f t="shared" si="40"/>
        <v>0.99938243661764981</v>
      </c>
      <c r="AC47" s="29">
        <f t="shared" si="41"/>
        <v>5.6658373202266832</v>
      </c>
      <c r="AD47" s="29" t="str">
        <f t="shared" si="42"/>
        <v/>
      </c>
      <c r="AE47" s="29">
        <f t="shared" si="43"/>
        <v>-2.1672374999999997</v>
      </c>
      <c r="AF47" s="29" t="str">
        <f t="shared" si="28"/>
        <v/>
      </c>
      <c r="AG47" s="23"/>
      <c r="AH47" s="17" t="str">
        <f t="shared" si="31"/>
        <v/>
      </c>
      <c r="AI47" s="100" t="s">
        <v>119</v>
      </c>
      <c r="AJ47" s="101"/>
      <c r="AK47" s="101"/>
      <c r="AL47" s="101"/>
      <c r="AM47" s="101"/>
      <c r="AN47" s="127">
        <v>1.3480000000000001</v>
      </c>
      <c r="AO47" s="127">
        <v>3.1589999999999998</v>
      </c>
      <c r="AP47" s="127">
        <v>3.411</v>
      </c>
      <c r="AQ47" s="127">
        <v>2.4020000000000001</v>
      </c>
      <c r="AR47" s="127">
        <v>2.1389999999999998</v>
      </c>
      <c r="AS47" s="127">
        <v>2.177</v>
      </c>
      <c r="AT47" s="127">
        <v>2.7930000000000001</v>
      </c>
      <c r="AU47" s="127">
        <v>2.7149999999999999</v>
      </c>
      <c r="AV47" s="127">
        <v>0.75890000000000002</v>
      </c>
      <c r="AW47" s="127">
        <v>2.0449999999999999</v>
      </c>
      <c r="AX47" s="127">
        <v>1.89</v>
      </c>
      <c r="AY47" s="127">
        <v>1.19</v>
      </c>
      <c r="AZ47" s="127">
        <v>2.5289999999999999</v>
      </c>
      <c r="BA47" s="127">
        <v>1.88</v>
      </c>
      <c r="BB47" s="127">
        <v>0.98429999999999995</v>
      </c>
      <c r="BC47" s="127">
        <v>2.97</v>
      </c>
      <c r="BD47" s="127">
        <v>1.681</v>
      </c>
      <c r="BE47" s="127">
        <v>4.242</v>
      </c>
      <c r="BF47" s="127">
        <v>2.3980000000000001</v>
      </c>
      <c r="BG47" s="127">
        <v>1.8280000000000001</v>
      </c>
      <c r="BH47" s="127">
        <v>1.734</v>
      </c>
      <c r="BI47" s="127">
        <v>0.81850000000000001</v>
      </c>
      <c r="BJ47" s="127">
        <v>3.26</v>
      </c>
      <c r="BK47" s="127">
        <v>1.869</v>
      </c>
      <c r="BL47" s="127">
        <v>0.30890000000000001</v>
      </c>
      <c r="BM47" s="127">
        <v>1.8560000000000001</v>
      </c>
      <c r="BN47" s="127">
        <v>3.78</v>
      </c>
      <c r="BO47" s="127">
        <v>2.4239999999999999</v>
      </c>
      <c r="BP47" s="127">
        <v>2.1320000000000001</v>
      </c>
      <c r="BQ47" s="127">
        <v>2.2280000000000002</v>
      </c>
      <c r="BR47" s="127">
        <v>1.768</v>
      </c>
      <c r="BS47" s="127">
        <v>2.633</v>
      </c>
      <c r="BT47" s="2"/>
      <c r="BU47" s="2"/>
      <c r="BV47" s="2"/>
      <c r="BW47" s="2"/>
      <c r="BX47" s="2"/>
      <c r="BY47" s="25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</row>
    <row r="48" spans="1:144" ht="15" customHeight="1">
      <c r="A48" s="83" t="s">
        <v>203</v>
      </c>
      <c r="B48" s="66" t="s">
        <v>242</v>
      </c>
      <c r="C48" s="79" t="s">
        <v>181</v>
      </c>
      <c r="D48" s="67">
        <v>1</v>
      </c>
      <c r="E48" s="123" t="s">
        <v>71</v>
      </c>
      <c r="F48" s="123">
        <v>5</v>
      </c>
      <c r="G48" s="85" t="s">
        <v>199</v>
      </c>
      <c r="H48" s="86">
        <v>1.33</v>
      </c>
      <c r="I48" s="124" t="s">
        <v>43</v>
      </c>
      <c r="J48" s="88">
        <v>60</v>
      </c>
      <c r="K48" s="89">
        <v>5</v>
      </c>
      <c r="L48" s="89">
        <v>-5</v>
      </c>
      <c r="M48" s="128" t="s">
        <v>38</v>
      </c>
      <c r="N48" s="126" t="s">
        <v>67</v>
      </c>
      <c r="O48" s="92">
        <f t="shared" ref="O48:O81" si="46">J48+K48</f>
        <v>65</v>
      </c>
      <c r="P48" s="93">
        <f t="shared" ref="P48:P81" si="47">J48+L48</f>
        <v>55</v>
      </c>
      <c r="Q48" s="94"/>
      <c r="R48" s="3">
        <f t="shared" ref="R48:R81" si="48">IF(OR($AN48="",ISNUMBER($AN48)=FALSE),"",MAX(AN48:EI48))</f>
        <v>61.99</v>
      </c>
      <c r="S48" s="3">
        <f t="shared" ref="S48:S81" si="49">IF(OR($AN48="",ISNUMBER($AN48)=FALSE),"",MIN(AN48:EI48))</f>
        <v>57.59</v>
      </c>
      <c r="T48" s="3">
        <f t="shared" ref="T48:T81" si="50">IF(OR($AN48="",ISNUMBER($AN48)=FALSE),"",AVERAGE(AN48:EI48))</f>
        <v>59.126249999999999</v>
      </c>
      <c r="U48" s="4">
        <f t="shared" ref="U48:U81" si="51">IF(OR($AN48="",ISNUMBER($AN48)=FALSE),"",STDEV(AN48:EI48))</f>
        <v>1.3369772116667247</v>
      </c>
      <c r="V48" s="5">
        <f t="shared" ref="V48:V81" si="52">IF(OR($AN48="",ISNUMBER($AN48)=FALSE),"",IF(AND(J48=0,L48=0),Y48,IF(AND(J48="",K48=""),Z48,(K48+ABS(L48))/(6*U48))))</f>
        <v>1.2465931746053762</v>
      </c>
      <c r="W48" s="76">
        <f t="shared" si="29"/>
        <v>-0.17475000000000024</v>
      </c>
      <c r="X48" s="76" t="str">
        <f t="shared" si="30"/>
        <v>Level B</v>
      </c>
      <c r="Y48" s="5">
        <f t="shared" ref="Y48:Y81" si="53">IF(OR($AN48="",ISNUMBER($AN48)=FALSE),"",IF(K48="","",(O48-T48)/(3*U48)))</f>
        <v>1.4644353318676662</v>
      </c>
      <c r="Z48" s="5">
        <f t="shared" ref="Z48:Z81" si="54">IF(OR($AN48="",ISNUMBER($AN48)=FALSE),"",IF(L48="","",(T48-P48)/(3*U48)))</f>
        <v>1.0287510173430865</v>
      </c>
      <c r="AA48" s="5">
        <f t="shared" ref="AA48:AA81" si="55">IF(OR($AN48="",ISNUMBER($AN48)=FALSE),"",IF(AND(J48=0,L48=0),((K48)-(T48))/(3*U48),MIN(Y48:Z48)))</f>
        <v>1.0287510173430865</v>
      </c>
      <c r="AB48" s="6">
        <f t="shared" ref="AB48:AB81" si="56">IF(OR($AN48="",ISNUMBER($AN48)=FALSE),"",IF(AND(J48=0,L48=0),NORMSDIST(3*AA48),NORMSDIST(3*AA48)+NORMSDIST(6*V48-3*AA48)-1))</f>
        <v>0.99898093681951394</v>
      </c>
      <c r="AC48" s="29" t="str">
        <f t="shared" ref="AC48:AC81" si="57">IF($T48="","",IF(I48="Tolerance",IF(($H48*3*U48+T48)-J48&lt;K48,"",($H48*3*U48+T48)-J48),IF(OR(I48="GD&amp;T",I48="MAX"),IF(($H48*3*U48+T48)&lt;K48,"",($H48*3*U48+T48)),"")))</f>
        <v/>
      </c>
      <c r="AD48" s="29">
        <f t="shared" ref="AD48:AD81" si="58">IF(T48="","",IF(I48="Tolerance",IF(-(($H48*3*U48)-T48)-J48&gt;L48,"",-(($H48*3*U48)-T48)-J48),IF(I48="MIN",IF(-(($H48*3*U48)-T48)&gt;L48,"",-(($H48*3*U48)-T48)),"")))</f>
        <v>-6.2082890745502368</v>
      </c>
      <c r="AE48" s="29">
        <f t="shared" ref="AE48:AE81" si="59">IF(OR(J48="",T48=""),"",(O48+P48)/2-T48)</f>
        <v>0.87375000000000114</v>
      </c>
      <c r="AF48" s="29">
        <f t="shared" si="28"/>
        <v>12.032794905000522</v>
      </c>
      <c r="AG48" s="23"/>
      <c r="AH48" s="17" t="str">
        <f t="shared" ref="AH48:AH81" si="60">IF(AG48="","",IF(AG48&gt;=0.966,"Normal","Not Normal"))</f>
        <v/>
      </c>
      <c r="AI48" s="100" t="s">
        <v>119</v>
      </c>
      <c r="AJ48" s="101"/>
      <c r="AK48" s="101"/>
      <c r="AL48" s="101"/>
      <c r="AM48" s="101"/>
      <c r="AN48" s="102">
        <v>59.4</v>
      </c>
      <c r="AO48" s="102">
        <v>58.5</v>
      </c>
      <c r="AP48" s="102">
        <v>57.65</v>
      </c>
      <c r="AQ48" s="102">
        <v>58.91</v>
      </c>
      <c r="AR48" s="102">
        <v>58.01</v>
      </c>
      <c r="AS48" s="102">
        <v>61.46</v>
      </c>
      <c r="AT48" s="102">
        <v>57.69</v>
      </c>
      <c r="AU48" s="102">
        <v>58.09</v>
      </c>
      <c r="AV48" s="102">
        <v>57.77</v>
      </c>
      <c r="AW48" s="102">
        <v>58.4</v>
      </c>
      <c r="AX48" s="103">
        <v>57.69</v>
      </c>
      <c r="AY48" s="103">
        <v>60.57</v>
      </c>
      <c r="AZ48" s="103">
        <v>59.44</v>
      </c>
      <c r="BA48" s="103">
        <v>57.67</v>
      </c>
      <c r="BB48" s="103">
        <v>58.79</v>
      </c>
      <c r="BC48" s="103">
        <v>61.99</v>
      </c>
      <c r="BD48" s="103">
        <v>58.55</v>
      </c>
      <c r="BE48" s="103">
        <v>59.83</v>
      </c>
      <c r="BF48" s="103">
        <v>59.24</v>
      </c>
      <c r="BG48" s="103">
        <v>59.14</v>
      </c>
      <c r="BH48" s="103">
        <v>61.31</v>
      </c>
      <c r="BI48" s="103">
        <v>58.44</v>
      </c>
      <c r="BJ48" s="103">
        <v>57.59</v>
      </c>
      <c r="BK48" s="103">
        <v>61.27</v>
      </c>
      <c r="BL48" s="103">
        <v>57.98</v>
      </c>
      <c r="BM48" s="103">
        <v>61.01</v>
      </c>
      <c r="BN48" s="103">
        <v>60.48</v>
      </c>
      <c r="BO48" s="103">
        <v>57.95</v>
      </c>
      <c r="BP48" s="103">
        <v>59.48</v>
      </c>
      <c r="BQ48" s="103">
        <v>58.35</v>
      </c>
      <c r="BR48" s="103">
        <v>58.4</v>
      </c>
      <c r="BS48" s="103">
        <v>60.99</v>
      </c>
      <c r="BT48" s="2"/>
      <c r="BU48" s="2"/>
      <c r="BV48" s="2"/>
      <c r="BW48" s="2"/>
      <c r="BX48" s="2"/>
      <c r="BY48" s="25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</row>
    <row r="49" spans="1:144" ht="15" customHeight="1">
      <c r="A49" s="83" t="s">
        <v>204</v>
      </c>
      <c r="B49" s="66" t="s">
        <v>242</v>
      </c>
      <c r="C49" s="79" t="s">
        <v>181</v>
      </c>
      <c r="D49" s="67">
        <v>1</v>
      </c>
      <c r="E49" s="123" t="s">
        <v>71</v>
      </c>
      <c r="F49" s="123">
        <v>5</v>
      </c>
      <c r="G49" s="85" t="s">
        <v>199</v>
      </c>
      <c r="H49" s="86">
        <v>1.33</v>
      </c>
      <c r="I49" s="124" t="s">
        <v>43</v>
      </c>
      <c r="J49" s="88">
        <v>60</v>
      </c>
      <c r="K49" s="89">
        <v>5</v>
      </c>
      <c r="L49" s="89">
        <v>-5</v>
      </c>
      <c r="M49" s="128" t="s">
        <v>38</v>
      </c>
      <c r="N49" s="126" t="s">
        <v>67</v>
      </c>
      <c r="O49" s="92">
        <f t="shared" si="46"/>
        <v>65</v>
      </c>
      <c r="P49" s="93">
        <f t="shared" si="47"/>
        <v>55</v>
      </c>
      <c r="Q49" s="94"/>
      <c r="R49" s="3">
        <f t="shared" si="48"/>
        <v>61.1</v>
      </c>
      <c r="S49" s="3">
        <f t="shared" si="49"/>
        <v>56.79</v>
      </c>
      <c r="T49" s="3">
        <f t="shared" si="50"/>
        <v>58.636874999999996</v>
      </c>
      <c r="U49" s="4">
        <f t="shared" si="51"/>
        <v>1.1997699712323897</v>
      </c>
      <c r="V49" s="5">
        <f t="shared" si="52"/>
        <v>1.3891551769333634</v>
      </c>
      <c r="W49" s="76">
        <f t="shared" si="29"/>
        <v>-0.27262500000000073</v>
      </c>
      <c r="X49" s="76" t="str">
        <f t="shared" si="30"/>
        <v>Level C</v>
      </c>
      <c r="Y49" s="5">
        <f t="shared" si="53"/>
        <v>1.7678736070448224</v>
      </c>
      <c r="Z49" s="5">
        <f t="shared" si="54"/>
        <v>1.0104367468219042</v>
      </c>
      <c r="AA49" s="5">
        <f t="shared" si="55"/>
        <v>1.0104367468219042</v>
      </c>
      <c r="AB49" s="6">
        <f t="shared" si="56"/>
        <v>0.99878246864130138</v>
      </c>
      <c r="AC49" s="29" t="str">
        <f t="shared" si="57"/>
        <v/>
      </c>
      <c r="AD49" s="29">
        <f t="shared" si="58"/>
        <v>-6.1502071852172406</v>
      </c>
      <c r="AE49" s="29">
        <f t="shared" si="59"/>
        <v>1.3631250000000037</v>
      </c>
      <c r="AF49" s="29">
        <f t="shared" si="28"/>
        <v>10.797929741091508</v>
      </c>
      <c r="AG49" s="23"/>
      <c r="AH49" s="17" t="str">
        <f t="shared" si="60"/>
        <v/>
      </c>
      <c r="AI49" s="100" t="s">
        <v>119</v>
      </c>
      <c r="AJ49" s="101"/>
      <c r="AK49" s="101"/>
      <c r="AL49" s="101"/>
      <c r="AM49" s="101"/>
      <c r="AN49" s="102">
        <v>59.63</v>
      </c>
      <c r="AO49" s="102">
        <v>58.27</v>
      </c>
      <c r="AP49" s="102">
        <v>59.63</v>
      </c>
      <c r="AQ49" s="102">
        <v>61.1</v>
      </c>
      <c r="AR49" s="102">
        <v>60.5</v>
      </c>
      <c r="AS49" s="102">
        <v>60.82</v>
      </c>
      <c r="AT49" s="102">
        <v>56.79</v>
      </c>
      <c r="AU49" s="102">
        <v>57.18</v>
      </c>
      <c r="AV49" s="102">
        <v>57.04</v>
      </c>
      <c r="AW49" s="102">
        <v>59.52</v>
      </c>
      <c r="AX49" s="103">
        <v>57.06</v>
      </c>
      <c r="AY49" s="103">
        <v>59.35</v>
      </c>
      <c r="AZ49" s="103">
        <v>57.55</v>
      </c>
      <c r="BA49" s="103">
        <v>58.82</v>
      </c>
      <c r="BB49" s="103">
        <v>59.32</v>
      </c>
      <c r="BC49" s="103">
        <v>57.33</v>
      </c>
      <c r="BD49" s="103">
        <v>59.4</v>
      </c>
      <c r="BE49" s="103">
        <v>57.42</v>
      </c>
      <c r="BF49" s="103">
        <v>59.34</v>
      </c>
      <c r="BG49" s="103">
        <v>57.42</v>
      </c>
      <c r="BH49" s="103">
        <v>60.31</v>
      </c>
      <c r="BI49" s="103">
        <v>58.41</v>
      </c>
      <c r="BJ49" s="103">
        <v>57.91</v>
      </c>
      <c r="BK49" s="103">
        <v>59.09</v>
      </c>
      <c r="BL49" s="103">
        <v>60.1</v>
      </c>
      <c r="BM49" s="103">
        <v>57.84</v>
      </c>
      <c r="BN49" s="103">
        <v>58.32</v>
      </c>
      <c r="BO49" s="103">
        <v>57.67</v>
      </c>
      <c r="BP49" s="103">
        <v>57.73</v>
      </c>
      <c r="BQ49" s="103">
        <v>58.01</v>
      </c>
      <c r="BR49" s="103">
        <v>59.13</v>
      </c>
      <c r="BS49" s="103">
        <v>58.37</v>
      </c>
      <c r="BT49" s="2"/>
      <c r="BU49" s="2"/>
      <c r="BV49" s="2"/>
      <c r="BW49" s="2"/>
      <c r="BX49" s="2"/>
      <c r="BY49" s="25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</row>
    <row r="50" spans="1:144" ht="15" customHeight="1">
      <c r="A50" s="83" t="s">
        <v>205</v>
      </c>
      <c r="B50" s="66" t="s">
        <v>242</v>
      </c>
      <c r="C50" s="79" t="s">
        <v>181</v>
      </c>
      <c r="D50" s="67">
        <v>1</v>
      </c>
      <c r="E50" s="123" t="s">
        <v>71</v>
      </c>
      <c r="F50" s="123">
        <v>5</v>
      </c>
      <c r="G50" s="85" t="s">
        <v>199</v>
      </c>
      <c r="H50" s="86">
        <v>1.33</v>
      </c>
      <c r="I50" s="124" t="s">
        <v>43</v>
      </c>
      <c r="J50" s="88">
        <v>60</v>
      </c>
      <c r="K50" s="89">
        <v>5</v>
      </c>
      <c r="L50" s="89">
        <v>-5</v>
      </c>
      <c r="M50" s="128" t="s">
        <v>38</v>
      </c>
      <c r="N50" s="126" t="s">
        <v>67</v>
      </c>
      <c r="O50" s="92">
        <f t="shared" si="46"/>
        <v>65</v>
      </c>
      <c r="P50" s="93">
        <f t="shared" si="47"/>
        <v>55</v>
      </c>
      <c r="Q50" s="94"/>
      <c r="R50" s="3">
        <f t="shared" si="48"/>
        <v>60.54</v>
      </c>
      <c r="S50" s="3">
        <f t="shared" si="49"/>
        <v>57.1</v>
      </c>
      <c r="T50" s="3">
        <f t="shared" si="50"/>
        <v>58.892499999999991</v>
      </c>
      <c r="U50" s="4">
        <f t="shared" si="51"/>
        <v>0.81125549851509016</v>
      </c>
      <c r="V50" s="5">
        <f t="shared" si="52"/>
        <v>2.0544288078383546</v>
      </c>
      <c r="W50" s="76">
        <f t="shared" si="29"/>
        <v>-0.22150000000000175</v>
      </c>
      <c r="X50" s="76" t="str">
        <f t="shared" si="30"/>
        <v>Level B</v>
      </c>
      <c r="Y50" s="5">
        <f t="shared" si="53"/>
        <v>2.5094847887745537</v>
      </c>
      <c r="Z50" s="5">
        <f t="shared" si="54"/>
        <v>1.5993728269021554</v>
      </c>
      <c r="AA50" s="5">
        <f t="shared" si="55"/>
        <v>1.5993728269021554</v>
      </c>
      <c r="AB50" s="6">
        <f t="shared" si="56"/>
        <v>0.99999919918480829</v>
      </c>
      <c r="AC50" s="29" t="str">
        <f t="shared" si="57"/>
        <v/>
      </c>
      <c r="AD50" s="29" t="str">
        <f t="shared" si="58"/>
        <v/>
      </c>
      <c r="AE50" s="29">
        <f t="shared" si="59"/>
        <v>1.1075000000000088</v>
      </c>
      <c r="AF50" s="29" t="str">
        <f t="shared" si="28"/>
        <v/>
      </c>
      <c r="AG50" s="23"/>
      <c r="AH50" s="17" t="str">
        <f t="shared" si="60"/>
        <v/>
      </c>
      <c r="AI50" s="100"/>
      <c r="AJ50" s="101"/>
      <c r="AK50" s="101"/>
      <c r="AL50" s="101"/>
      <c r="AM50" s="101"/>
      <c r="AN50" s="102">
        <v>59.43</v>
      </c>
      <c r="AO50" s="102">
        <v>58.44</v>
      </c>
      <c r="AP50" s="102">
        <v>58.69</v>
      </c>
      <c r="AQ50" s="102">
        <v>59.27</v>
      </c>
      <c r="AR50" s="102">
        <v>59.13</v>
      </c>
      <c r="AS50" s="102">
        <v>58.1</v>
      </c>
      <c r="AT50" s="102">
        <v>58.78</v>
      </c>
      <c r="AU50" s="102">
        <v>58.85</v>
      </c>
      <c r="AV50" s="102">
        <v>60</v>
      </c>
      <c r="AW50" s="102">
        <v>58.37</v>
      </c>
      <c r="AX50" s="103">
        <v>59.94</v>
      </c>
      <c r="AY50" s="103">
        <v>59.14</v>
      </c>
      <c r="AZ50" s="103">
        <v>60.37</v>
      </c>
      <c r="BA50" s="103">
        <v>58.53</v>
      </c>
      <c r="BB50" s="103">
        <v>60.54</v>
      </c>
      <c r="BC50" s="103">
        <v>58.71</v>
      </c>
      <c r="BD50" s="103">
        <v>57.19</v>
      </c>
      <c r="BE50" s="103">
        <v>58.44</v>
      </c>
      <c r="BF50" s="103">
        <v>58.54</v>
      </c>
      <c r="BG50" s="103">
        <v>58.49</v>
      </c>
      <c r="BH50" s="103">
        <v>57.98</v>
      </c>
      <c r="BI50" s="103">
        <v>59.14</v>
      </c>
      <c r="BJ50" s="103">
        <v>58.32</v>
      </c>
      <c r="BK50" s="103">
        <v>58.37</v>
      </c>
      <c r="BL50" s="103">
        <v>57.1</v>
      </c>
      <c r="BM50" s="103">
        <v>59.12</v>
      </c>
      <c r="BN50" s="103">
        <v>59.29</v>
      </c>
      <c r="BO50" s="103">
        <v>59.01</v>
      </c>
      <c r="BP50" s="103">
        <v>58.02</v>
      </c>
      <c r="BQ50" s="103">
        <v>59.76</v>
      </c>
      <c r="BR50" s="103">
        <v>59.73</v>
      </c>
      <c r="BS50" s="103">
        <v>59.77</v>
      </c>
      <c r="BT50" s="2"/>
      <c r="BU50" s="2"/>
      <c r="BV50" s="2"/>
      <c r="BW50" s="2"/>
      <c r="BX50" s="2"/>
      <c r="BY50" s="25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</row>
    <row r="51" spans="1:144" ht="15" customHeight="1">
      <c r="A51" s="83" t="s">
        <v>206</v>
      </c>
      <c r="B51" s="66" t="s">
        <v>242</v>
      </c>
      <c r="C51" s="79" t="s">
        <v>181</v>
      </c>
      <c r="D51" s="67">
        <v>1</v>
      </c>
      <c r="E51" s="123" t="s">
        <v>71</v>
      </c>
      <c r="F51" s="123">
        <v>5</v>
      </c>
      <c r="G51" s="85" t="s">
        <v>199</v>
      </c>
      <c r="H51" s="86">
        <v>1.33</v>
      </c>
      <c r="I51" s="124" t="s">
        <v>43</v>
      </c>
      <c r="J51" s="88">
        <v>60</v>
      </c>
      <c r="K51" s="89">
        <v>5</v>
      </c>
      <c r="L51" s="89">
        <v>-5</v>
      </c>
      <c r="M51" s="128" t="s">
        <v>38</v>
      </c>
      <c r="N51" s="126" t="s">
        <v>67</v>
      </c>
      <c r="O51" s="92">
        <f t="shared" si="46"/>
        <v>65</v>
      </c>
      <c r="P51" s="93">
        <f t="shared" si="47"/>
        <v>55</v>
      </c>
      <c r="Q51" s="94"/>
      <c r="R51" s="3">
        <f t="shared" si="48"/>
        <v>59.87</v>
      </c>
      <c r="S51" s="3">
        <f t="shared" si="49"/>
        <v>56.27</v>
      </c>
      <c r="T51" s="3">
        <f t="shared" si="50"/>
        <v>57.724375000000009</v>
      </c>
      <c r="U51" s="4">
        <f t="shared" si="51"/>
        <v>0.89542542601178532</v>
      </c>
      <c r="V51" s="5">
        <f t="shared" si="52"/>
        <v>1.8613126434101621</v>
      </c>
      <c r="W51" s="76">
        <f t="shared" si="29"/>
        <v>-0.45512499999999817</v>
      </c>
      <c r="X51" s="76" t="str">
        <f t="shared" si="30"/>
        <v>Level C</v>
      </c>
      <c r="Y51" s="5">
        <f t="shared" si="53"/>
        <v>2.7084425602422089</v>
      </c>
      <c r="Z51" s="5">
        <f t="shared" si="54"/>
        <v>1.0141827265781154</v>
      </c>
      <c r="AA51" s="5">
        <f t="shared" si="55"/>
        <v>1.0141827265781154</v>
      </c>
      <c r="AB51" s="6">
        <f t="shared" si="56"/>
        <v>0.99882707869483678</v>
      </c>
      <c r="AC51" s="29" t="str">
        <f t="shared" si="57"/>
        <v/>
      </c>
      <c r="AD51" s="29">
        <f t="shared" si="58"/>
        <v>-5.8483724497870142</v>
      </c>
      <c r="AE51" s="29">
        <f t="shared" si="59"/>
        <v>2.2756249999999909</v>
      </c>
      <c r="AF51" s="29" t="str">
        <f t="shared" si="28"/>
        <v/>
      </c>
      <c r="AG51" s="23"/>
      <c r="AH51" s="17" t="str">
        <f t="shared" si="60"/>
        <v/>
      </c>
      <c r="AI51" s="100" t="s">
        <v>119</v>
      </c>
      <c r="AJ51" s="101"/>
      <c r="AK51" s="101"/>
      <c r="AL51" s="101"/>
      <c r="AM51" s="101"/>
      <c r="AN51" s="102">
        <v>59.1</v>
      </c>
      <c r="AO51" s="102">
        <v>56.44</v>
      </c>
      <c r="AP51" s="102">
        <v>58.09</v>
      </c>
      <c r="AQ51" s="102">
        <v>58.77</v>
      </c>
      <c r="AR51" s="102">
        <v>59.56</v>
      </c>
      <c r="AS51" s="102">
        <v>59.3</v>
      </c>
      <c r="AT51" s="102">
        <v>56.9</v>
      </c>
      <c r="AU51" s="102">
        <v>57.22</v>
      </c>
      <c r="AV51" s="102">
        <v>57.42</v>
      </c>
      <c r="AW51" s="102">
        <v>57.01</v>
      </c>
      <c r="AX51" s="103">
        <v>57.36</v>
      </c>
      <c r="AY51" s="103">
        <v>58.4</v>
      </c>
      <c r="AZ51" s="103">
        <v>57.99</v>
      </c>
      <c r="BA51" s="103">
        <v>56.7</v>
      </c>
      <c r="BB51" s="103">
        <v>59.87</v>
      </c>
      <c r="BC51" s="103">
        <v>57.45</v>
      </c>
      <c r="BD51" s="103">
        <v>57.41</v>
      </c>
      <c r="BE51" s="103">
        <v>57.15</v>
      </c>
      <c r="BF51" s="103">
        <v>57.35</v>
      </c>
      <c r="BG51" s="103">
        <v>58.18</v>
      </c>
      <c r="BH51" s="103">
        <v>57.57</v>
      </c>
      <c r="BI51" s="103">
        <v>57.2</v>
      </c>
      <c r="BJ51" s="103">
        <v>57.17</v>
      </c>
      <c r="BK51" s="103">
        <v>57.21</v>
      </c>
      <c r="BL51" s="103">
        <v>57.12</v>
      </c>
      <c r="BM51" s="103">
        <v>57.91</v>
      </c>
      <c r="BN51" s="103">
        <v>57.92</v>
      </c>
      <c r="BO51" s="103">
        <v>56.98</v>
      </c>
      <c r="BP51" s="103">
        <v>58.56</v>
      </c>
      <c r="BQ51" s="103">
        <v>58.45</v>
      </c>
      <c r="BR51" s="103">
        <v>57.15</v>
      </c>
      <c r="BS51" s="103">
        <v>56.27</v>
      </c>
      <c r="BT51" s="2"/>
      <c r="BU51" s="2"/>
      <c r="BV51" s="2"/>
      <c r="BW51" s="2"/>
      <c r="BX51" s="2"/>
      <c r="BY51" s="25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</row>
    <row r="52" spans="1:144" ht="15" customHeight="1">
      <c r="A52" s="83" t="s">
        <v>207</v>
      </c>
      <c r="B52" s="66" t="s">
        <v>242</v>
      </c>
      <c r="C52" s="79" t="s">
        <v>181</v>
      </c>
      <c r="D52" s="67">
        <v>1</v>
      </c>
      <c r="E52" s="123" t="s">
        <v>71</v>
      </c>
      <c r="F52" s="123">
        <v>5</v>
      </c>
      <c r="G52" s="85" t="s">
        <v>199</v>
      </c>
      <c r="H52" s="86">
        <v>1.33</v>
      </c>
      <c r="I52" s="124" t="s">
        <v>43</v>
      </c>
      <c r="J52" s="88">
        <v>60</v>
      </c>
      <c r="K52" s="89">
        <v>5</v>
      </c>
      <c r="L52" s="89">
        <v>-5</v>
      </c>
      <c r="M52" s="128" t="s">
        <v>38</v>
      </c>
      <c r="N52" s="126" t="s">
        <v>67</v>
      </c>
      <c r="O52" s="92">
        <f t="shared" si="46"/>
        <v>65</v>
      </c>
      <c r="P52" s="93">
        <f t="shared" si="47"/>
        <v>55</v>
      </c>
      <c r="Q52" s="94"/>
      <c r="R52" s="3">
        <f t="shared" si="48"/>
        <v>60.19</v>
      </c>
      <c r="S52" s="3">
        <f t="shared" si="49"/>
        <v>56.46</v>
      </c>
      <c r="T52" s="3">
        <f t="shared" si="50"/>
        <v>58.125625000000007</v>
      </c>
      <c r="U52" s="4">
        <f t="shared" si="51"/>
        <v>0.95202648885620289</v>
      </c>
      <c r="V52" s="5">
        <f t="shared" si="52"/>
        <v>1.7506515692321301</v>
      </c>
      <c r="W52" s="76">
        <f t="shared" si="29"/>
        <v>-0.37487499999999868</v>
      </c>
      <c r="X52" s="76" t="str">
        <f t="shared" si="30"/>
        <v>Level C</v>
      </c>
      <c r="Y52" s="5">
        <f t="shared" si="53"/>
        <v>2.4069270762480226</v>
      </c>
      <c r="Z52" s="5">
        <f t="shared" si="54"/>
        <v>1.0943760622162375</v>
      </c>
      <c r="AA52" s="5">
        <f t="shared" si="55"/>
        <v>1.0943760622162375</v>
      </c>
      <c r="AB52" s="6">
        <f t="shared" si="56"/>
        <v>0.99948669014032987</v>
      </c>
      <c r="AC52" s="29" t="str">
        <f t="shared" si="57"/>
        <v/>
      </c>
      <c r="AD52" s="29">
        <f t="shared" si="58"/>
        <v>-5.6729606905362431</v>
      </c>
      <c r="AE52" s="29">
        <f t="shared" si="59"/>
        <v>1.8743749999999935</v>
      </c>
      <c r="AF52" s="29" t="str">
        <f t="shared" si="28"/>
        <v/>
      </c>
      <c r="AG52" s="23"/>
      <c r="AH52" s="17" t="str">
        <f t="shared" si="60"/>
        <v/>
      </c>
      <c r="AI52" s="100" t="s">
        <v>119</v>
      </c>
      <c r="AJ52" s="101"/>
      <c r="AK52" s="101"/>
      <c r="AL52" s="101"/>
      <c r="AM52" s="101"/>
      <c r="AN52" s="102">
        <v>56.92</v>
      </c>
      <c r="AO52" s="102">
        <v>57.15</v>
      </c>
      <c r="AP52" s="102">
        <v>60.19</v>
      </c>
      <c r="AQ52" s="102">
        <v>58.99</v>
      </c>
      <c r="AR52" s="102">
        <v>57.34</v>
      </c>
      <c r="AS52" s="102">
        <v>57.02</v>
      </c>
      <c r="AT52" s="102">
        <v>58.03</v>
      </c>
      <c r="AU52" s="102">
        <v>57.68</v>
      </c>
      <c r="AV52" s="102">
        <v>59.82</v>
      </c>
      <c r="AW52" s="102">
        <v>56.46</v>
      </c>
      <c r="AX52" s="103">
        <v>58.12</v>
      </c>
      <c r="AY52" s="103">
        <v>58.08</v>
      </c>
      <c r="AZ52" s="103">
        <v>57.83</v>
      </c>
      <c r="BA52" s="103">
        <v>59.37</v>
      </c>
      <c r="BB52" s="103">
        <v>59.18</v>
      </c>
      <c r="BC52" s="103">
        <v>57.5</v>
      </c>
      <c r="BD52" s="103">
        <v>57.34</v>
      </c>
      <c r="BE52" s="103">
        <v>57.52</v>
      </c>
      <c r="BF52" s="103">
        <v>59.11</v>
      </c>
      <c r="BG52" s="103">
        <v>59.02</v>
      </c>
      <c r="BH52" s="103">
        <v>57.33</v>
      </c>
      <c r="BI52" s="103">
        <v>57.72</v>
      </c>
      <c r="BJ52" s="103">
        <v>57.82</v>
      </c>
      <c r="BK52" s="103">
        <v>59.46</v>
      </c>
      <c r="BL52" s="103">
        <v>58.93</v>
      </c>
      <c r="BM52" s="103">
        <v>57.36</v>
      </c>
      <c r="BN52" s="103">
        <v>57.13</v>
      </c>
      <c r="BO52" s="103">
        <v>58.13</v>
      </c>
      <c r="BP52" s="103">
        <v>57.51</v>
      </c>
      <c r="BQ52" s="103">
        <v>58.18</v>
      </c>
      <c r="BR52" s="103">
        <v>58.32</v>
      </c>
      <c r="BS52" s="103">
        <v>59.46</v>
      </c>
      <c r="BT52" s="2"/>
      <c r="BU52" s="2"/>
      <c r="BV52" s="2"/>
      <c r="BW52" s="2"/>
      <c r="BX52" s="2"/>
      <c r="BY52" s="25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</row>
    <row r="53" spans="1:144" ht="15" customHeight="1">
      <c r="A53" s="83" t="s">
        <v>208</v>
      </c>
      <c r="B53" s="66" t="s">
        <v>242</v>
      </c>
      <c r="C53" s="79" t="s">
        <v>181</v>
      </c>
      <c r="D53" s="67">
        <v>1</v>
      </c>
      <c r="E53" s="123" t="s">
        <v>71</v>
      </c>
      <c r="F53" s="123">
        <v>5</v>
      </c>
      <c r="G53" s="85" t="s">
        <v>199</v>
      </c>
      <c r="H53" s="86">
        <v>1.33</v>
      </c>
      <c r="I53" s="124" t="s">
        <v>43</v>
      </c>
      <c r="J53" s="88">
        <v>60</v>
      </c>
      <c r="K53" s="89">
        <v>5</v>
      </c>
      <c r="L53" s="89">
        <v>-5</v>
      </c>
      <c r="M53" s="128" t="s">
        <v>38</v>
      </c>
      <c r="N53" s="126" t="s">
        <v>67</v>
      </c>
      <c r="O53" s="92">
        <f t="shared" si="46"/>
        <v>65</v>
      </c>
      <c r="P53" s="93">
        <f t="shared" si="47"/>
        <v>55</v>
      </c>
      <c r="Q53" s="94"/>
      <c r="R53" s="3">
        <f t="shared" si="48"/>
        <v>61.24</v>
      </c>
      <c r="S53" s="3">
        <f t="shared" si="49"/>
        <v>56.9</v>
      </c>
      <c r="T53" s="3">
        <f t="shared" si="50"/>
        <v>58.824375000000003</v>
      </c>
      <c r="U53" s="4">
        <f t="shared" si="51"/>
        <v>1.235164707574949</v>
      </c>
      <c r="V53" s="5">
        <f t="shared" si="52"/>
        <v>1.349347707593511</v>
      </c>
      <c r="W53" s="76">
        <f t="shared" si="29"/>
        <v>-0.23512499999999931</v>
      </c>
      <c r="X53" s="76" t="str">
        <f t="shared" si="30"/>
        <v>Level B</v>
      </c>
      <c r="Y53" s="5">
        <f t="shared" si="53"/>
        <v>1.6666130873414342</v>
      </c>
      <c r="Z53" s="5">
        <f t="shared" si="54"/>
        <v>1.0320823278455875</v>
      </c>
      <c r="AA53" s="5">
        <f t="shared" si="55"/>
        <v>1.0320823278455875</v>
      </c>
      <c r="AB53" s="6">
        <f t="shared" si="56"/>
        <v>0.99901977790102903</v>
      </c>
      <c r="AC53" s="29" t="str">
        <f t="shared" si="57"/>
        <v/>
      </c>
      <c r="AD53" s="29">
        <f t="shared" si="58"/>
        <v>-6.1039321832240461</v>
      </c>
      <c r="AE53" s="29">
        <f t="shared" si="59"/>
        <v>1.1756249999999966</v>
      </c>
      <c r="AF53" s="29">
        <f t="shared" si="28"/>
        <v>11.116482368174541</v>
      </c>
      <c r="AG53" s="23"/>
      <c r="AH53" s="17" t="str">
        <f t="shared" si="60"/>
        <v/>
      </c>
      <c r="AI53" s="100" t="s">
        <v>119</v>
      </c>
      <c r="AJ53" s="101"/>
      <c r="AK53" s="101"/>
      <c r="AL53" s="101"/>
      <c r="AM53" s="101"/>
      <c r="AN53" s="102">
        <v>58.79</v>
      </c>
      <c r="AO53" s="102">
        <v>57.3</v>
      </c>
      <c r="AP53" s="102">
        <v>60.94</v>
      </c>
      <c r="AQ53" s="102">
        <v>58.46</v>
      </c>
      <c r="AR53" s="102">
        <v>57.9</v>
      </c>
      <c r="AS53" s="102">
        <v>57.63</v>
      </c>
      <c r="AT53" s="102">
        <v>59.83</v>
      </c>
      <c r="AU53" s="102">
        <v>57.75</v>
      </c>
      <c r="AV53" s="102">
        <v>58.83</v>
      </c>
      <c r="AW53" s="102">
        <v>57.77</v>
      </c>
      <c r="AX53" s="103">
        <v>58.23</v>
      </c>
      <c r="AY53" s="103">
        <v>61.16</v>
      </c>
      <c r="AZ53" s="103">
        <v>59.85</v>
      </c>
      <c r="BA53" s="103">
        <v>58.47</v>
      </c>
      <c r="BB53" s="103">
        <v>59.74</v>
      </c>
      <c r="BC53" s="103">
        <v>60.22</v>
      </c>
      <c r="BD53" s="103">
        <v>57.6</v>
      </c>
      <c r="BE53" s="103">
        <v>57.65</v>
      </c>
      <c r="BF53" s="103">
        <v>60.37</v>
      </c>
      <c r="BG53" s="103">
        <v>57.33</v>
      </c>
      <c r="BH53" s="103">
        <v>59.38</v>
      </c>
      <c r="BI53" s="103">
        <v>57.88</v>
      </c>
      <c r="BJ53" s="103">
        <v>58.51</v>
      </c>
      <c r="BK53" s="103">
        <v>58</v>
      </c>
      <c r="BL53" s="103">
        <v>60.78</v>
      </c>
      <c r="BM53" s="103">
        <v>59.29</v>
      </c>
      <c r="BN53" s="103">
        <v>58.5</v>
      </c>
      <c r="BO53" s="103">
        <v>58.35</v>
      </c>
      <c r="BP53" s="103">
        <v>61.24</v>
      </c>
      <c r="BQ53" s="103">
        <v>56.9</v>
      </c>
      <c r="BR53" s="103">
        <v>59.77</v>
      </c>
      <c r="BS53" s="103">
        <v>57.96</v>
      </c>
      <c r="BT53" s="2"/>
      <c r="BU53" s="2"/>
      <c r="BV53" s="2"/>
      <c r="BW53" s="2"/>
      <c r="BX53" s="2"/>
      <c r="BY53" s="25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</row>
    <row r="54" spans="1:144" ht="15" customHeight="1">
      <c r="A54" s="83" t="s">
        <v>209</v>
      </c>
      <c r="B54" s="66" t="s">
        <v>242</v>
      </c>
      <c r="C54" s="79" t="s">
        <v>181</v>
      </c>
      <c r="D54" s="67">
        <v>1</v>
      </c>
      <c r="E54" s="123" t="s">
        <v>71</v>
      </c>
      <c r="F54" s="123">
        <v>5</v>
      </c>
      <c r="G54" s="85" t="s">
        <v>199</v>
      </c>
      <c r="H54" s="86">
        <v>1.33</v>
      </c>
      <c r="I54" s="124" t="s">
        <v>43</v>
      </c>
      <c r="J54" s="88">
        <v>60</v>
      </c>
      <c r="K54" s="89">
        <v>5</v>
      </c>
      <c r="L54" s="89">
        <v>-5</v>
      </c>
      <c r="M54" s="128" t="s">
        <v>38</v>
      </c>
      <c r="N54" s="126" t="s">
        <v>67</v>
      </c>
      <c r="O54" s="92">
        <f t="shared" si="46"/>
        <v>65</v>
      </c>
      <c r="P54" s="93">
        <f t="shared" si="47"/>
        <v>55</v>
      </c>
      <c r="Q54" s="94"/>
      <c r="R54" s="3">
        <f t="shared" si="48"/>
        <v>61.45</v>
      </c>
      <c r="S54" s="3">
        <f t="shared" si="49"/>
        <v>57.54</v>
      </c>
      <c r="T54" s="3">
        <f t="shared" si="50"/>
        <v>59.152187499999997</v>
      </c>
      <c r="U54" s="4">
        <f t="shared" si="51"/>
        <v>1.3213720493267347</v>
      </c>
      <c r="V54" s="5">
        <f t="shared" si="52"/>
        <v>1.2613152121053768</v>
      </c>
      <c r="W54" s="76">
        <f t="shared" si="29"/>
        <v>-0.16956250000000067</v>
      </c>
      <c r="X54" s="76" t="str">
        <f t="shared" si="30"/>
        <v>Level B</v>
      </c>
      <c r="Y54" s="5">
        <f t="shared" si="53"/>
        <v>1.4751869727579956</v>
      </c>
      <c r="Z54" s="5">
        <f t="shared" si="54"/>
        <v>1.047443451452758</v>
      </c>
      <c r="AA54" s="5">
        <f t="shared" si="55"/>
        <v>1.047443451452758</v>
      </c>
      <c r="AB54" s="6">
        <f t="shared" si="56"/>
        <v>0.99915714635198949</v>
      </c>
      <c r="AC54" s="29" t="str">
        <f t="shared" si="57"/>
        <v/>
      </c>
      <c r="AD54" s="29">
        <f t="shared" si="58"/>
        <v>-6.1200869768136741</v>
      </c>
      <c r="AE54" s="29">
        <f t="shared" si="59"/>
        <v>0.84781250000000341</v>
      </c>
      <c r="AF54" s="29">
        <f t="shared" si="28"/>
        <v>11.892348443940612</v>
      </c>
      <c r="AG54" s="23"/>
      <c r="AH54" s="17" t="str">
        <f t="shared" si="60"/>
        <v/>
      </c>
      <c r="AI54" s="100" t="s">
        <v>119</v>
      </c>
      <c r="AJ54" s="101"/>
      <c r="AK54" s="101"/>
      <c r="AL54" s="101"/>
      <c r="AM54" s="101"/>
      <c r="AN54" s="102">
        <v>60.27</v>
      </c>
      <c r="AO54" s="102">
        <v>58.4</v>
      </c>
      <c r="AP54" s="102">
        <v>58.53</v>
      </c>
      <c r="AQ54" s="102">
        <v>57.74</v>
      </c>
      <c r="AR54" s="102">
        <v>59.15</v>
      </c>
      <c r="AS54" s="102">
        <v>60.95</v>
      </c>
      <c r="AT54" s="102">
        <v>57.77</v>
      </c>
      <c r="AU54" s="102">
        <v>60.94</v>
      </c>
      <c r="AV54" s="102">
        <v>57.83</v>
      </c>
      <c r="AW54" s="102">
        <v>61.45</v>
      </c>
      <c r="AX54" s="103">
        <v>58.23</v>
      </c>
      <c r="AY54" s="103">
        <v>59.85</v>
      </c>
      <c r="AZ54" s="103">
        <v>57.54</v>
      </c>
      <c r="BA54" s="103">
        <v>58.24</v>
      </c>
      <c r="BB54" s="103">
        <v>60.19</v>
      </c>
      <c r="BC54" s="103">
        <v>57.73</v>
      </c>
      <c r="BD54" s="103">
        <v>58.27</v>
      </c>
      <c r="BE54" s="103">
        <v>58.14</v>
      </c>
      <c r="BF54" s="103">
        <v>58.1</v>
      </c>
      <c r="BG54" s="103">
        <v>58.58</v>
      </c>
      <c r="BH54" s="103">
        <v>59.04</v>
      </c>
      <c r="BI54" s="103">
        <v>57.96</v>
      </c>
      <c r="BJ54" s="103">
        <v>59.88</v>
      </c>
      <c r="BK54" s="103">
        <v>61.3</v>
      </c>
      <c r="BL54" s="103">
        <v>61.23</v>
      </c>
      <c r="BM54" s="103">
        <v>57.84</v>
      </c>
      <c r="BN54" s="103">
        <v>61.14</v>
      </c>
      <c r="BO54" s="103">
        <v>61.3</v>
      </c>
      <c r="BP54" s="103">
        <v>58.74</v>
      </c>
      <c r="BQ54" s="103">
        <v>59.95</v>
      </c>
      <c r="BR54" s="103">
        <v>58.32</v>
      </c>
      <c r="BS54" s="103">
        <v>58.27</v>
      </c>
      <c r="BT54" s="2"/>
      <c r="BU54" s="2"/>
      <c r="BV54" s="2"/>
      <c r="BW54" s="2"/>
      <c r="BX54" s="2"/>
      <c r="BY54" s="25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</row>
    <row r="55" spans="1:144" ht="15" customHeight="1">
      <c r="A55" s="83" t="s">
        <v>210</v>
      </c>
      <c r="B55" s="66" t="s">
        <v>242</v>
      </c>
      <c r="C55" s="79" t="s">
        <v>181</v>
      </c>
      <c r="D55" s="67">
        <v>1</v>
      </c>
      <c r="E55" s="123" t="s">
        <v>71</v>
      </c>
      <c r="F55" s="123">
        <v>5</v>
      </c>
      <c r="G55" s="85" t="s">
        <v>199</v>
      </c>
      <c r="H55" s="86">
        <v>1.33</v>
      </c>
      <c r="I55" s="124" t="s">
        <v>43</v>
      </c>
      <c r="J55" s="88">
        <v>60</v>
      </c>
      <c r="K55" s="89">
        <v>5</v>
      </c>
      <c r="L55" s="89">
        <v>-5</v>
      </c>
      <c r="M55" s="128" t="s">
        <v>38</v>
      </c>
      <c r="N55" s="126" t="s">
        <v>67</v>
      </c>
      <c r="O55" s="92">
        <f t="shared" si="46"/>
        <v>65</v>
      </c>
      <c r="P55" s="93">
        <f t="shared" si="47"/>
        <v>55</v>
      </c>
      <c r="Q55" s="94"/>
      <c r="R55" s="3">
        <f t="shared" si="48"/>
        <v>58.76</v>
      </c>
      <c r="S55" s="3">
        <f t="shared" si="49"/>
        <v>55.96</v>
      </c>
      <c r="T55" s="3">
        <f t="shared" si="50"/>
        <v>57.193125000000009</v>
      </c>
      <c r="U55" s="4">
        <f t="shared" si="51"/>
        <v>0.61301180065471428</v>
      </c>
      <c r="V55" s="5">
        <f t="shared" si="52"/>
        <v>2.7188166115017993</v>
      </c>
      <c r="W55" s="76">
        <f t="shared" si="29"/>
        <v>-0.56137499999999818</v>
      </c>
      <c r="X55" s="76" t="str">
        <f t="shared" si="30"/>
        <v>Level D</v>
      </c>
      <c r="Y55" s="5">
        <f t="shared" si="53"/>
        <v>4.2450922867836169</v>
      </c>
      <c r="Z55" s="5">
        <f t="shared" si="54"/>
        <v>1.1925409362199817</v>
      </c>
      <c r="AA55" s="5">
        <f t="shared" si="55"/>
        <v>1.1925409362199817</v>
      </c>
      <c r="AB55" s="6">
        <f t="shared" si="56"/>
        <v>0.99982663333884636</v>
      </c>
      <c r="AC55" s="29" t="str">
        <f t="shared" si="57"/>
        <v/>
      </c>
      <c r="AD55" s="29">
        <f t="shared" si="58"/>
        <v>-5.2527920846123024</v>
      </c>
      <c r="AE55" s="29">
        <f t="shared" si="59"/>
        <v>2.8068749999999909</v>
      </c>
      <c r="AF55" s="29" t="str">
        <f t="shared" si="28"/>
        <v/>
      </c>
      <c r="AG55" s="23"/>
      <c r="AH55" s="17" t="str">
        <f t="shared" si="60"/>
        <v/>
      </c>
      <c r="AI55" s="100" t="s">
        <v>119</v>
      </c>
      <c r="AJ55" s="101"/>
      <c r="AK55" s="101"/>
      <c r="AL55" s="101"/>
      <c r="AM55" s="101"/>
      <c r="AN55" s="102">
        <v>57.71</v>
      </c>
      <c r="AO55" s="102">
        <v>56.53</v>
      </c>
      <c r="AP55" s="102">
        <v>56.38</v>
      </c>
      <c r="AQ55" s="102">
        <v>56.67</v>
      </c>
      <c r="AR55" s="102">
        <v>56.61</v>
      </c>
      <c r="AS55" s="102">
        <v>55.96</v>
      </c>
      <c r="AT55" s="102">
        <v>56.87</v>
      </c>
      <c r="AU55" s="102">
        <v>57</v>
      </c>
      <c r="AV55" s="102">
        <v>58.67</v>
      </c>
      <c r="AW55" s="102">
        <v>57.92</v>
      </c>
      <c r="AX55" s="103">
        <v>57.43</v>
      </c>
      <c r="AY55" s="103">
        <v>57.49</v>
      </c>
      <c r="AZ55" s="103">
        <v>56.52</v>
      </c>
      <c r="BA55" s="103">
        <v>57.27</v>
      </c>
      <c r="BB55" s="103">
        <v>56.93</v>
      </c>
      <c r="BC55" s="103">
        <v>57.07</v>
      </c>
      <c r="BD55" s="103">
        <v>58.76</v>
      </c>
      <c r="BE55" s="103">
        <v>57.5</v>
      </c>
      <c r="BF55" s="103">
        <v>57.2</v>
      </c>
      <c r="BG55" s="103">
        <v>57.4</v>
      </c>
      <c r="BH55" s="103">
        <v>57.38</v>
      </c>
      <c r="BI55" s="103">
        <v>57.02</v>
      </c>
      <c r="BJ55" s="103">
        <v>57.53</v>
      </c>
      <c r="BK55" s="103">
        <v>57.41</v>
      </c>
      <c r="BL55" s="103">
        <v>56.62</v>
      </c>
      <c r="BM55" s="103">
        <v>57.42</v>
      </c>
      <c r="BN55" s="103">
        <v>57.97</v>
      </c>
      <c r="BO55" s="103">
        <v>56.54</v>
      </c>
      <c r="BP55" s="103">
        <v>57.1</v>
      </c>
      <c r="BQ55" s="103">
        <v>57.13</v>
      </c>
      <c r="BR55" s="103">
        <v>56.67</v>
      </c>
      <c r="BS55" s="103">
        <v>57.5</v>
      </c>
      <c r="BT55" s="2"/>
      <c r="BU55" s="2"/>
      <c r="BV55" s="2"/>
      <c r="BW55" s="2"/>
      <c r="BX55" s="2"/>
      <c r="BY55" s="25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</row>
    <row r="56" spans="1:144" ht="15" customHeight="1">
      <c r="A56" s="83" t="s">
        <v>211</v>
      </c>
      <c r="B56" s="66" t="s">
        <v>242</v>
      </c>
      <c r="C56" s="79" t="s">
        <v>181</v>
      </c>
      <c r="D56" s="67">
        <v>1</v>
      </c>
      <c r="E56" s="123" t="s">
        <v>71</v>
      </c>
      <c r="F56" s="123">
        <v>5</v>
      </c>
      <c r="G56" s="85" t="s">
        <v>199</v>
      </c>
      <c r="H56" s="86">
        <v>1.33</v>
      </c>
      <c r="I56" s="124" t="s">
        <v>43</v>
      </c>
      <c r="J56" s="88">
        <v>60</v>
      </c>
      <c r="K56" s="89">
        <v>5</v>
      </c>
      <c r="L56" s="89">
        <v>-5</v>
      </c>
      <c r="M56" s="128" t="s">
        <v>38</v>
      </c>
      <c r="N56" s="126" t="s">
        <v>67</v>
      </c>
      <c r="O56" s="92">
        <f t="shared" si="46"/>
        <v>65</v>
      </c>
      <c r="P56" s="93">
        <f t="shared" si="47"/>
        <v>55</v>
      </c>
      <c r="Q56" s="94"/>
      <c r="R56" s="3">
        <f t="shared" si="48"/>
        <v>58.29</v>
      </c>
      <c r="S56" s="3">
        <f t="shared" si="49"/>
        <v>55.98</v>
      </c>
      <c r="T56" s="3">
        <f t="shared" si="50"/>
        <v>57.301562500000003</v>
      </c>
      <c r="U56" s="4">
        <f t="shared" si="51"/>
        <v>0.62028146251676342</v>
      </c>
      <c r="V56" s="5">
        <f t="shared" si="52"/>
        <v>2.6869522424614201</v>
      </c>
      <c r="W56" s="76">
        <f t="shared" si="29"/>
        <v>-0.53968749999999943</v>
      </c>
      <c r="X56" s="76" t="str">
        <f t="shared" si="30"/>
        <v>Level D</v>
      </c>
      <c r="Y56" s="5">
        <f t="shared" si="53"/>
        <v>4.1370667808148163</v>
      </c>
      <c r="Z56" s="5">
        <f t="shared" si="54"/>
        <v>1.2368377041080238</v>
      </c>
      <c r="AA56" s="5">
        <f t="shared" si="55"/>
        <v>1.2368377041080238</v>
      </c>
      <c r="AB56" s="6">
        <f t="shared" si="56"/>
        <v>0.99989658020887062</v>
      </c>
      <c r="AC56" s="29" t="str">
        <f t="shared" si="57"/>
        <v/>
      </c>
      <c r="AD56" s="29">
        <f t="shared" si="58"/>
        <v>-5.173360535441887</v>
      </c>
      <c r="AE56" s="29">
        <f t="shared" si="59"/>
        <v>2.6984374999999972</v>
      </c>
      <c r="AF56" s="29" t="str">
        <f t="shared" si="28"/>
        <v/>
      </c>
      <c r="AG56" s="23"/>
      <c r="AH56" s="17" t="str">
        <f t="shared" si="60"/>
        <v/>
      </c>
      <c r="AI56" s="100" t="s">
        <v>119</v>
      </c>
      <c r="AJ56" s="101"/>
      <c r="AK56" s="101"/>
      <c r="AL56" s="101"/>
      <c r="AM56" s="101"/>
      <c r="AN56" s="102">
        <v>57.62</v>
      </c>
      <c r="AO56" s="102">
        <v>57.83</v>
      </c>
      <c r="AP56" s="102">
        <v>56.91</v>
      </c>
      <c r="AQ56" s="102">
        <v>55.98</v>
      </c>
      <c r="AR56" s="102">
        <v>57.62</v>
      </c>
      <c r="AS56" s="102">
        <v>58.21</v>
      </c>
      <c r="AT56" s="102">
        <v>58.19</v>
      </c>
      <c r="AU56" s="102">
        <v>57.69</v>
      </c>
      <c r="AV56" s="102">
        <v>57.11</v>
      </c>
      <c r="AW56" s="102">
        <v>56.09</v>
      </c>
      <c r="AX56" s="103">
        <v>57.21</v>
      </c>
      <c r="AY56" s="103">
        <v>57.47</v>
      </c>
      <c r="AZ56" s="103">
        <v>57.81</v>
      </c>
      <c r="BA56" s="103">
        <v>57.59</v>
      </c>
      <c r="BB56" s="103">
        <v>56.87</v>
      </c>
      <c r="BC56" s="103">
        <v>57.66</v>
      </c>
      <c r="BD56" s="103">
        <v>56.82</v>
      </c>
      <c r="BE56" s="103">
        <v>57.57</v>
      </c>
      <c r="BF56" s="103">
        <v>57.03</v>
      </c>
      <c r="BG56" s="103">
        <v>57.71</v>
      </c>
      <c r="BH56" s="103">
        <v>56.21</v>
      </c>
      <c r="BI56" s="103">
        <v>57.32</v>
      </c>
      <c r="BJ56" s="103">
        <v>56.68</v>
      </c>
      <c r="BK56" s="103">
        <v>56.47</v>
      </c>
      <c r="BL56" s="103">
        <v>57.18</v>
      </c>
      <c r="BM56" s="103">
        <v>58.23</v>
      </c>
      <c r="BN56" s="103">
        <v>56.75</v>
      </c>
      <c r="BO56" s="103">
        <v>58.29</v>
      </c>
      <c r="BP56" s="103">
        <v>57.37</v>
      </c>
      <c r="BQ56" s="103">
        <v>57.4</v>
      </c>
      <c r="BR56" s="103">
        <v>57.92</v>
      </c>
      <c r="BS56" s="103">
        <v>56.84</v>
      </c>
      <c r="BT56" s="2"/>
      <c r="BU56" s="2"/>
      <c r="BV56" s="2"/>
      <c r="BW56" s="2"/>
      <c r="BX56" s="2"/>
      <c r="BY56" s="25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</row>
    <row r="57" spans="1:144" ht="15" customHeight="1">
      <c r="A57" s="83" t="s">
        <v>143</v>
      </c>
      <c r="B57" s="66" t="s">
        <v>242</v>
      </c>
      <c r="C57" s="79" t="s">
        <v>181</v>
      </c>
      <c r="D57" s="67">
        <v>1</v>
      </c>
      <c r="E57" s="123" t="s">
        <v>71</v>
      </c>
      <c r="F57" s="123">
        <v>5</v>
      </c>
      <c r="G57" s="85" t="s">
        <v>199</v>
      </c>
      <c r="H57" s="86">
        <v>1.33</v>
      </c>
      <c r="I57" s="124" t="s">
        <v>43</v>
      </c>
      <c r="J57" s="88">
        <v>90</v>
      </c>
      <c r="K57" s="89">
        <v>5</v>
      </c>
      <c r="L57" s="89">
        <v>-5</v>
      </c>
      <c r="M57" s="128" t="s">
        <v>38</v>
      </c>
      <c r="N57" s="126" t="s">
        <v>67</v>
      </c>
      <c r="O57" s="92">
        <f t="shared" si="46"/>
        <v>95</v>
      </c>
      <c r="P57" s="93">
        <f t="shared" si="47"/>
        <v>85</v>
      </c>
      <c r="Q57" s="94"/>
      <c r="R57" s="3">
        <f t="shared" si="48"/>
        <v>92.813000000000002</v>
      </c>
      <c r="S57" s="3">
        <f t="shared" si="49"/>
        <v>87.108999999999995</v>
      </c>
      <c r="T57" s="3">
        <f t="shared" si="50"/>
        <v>89.876210937500019</v>
      </c>
      <c r="U57" s="4">
        <f t="shared" si="51"/>
        <v>1.4762416093828572</v>
      </c>
      <c r="V57" s="5">
        <f t="shared" si="52"/>
        <v>1.1289931513063207</v>
      </c>
      <c r="W57" s="76">
        <f t="shared" si="29"/>
        <v>-2.4757812499996135E-2</v>
      </c>
      <c r="X57" s="76" t="str">
        <f t="shared" si="30"/>
        <v>Level A</v>
      </c>
      <c r="Y57" s="5">
        <f t="shared" si="53"/>
        <v>1.1569445520601425</v>
      </c>
      <c r="Z57" s="5">
        <f t="shared" si="54"/>
        <v>1.1010417505524992</v>
      </c>
      <c r="AA57" s="5">
        <f t="shared" si="55"/>
        <v>1.1010417505524992</v>
      </c>
      <c r="AB57" s="6">
        <f t="shared" si="56"/>
        <v>0.99926250899285285</v>
      </c>
      <c r="AC57" s="29">
        <f t="shared" si="57"/>
        <v>5.7664149589376166</v>
      </c>
      <c r="AD57" s="29">
        <f t="shared" si="58"/>
        <v>-6.0139930839375779</v>
      </c>
      <c r="AE57" s="29">
        <f t="shared" si="59"/>
        <v>0.12378906249998067</v>
      </c>
      <c r="AF57" s="29">
        <f t="shared" si="28"/>
        <v>13.286174484445715</v>
      </c>
      <c r="AG57" s="23"/>
      <c r="AH57" s="17" t="str">
        <f t="shared" si="60"/>
        <v/>
      </c>
      <c r="AI57" s="100" t="s">
        <v>119</v>
      </c>
      <c r="AJ57" s="101"/>
      <c r="AK57" s="101"/>
      <c r="AL57" s="101"/>
      <c r="AM57" s="101"/>
      <c r="AN57" s="102">
        <v>87.792000000000002</v>
      </c>
      <c r="AO57" s="102">
        <v>88.98</v>
      </c>
      <c r="AP57" s="102">
        <v>89.501499999999993</v>
      </c>
      <c r="AQ57" s="102">
        <v>92.385999999999996</v>
      </c>
      <c r="AR57" s="102">
        <v>89.655500000000004</v>
      </c>
      <c r="AS57" s="102">
        <v>89.674599999999998</v>
      </c>
      <c r="AT57" s="102">
        <v>88.929000000000002</v>
      </c>
      <c r="AU57" s="102">
        <v>89.876099999999994</v>
      </c>
      <c r="AV57" s="102">
        <v>91.155000000000001</v>
      </c>
      <c r="AW57" s="102">
        <v>87.108999999999995</v>
      </c>
      <c r="AX57" s="103">
        <v>87.215999999999994</v>
      </c>
      <c r="AY57" s="103">
        <v>89.577299999999994</v>
      </c>
      <c r="AZ57" s="103">
        <v>90.144599999999997</v>
      </c>
      <c r="BA57" s="103">
        <v>88.290999999999997</v>
      </c>
      <c r="BB57" s="103">
        <v>92.036000000000001</v>
      </c>
      <c r="BC57" s="103">
        <v>90.347200000000001</v>
      </c>
      <c r="BD57" s="103">
        <v>92.495000000000005</v>
      </c>
      <c r="BE57" s="103">
        <v>90.072220000000002</v>
      </c>
      <c r="BF57" s="103">
        <v>90.702100000000002</v>
      </c>
      <c r="BG57" s="103">
        <v>88.015000000000001</v>
      </c>
      <c r="BH57" s="103">
        <v>89.1203</v>
      </c>
      <c r="BI57" s="103">
        <v>88.521000000000001</v>
      </c>
      <c r="BJ57" s="103">
        <v>89.190899999999999</v>
      </c>
      <c r="BK57" s="103">
        <v>88.956000000000003</v>
      </c>
      <c r="BL57" s="103">
        <v>90.076229999999995</v>
      </c>
      <c r="BM57" s="103">
        <v>92.813000000000002</v>
      </c>
      <c r="BN57" s="103">
        <v>90.335300000000004</v>
      </c>
      <c r="BO57" s="103">
        <v>91.308999999999997</v>
      </c>
      <c r="BP57" s="103">
        <v>89.794399999999996</v>
      </c>
      <c r="BQ57" s="103">
        <v>90.4833</v>
      </c>
      <c r="BR57" s="103">
        <v>92.061999999999998</v>
      </c>
      <c r="BS57" s="103">
        <v>89.422200000000004</v>
      </c>
      <c r="BT57" s="2"/>
      <c r="BU57" s="2"/>
      <c r="BV57" s="2"/>
      <c r="BW57" s="2"/>
      <c r="BX57" s="2"/>
      <c r="BY57" s="25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</row>
    <row r="58" spans="1:144" ht="15" customHeight="1">
      <c r="A58" s="83" t="s">
        <v>144</v>
      </c>
      <c r="B58" s="66" t="s">
        <v>242</v>
      </c>
      <c r="C58" s="79" t="s">
        <v>181</v>
      </c>
      <c r="D58" s="67">
        <v>1</v>
      </c>
      <c r="E58" s="123" t="s">
        <v>71</v>
      </c>
      <c r="F58" s="123">
        <v>5</v>
      </c>
      <c r="G58" s="85" t="s">
        <v>199</v>
      </c>
      <c r="H58" s="86">
        <v>1.33</v>
      </c>
      <c r="I58" s="124" t="s">
        <v>43</v>
      </c>
      <c r="J58" s="13">
        <v>90</v>
      </c>
      <c r="K58" s="14">
        <v>5</v>
      </c>
      <c r="L58" s="14">
        <v>-5</v>
      </c>
      <c r="M58" s="128" t="s">
        <v>38</v>
      </c>
      <c r="N58" s="126" t="s">
        <v>67</v>
      </c>
      <c r="O58" s="92">
        <f t="shared" si="46"/>
        <v>95</v>
      </c>
      <c r="P58" s="93">
        <f t="shared" si="47"/>
        <v>85</v>
      </c>
      <c r="Q58" s="22"/>
      <c r="R58" s="3">
        <f t="shared" si="48"/>
        <v>92.36</v>
      </c>
      <c r="S58" s="3">
        <f t="shared" si="49"/>
        <v>87.311999999999998</v>
      </c>
      <c r="T58" s="3">
        <f t="shared" si="50"/>
        <v>89.640418749999981</v>
      </c>
      <c r="U58" s="4">
        <f t="shared" si="51"/>
        <v>1.2739063713094869</v>
      </c>
      <c r="V58" s="5">
        <f t="shared" si="52"/>
        <v>1.3083117442559373</v>
      </c>
      <c r="W58" s="76">
        <f t="shared" si="29"/>
        <v>-7.1916250000003859E-2</v>
      </c>
      <c r="X58" s="76" t="str">
        <f t="shared" si="30"/>
        <v>Level A</v>
      </c>
      <c r="Y58" s="5">
        <f t="shared" si="53"/>
        <v>1.4024006187337885</v>
      </c>
      <c r="Z58" s="5">
        <f t="shared" si="54"/>
        <v>1.2142228697780864</v>
      </c>
      <c r="AA58" s="5">
        <f t="shared" si="55"/>
        <v>1.2142228697780864</v>
      </c>
      <c r="AB58" s="6">
        <f t="shared" si="56"/>
        <v>0.9998521593302816</v>
      </c>
      <c r="AC58" s="29" t="str">
        <f t="shared" si="57"/>
        <v/>
      </c>
      <c r="AD58" s="29">
        <f t="shared" si="58"/>
        <v>-5.4424676715248665</v>
      </c>
      <c r="AE58" s="29">
        <f t="shared" si="59"/>
        <v>0.35958125000001928</v>
      </c>
      <c r="AF58" s="29">
        <f t="shared" si="28"/>
        <v>11.465157341785382</v>
      </c>
      <c r="AG58" s="23"/>
      <c r="AH58" s="17" t="str">
        <f t="shared" si="60"/>
        <v/>
      </c>
      <c r="AI58" s="100" t="s">
        <v>119</v>
      </c>
      <c r="AJ58" s="61"/>
      <c r="AK58" s="61"/>
      <c r="AL58" s="62"/>
      <c r="AM58" s="18"/>
      <c r="AN58" s="102">
        <v>87.9</v>
      </c>
      <c r="AO58" s="102">
        <v>90.646900000000002</v>
      </c>
      <c r="AP58" s="102">
        <v>89.209500000000006</v>
      </c>
      <c r="AQ58" s="102">
        <v>87.311999999999998</v>
      </c>
      <c r="AR58" s="102">
        <v>89.153800000000004</v>
      </c>
      <c r="AS58" s="102">
        <v>89.467299999999994</v>
      </c>
      <c r="AT58" s="102">
        <v>88.677999999999997</v>
      </c>
      <c r="AU58" s="102">
        <v>88.742999999999995</v>
      </c>
      <c r="AV58" s="102">
        <v>89.703999999999994</v>
      </c>
      <c r="AW58" s="102">
        <v>89.2898</v>
      </c>
      <c r="AX58" s="102">
        <v>90.6053</v>
      </c>
      <c r="AY58" s="102">
        <v>89.024100000000004</v>
      </c>
      <c r="AZ58" s="102">
        <v>88.897000000000006</v>
      </c>
      <c r="BA58" s="102">
        <v>87.453999999999994</v>
      </c>
      <c r="BB58" s="102">
        <v>89.28</v>
      </c>
      <c r="BC58" s="102">
        <v>88.042000000000002</v>
      </c>
      <c r="BD58" s="102">
        <v>91.363</v>
      </c>
      <c r="BE58" s="102">
        <v>91.73</v>
      </c>
      <c r="BF58" s="102">
        <v>90.4191</v>
      </c>
      <c r="BG58" s="102">
        <v>88.828999999999994</v>
      </c>
      <c r="BH58" s="102">
        <v>89.632000000000005</v>
      </c>
      <c r="BI58" s="102">
        <v>88.991</v>
      </c>
      <c r="BJ58" s="102">
        <v>91.091999999999999</v>
      </c>
      <c r="BK58" s="102">
        <v>90.245199999999997</v>
      </c>
      <c r="BL58" s="102">
        <v>89.559899999999999</v>
      </c>
      <c r="BM58" s="102">
        <v>90.659300000000002</v>
      </c>
      <c r="BN58" s="102">
        <v>87.552999999999997</v>
      </c>
      <c r="BO58" s="102">
        <v>90.428200000000004</v>
      </c>
      <c r="BP58" s="102">
        <v>92.36</v>
      </c>
      <c r="BQ58" s="102">
        <v>91.399000000000001</v>
      </c>
      <c r="BR58" s="102">
        <v>90.356099999999998</v>
      </c>
      <c r="BS58" s="102">
        <v>90.469899999999996</v>
      </c>
      <c r="BT58" s="25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</row>
    <row r="59" spans="1:144" ht="15" customHeight="1">
      <c r="A59" s="83" t="s">
        <v>214</v>
      </c>
      <c r="B59" s="66" t="s">
        <v>242</v>
      </c>
      <c r="C59" s="79" t="s">
        <v>181</v>
      </c>
      <c r="D59" s="67">
        <v>1</v>
      </c>
      <c r="E59" s="123" t="s">
        <v>71</v>
      </c>
      <c r="F59" s="123">
        <v>5</v>
      </c>
      <c r="G59" s="85" t="s">
        <v>199</v>
      </c>
      <c r="H59" s="86">
        <v>1.33</v>
      </c>
      <c r="I59" s="124" t="s">
        <v>43</v>
      </c>
      <c r="J59" s="13">
        <v>160</v>
      </c>
      <c r="K59" s="14">
        <v>5</v>
      </c>
      <c r="L59" s="14">
        <v>-5</v>
      </c>
      <c r="M59" s="128" t="s">
        <v>38</v>
      </c>
      <c r="N59" s="126" t="s">
        <v>67</v>
      </c>
      <c r="O59" s="92">
        <f t="shared" si="46"/>
        <v>165</v>
      </c>
      <c r="P59" s="93">
        <f t="shared" si="47"/>
        <v>155</v>
      </c>
      <c r="Q59" s="22"/>
      <c r="R59" s="3">
        <f t="shared" si="48"/>
        <v>163.19999999999999</v>
      </c>
      <c r="S59" s="3">
        <f t="shared" si="49"/>
        <v>159.9</v>
      </c>
      <c r="T59" s="3">
        <f t="shared" si="50"/>
        <v>161.61562499999999</v>
      </c>
      <c r="U59" s="4">
        <f t="shared" si="51"/>
        <v>0.85802074379014426</v>
      </c>
      <c r="V59" s="5">
        <f t="shared" si="52"/>
        <v>1.9424549799396249</v>
      </c>
      <c r="W59" s="76">
        <f t="shared" si="29"/>
        <v>0.32312499999999889</v>
      </c>
      <c r="X59" s="76" t="str">
        <f t="shared" si="30"/>
        <v>Level C</v>
      </c>
      <c r="Y59" s="5">
        <f t="shared" si="53"/>
        <v>1.3147992145466358</v>
      </c>
      <c r="Z59" s="5">
        <f t="shared" si="54"/>
        <v>2.570110745332614</v>
      </c>
      <c r="AA59" s="5">
        <f t="shared" si="55"/>
        <v>1.3147992145466358</v>
      </c>
      <c r="AB59" s="6">
        <f t="shared" si="56"/>
        <v>0.99995999959265625</v>
      </c>
      <c r="AC59" s="29">
        <f t="shared" si="57"/>
        <v>5.0391277677226753</v>
      </c>
      <c r="AD59" s="29" t="str">
        <f t="shared" si="58"/>
        <v/>
      </c>
      <c r="AE59" s="29">
        <f t="shared" si="59"/>
        <v>-1.6156249999999943</v>
      </c>
      <c r="AF59" s="29" t="str">
        <f t="shared" si="28"/>
        <v/>
      </c>
      <c r="AG59" s="23"/>
      <c r="AH59" s="17" t="str">
        <f t="shared" si="60"/>
        <v/>
      </c>
      <c r="AI59" s="100" t="s">
        <v>119</v>
      </c>
      <c r="AJ59" s="61"/>
      <c r="AK59" s="61"/>
      <c r="AL59" s="62"/>
      <c r="AM59" s="18"/>
      <c r="AN59" s="102">
        <v>161.69999999999999</v>
      </c>
      <c r="AO59" s="102">
        <v>161.1</v>
      </c>
      <c r="AP59" s="102">
        <v>162.4</v>
      </c>
      <c r="AQ59" s="102">
        <v>160.19999999999999</v>
      </c>
      <c r="AR59" s="102">
        <v>163.19999999999999</v>
      </c>
      <c r="AS59" s="102">
        <v>162</v>
      </c>
      <c r="AT59" s="102">
        <v>161.30000000000001</v>
      </c>
      <c r="AU59" s="102">
        <v>160.69999999999999</v>
      </c>
      <c r="AV59" s="102">
        <v>160.9</v>
      </c>
      <c r="AW59" s="102">
        <v>161.19999999999999</v>
      </c>
      <c r="AX59" s="102">
        <v>163.1</v>
      </c>
      <c r="AY59" s="102">
        <v>160.19999999999999</v>
      </c>
      <c r="AZ59" s="102">
        <v>161.5</v>
      </c>
      <c r="BA59" s="102">
        <v>160.30000000000001</v>
      </c>
      <c r="BB59" s="102">
        <v>163.1</v>
      </c>
      <c r="BC59" s="102">
        <v>162</v>
      </c>
      <c r="BD59" s="102">
        <v>161.5</v>
      </c>
      <c r="BE59" s="102">
        <v>162.19999999999999</v>
      </c>
      <c r="BF59" s="102">
        <v>162</v>
      </c>
      <c r="BG59" s="102">
        <v>161.1</v>
      </c>
      <c r="BH59" s="102">
        <v>162.1</v>
      </c>
      <c r="BI59" s="102">
        <v>159.9</v>
      </c>
      <c r="BJ59" s="102">
        <v>162.4</v>
      </c>
      <c r="BK59" s="102">
        <v>160.80000000000001</v>
      </c>
      <c r="BL59" s="102">
        <v>161.5</v>
      </c>
      <c r="BM59" s="102">
        <v>161.6</v>
      </c>
      <c r="BN59" s="102">
        <v>161.80000000000001</v>
      </c>
      <c r="BO59" s="102">
        <v>162.80000000000001</v>
      </c>
      <c r="BP59" s="102">
        <v>162</v>
      </c>
      <c r="BQ59" s="102">
        <v>162.19999999999999</v>
      </c>
      <c r="BR59" s="102">
        <v>161.19999999999999</v>
      </c>
      <c r="BS59" s="102">
        <v>161.69999999999999</v>
      </c>
      <c r="BT59" s="25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</row>
    <row r="60" spans="1:144" ht="15" customHeight="1">
      <c r="A60" s="83" t="s">
        <v>215</v>
      </c>
      <c r="B60" s="66" t="s">
        <v>242</v>
      </c>
      <c r="C60" s="79" t="s">
        <v>181</v>
      </c>
      <c r="D60" s="67">
        <v>1</v>
      </c>
      <c r="E60" s="123" t="s">
        <v>71</v>
      </c>
      <c r="F60" s="123">
        <v>5</v>
      </c>
      <c r="G60" s="85" t="s">
        <v>199</v>
      </c>
      <c r="H60" s="86">
        <v>1.33</v>
      </c>
      <c r="I60" s="124" t="s">
        <v>43</v>
      </c>
      <c r="J60" s="13">
        <v>160</v>
      </c>
      <c r="K60" s="14">
        <v>5</v>
      </c>
      <c r="L60" s="14">
        <v>-5</v>
      </c>
      <c r="M60" s="128" t="s">
        <v>38</v>
      </c>
      <c r="N60" s="126" t="s">
        <v>67</v>
      </c>
      <c r="O60" s="92">
        <f t="shared" si="46"/>
        <v>165</v>
      </c>
      <c r="P60" s="93">
        <f t="shared" si="47"/>
        <v>155</v>
      </c>
      <c r="Q60" s="22"/>
      <c r="R60" s="3">
        <f t="shared" si="48"/>
        <v>161.9</v>
      </c>
      <c r="S60" s="3">
        <f t="shared" si="49"/>
        <v>160</v>
      </c>
      <c r="T60" s="3">
        <f t="shared" si="50"/>
        <v>161.07187499999998</v>
      </c>
      <c r="U60" s="4">
        <f t="shared" si="51"/>
        <v>0.49659120268148715</v>
      </c>
      <c r="V60" s="5">
        <f t="shared" si="52"/>
        <v>3.3562146442929723</v>
      </c>
      <c r="W60" s="76">
        <f t="shared" si="29"/>
        <v>0.21437499999999546</v>
      </c>
      <c r="X60" s="76" t="str">
        <f t="shared" si="30"/>
        <v>Level B</v>
      </c>
      <c r="Y60" s="5">
        <f t="shared" si="53"/>
        <v>2.6367261299226814</v>
      </c>
      <c r="Z60" s="5">
        <f t="shared" si="54"/>
        <v>4.0757031586632628</v>
      </c>
      <c r="AA60" s="5">
        <f t="shared" si="55"/>
        <v>2.6367261299226814</v>
      </c>
      <c r="AB60" s="6">
        <f t="shared" si="56"/>
        <v>0.99999999999999867</v>
      </c>
      <c r="AC60" s="29" t="str">
        <f t="shared" si="57"/>
        <v/>
      </c>
      <c r="AD60" s="29" t="str">
        <f t="shared" si="58"/>
        <v/>
      </c>
      <c r="AE60" s="29">
        <f t="shared" si="59"/>
        <v>-1.0718749999999773</v>
      </c>
      <c r="AF60" s="29" t="str">
        <f t="shared" si="28"/>
        <v/>
      </c>
      <c r="AG60" s="23"/>
      <c r="AH60" s="17" t="str">
        <f t="shared" si="60"/>
        <v/>
      </c>
      <c r="AI60" s="100"/>
      <c r="AJ60" s="61"/>
      <c r="AK60" s="61"/>
      <c r="AL60" s="62"/>
      <c r="AM60" s="18"/>
      <c r="AN60" s="102">
        <v>161.4</v>
      </c>
      <c r="AO60" s="102">
        <v>161.1</v>
      </c>
      <c r="AP60" s="102">
        <v>161.19999999999999</v>
      </c>
      <c r="AQ60" s="102">
        <v>161.19999999999999</v>
      </c>
      <c r="AR60" s="102">
        <v>161.30000000000001</v>
      </c>
      <c r="AS60" s="102">
        <v>161.6</v>
      </c>
      <c r="AT60" s="102">
        <v>161.30000000000001</v>
      </c>
      <c r="AU60" s="102">
        <v>161.5</v>
      </c>
      <c r="AV60" s="102">
        <v>160.6</v>
      </c>
      <c r="AW60" s="102">
        <v>160</v>
      </c>
      <c r="AX60" s="102">
        <v>160.69999999999999</v>
      </c>
      <c r="AY60" s="102">
        <v>160.30000000000001</v>
      </c>
      <c r="AZ60" s="102">
        <v>160.4</v>
      </c>
      <c r="BA60" s="102">
        <v>160.69999999999999</v>
      </c>
      <c r="BB60" s="102">
        <v>160.80000000000001</v>
      </c>
      <c r="BC60" s="102">
        <v>161.4</v>
      </c>
      <c r="BD60" s="102">
        <v>161.5</v>
      </c>
      <c r="BE60" s="102">
        <v>161.19999999999999</v>
      </c>
      <c r="BF60" s="102">
        <v>161.1</v>
      </c>
      <c r="BG60" s="102">
        <v>161.5</v>
      </c>
      <c r="BH60" s="102">
        <v>160.69999999999999</v>
      </c>
      <c r="BI60" s="102">
        <v>161.4</v>
      </c>
      <c r="BJ60" s="102">
        <v>161.5</v>
      </c>
      <c r="BK60" s="102">
        <v>161.19999999999999</v>
      </c>
      <c r="BL60" s="102">
        <v>161.19999999999999</v>
      </c>
      <c r="BM60" s="102">
        <v>160.1</v>
      </c>
      <c r="BN60" s="102">
        <v>160</v>
      </c>
      <c r="BO60" s="102">
        <v>161.30000000000001</v>
      </c>
      <c r="BP60" s="102">
        <v>161.19999999999999</v>
      </c>
      <c r="BQ60" s="102">
        <v>161.5</v>
      </c>
      <c r="BR60" s="102">
        <v>161.9</v>
      </c>
      <c r="BS60" s="102">
        <v>161.5</v>
      </c>
      <c r="BT60" s="25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</row>
    <row r="61" spans="1:144" ht="15" customHeight="1">
      <c r="A61" s="83" t="s">
        <v>216</v>
      </c>
      <c r="B61" s="66" t="s">
        <v>242</v>
      </c>
      <c r="C61" s="79" t="s">
        <v>181</v>
      </c>
      <c r="D61" s="67">
        <v>1</v>
      </c>
      <c r="E61" s="123" t="s">
        <v>71</v>
      </c>
      <c r="F61" s="123">
        <v>5</v>
      </c>
      <c r="G61" s="85" t="s">
        <v>199</v>
      </c>
      <c r="H61" s="86">
        <v>1.33</v>
      </c>
      <c r="I61" s="124" t="s">
        <v>43</v>
      </c>
      <c r="J61" s="13">
        <v>160</v>
      </c>
      <c r="K61" s="14">
        <v>5</v>
      </c>
      <c r="L61" s="14">
        <v>-5</v>
      </c>
      <c r="M61" s="128" t="s">
        <v>38</v>
      </c>
      <c r="N61" s="126" t="s">
        <v>67</v>
      </c>
      <c r="O61" s="92">
        <f t="shared" si="46"/>
        <v>165</v>
      </c>
      <c r="P61" s="93">
        <f t="shared" si="47"/>
        <v>155</v>
      </c>
      <c r="Q61" s="22"/>
      <c r="R61" s="3">
        <f t="shared" si="48"/>
        <v>162.19999999999999</v>
      </c>
      <c r="S61" s="3">
        <f t="shared" si="49"/>
        <v>158.9</v>
      </c>
      <c r="T61" s="3">
        <f t="shared" si="50"/>
        <v>160.79062499999998</v>
      </c>
      <c r="U61" s="4">
        <f t="shared" si="51"/>
        <v>0.75875933325821399</v>
      </c>
      <c r="V61" s="5">
        <f t="shared" si="52"/>
        <v>2.1965682576974404</v>
      </c>
      <c r="W61" s="76">
        <f t="shared" si="29"/>
        <v>0.15812499999999546</v>
      </c>
      <c r="X61" s="76" t="str">
        <f t="shared" si="30"/>
        <v>Level B</v>
      </c>
      <c r="Y61" s="5">
        <f t="shared" si="53"/>
        <v>1.8492359019490425</v>
      </c>
      <c r="Z61" s="5">
        <f t="shared" si="54"/>
        <v>2.543900613445838</v>
      </c>
      <c r="AA61" s="5">
        <f t="shared" si="55"/>
        <v>1.8492359019490425</v>
      </c>
      <c r="AB61" s="6">
        <f t="shared" si="56"/>
        <v>0.99999998552802749</v>
      </c>
      <c r="AC61" s="29" t="str">
        <f t="shared" si="57"/>
        <v/>
      </c>
      <c r="AD61" s="29" t="str">
        <f t="shared" si="58"/>
        <v/>
      </c>
      <c r="AE61" s="29">
        <f t="shared" si="59"/>
        <v>-0.79062499999997726</v>
      </c>
      <c r="AF61" s="29" t="str">
        <f t="shared" si="28"/>
        <v/>
      </c>
      <c r="AG61" s="23"/>
      <c r="AH61" s="17" t="str">
        <f t="shared" si="60"/>
        <v/>
      </c>
      <c r="AI61" s="100"/>
      <c r="AJ61" s="61"/>
      <c r="AK61" s="61"/>
      <c r="AL61" s="62"/>
      <c r="AM61" s="18"/>
      <c r="AN61" s="102">
        <v>160.80000000000001</v>
      </c>
      <c r="AO61" s="102">
        <v>159.1</v>
      </c>
      <c r="AP61" s="102">
        <v>160.80000000000001</v>
      </c>
      <c r="AQ61" s="102">
        <v>161.4</v>
      </c>
      <c r="AR61" s="102">
        <v>160.9</v>
      </c>
      <c r="AS61" s="102">
        <v>162.19999999999999</v>
      </c>
      <c r="AT61" s="102">
        <v>160.30000000000001</v>
      </c>
      <c r="AU61" s="102">
        <v>160.30000000000001</v>
      </c>
      <c r="AV61" s="102">
        <v>161.69999999999999</v>
      </c>
      <c r="AW61" s="102">
        <v>160.80000000000001</v>
      </c>
      <c r="AX61" s="102">
        <v>160.80000000000001</v>
      </c>
      <c r="AY61" s="102">
        <v>161.5</v>
      </c>
      <c r="AZ61" s="102">
        <v>161.69999999999999</v>
      </c>
      <c r="BA61" s="102">
        <v>161.6</v>
      </c>
      <c r="BB61" s="102">
        <v>160.9</v>
      </c>
      <c r="BC61" s="102">
        <v>160.6</v>
      </c>
      <c r="BD61" s="102">
        <v>160.6</v>
      </c>
      <c r="BE61" s="102">
        <v>158.9</v>
      </c>
      <c r="BF61" s="102">
        <v>160.19999999999999</v>
      </c>
      <c r="BG61" s="102">
        <v>161.19999999999999</v>
      </c>
      <c r="BH61" s="102">
        <v>161.30000000000001</v>
      </c>
      <c r="BI61" s="102">
        <v>161.1</v>
      </c>
      <c r="BJ61" s="102">
        <v>161</v>
      </c>
      <c r="BK61" s="102">
        <v>160.80000000000001</v>
      </c>
      <c r="BL61" s="102">
        <v>160.69999999999999</v>
      </c>
      <c r="BM61" s="102">
        <v>159.69999999999999</v>
      </c>
      <c r="BN61" s="102">
        <v>160.9</v>
      </c>
      <c r="BO61" s="102">
        <v>161.4</v>
      </c>
      <c r="BP61" s="102">
        <v>160.19999999999999</v>
      </c>
      <c r="BQ61" s="102">
        <v>159.30000000000001</v>
      </c>
      <c r="BR61" s="102">
        <v>161.5</v>
      </c>
      <c r="BS61" s="102">
        <v>161.1</v>
      </c>
      <c r="BT61" s="25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</row>
    <row r="62" spans="1:144" ht="15" customHeight="1">
      <c r="A62" s="83" t="s">
        <v>217</v>
      </c>
      <c r="B62" s="66" t="s">
        <v>242</v>
      </c>
      <c r="C62" s="79" t="s">
        <v>181</v>
      </c>
      <c r="D62" s="67">
        <v>1</v>
      </c>
      <c r="E62" s="123" t="s">
        <v>71</v>
      </c>
      <c r="F62" s="123">
        <v>5</v>
      </c>
      <c r="G62" s="85" t="s">
        <v>199</v>
      </c>
      <c r="H62" s="86">
        <v>1.33</v>
      </c>
      <c r="I62" s="124" t="s">
        <v>43</v>
      </c>
      <c r="J62" s="13">
        <v>160</v>
      </c>
      <c r="K62" s="14">
        <v>5</v>
      </c>
      <c r="L62" s="14">
        <v>-5</v>
      </c>
      <c r="M62" s="128" t="s">
        <v>38</v>
      </c>
      <c r="N62" s="126" t="s">
        <v>67</v>
      </c>
      <c r="O62" s="92">
        <f t="shared" si="46"/>
        <v>165</v>
      </c>
      <c r="P62" s="93">
        <f t="shared" si="47"/>
        <v>155</v>
      </c>
      <c r="Q62" s="22"/>
      <c r="R62" s="3">
        <f t="shared" si="48"/>
        <v>162.19999999999999</v>
      </c>
      <c r="S62" s="3">
        <f t="shared" si="49"/>
        <v>159.80000000000001</v>
      </c>
      <c r="T62" s="3">
        <f t="shared" si="50"/>
        <v>161.16874999999999</v>
      </c>
      <c r="U62" s="4">
        <f t="shared" si="51"/>
        <v>0.646298393084203</v>
      </c>
      <c r="V62" s="5">
        <f t="shared" si="52"/>
        <v>2.5787881952067999</v>
      </c>
      <c r="W62" s="76">
        <f t="shared" si="29"/>
        <v>0.23374999999999774</v>
      </c>
      <c r="X62" s="76" t="str">
        <f t="shared" si="30"/>
        <v>Level B</v>
      </c>
      <c r="Y62" s="5">
        <f t="shared" si="53"/>
        <v>1.9759964545772162</v>
      </c>
      <c r="Z62" s="5">
        <f t="shared" si="54"/>
        <v>3.1815799358363832</v>
      </c>
      <c r="AA62" s="5">
        <f t="shared" si="55"/>
        <v>1.9759964545772162</v>
      </c>
      <c r="AB62" s="6">
        <f t="shared" si="56"/>
        <v>0.99999999846666832</v>
      </c>
      <c r="AC62" s="29" t="str">
        <f t="shared" si="57"/>
        <v/>
      </c>
      <c r="AD62" s="29" t="str">
        <f t="shared" si="58"/>
        <v/>
      </c>
      <c r="AE62" s="29">
        <f t="shared" si="59"/>
        <v>-1.1687499999999886</v>
      </c>
      <c r="AF62" s="29" t="str">
        <f t="shared" si="28"/>
        <v/>
      </c>
      <c r="AG62" s="23"/>
      <c r="AH62" s="17" t="str">
        <f t="shared" si="60"/>
        <v/>
      </c>
      <c r="AI62" s="100"/>
      <c r="AJ62" s="61"/>
      <c r="AK62" s="61"/>
      <c r="AL62" s="62"/>
      <c r="AM62" s="18"/>
      <c r="AN62" s="102">
        <v>161.19999999999999</v>
      </c>
      <c r="AO62" s="102">
        <v>161.19999999999999</v>
      </c>
      <c r="AP62" s="102">
        <v>161.1</v>
      </c>
      <c r="AQ62" s="102">
        <v>161.69999999999999</v>
      </c>
      <c r="AR62" s="102">
        <v>161.30000000000001</v>
      </c>
      <c r="AS62" s="102">
        <v>161.1</v>
      </c>
      <c r="AT62" s="102">
        <v>160.9</v>
      </c>
      <c r="AU62" s="102">
        <v>160.6</v>
      </c>
      <c r="AV62" s="102">
        <v>161.19999999999999</v>
      </c>
      <c r="AW62" s="102">
        <v>161.69999999999999</v>
      </c>
      <c r="AX62" s="102">
        <v>160.6</v>
      </c>
      <c r="AY62" s="102">
        <v>159.80000000000001</v>
      </c>
      <c r="AZ62" s="102">
        <v>161</v>
      </c>
      <c r="BA62" s="102">
        <v>161.19999999999999</v>
      </c>
      <c r="BB62" s="102">
        <v>160.5</v>
      </c>
      <c r="BC62" s="102">
        <v>161.4</v>
      </c>
      <c r="BD62" s="102">
        <v>162.19999999999999</v>
      </c>
      <c r="BE62" s="102">
        <v>161.80000000000001</v>
      </c>
      <c r="BF62" s="102">
        <v>161.30000000000001</v>
      </c>
      <c r="BG62" s="102">
        <v>159.80000000000001</v>
      </c>
      <c r="BH62" s="102">
        <v>161.9</v>
      </c>
      <c r="BI62" s="102">
        <v>161.30000000000001</v>
      </c>
      <c r="BJ62" s="102">
        <v>161.4</v>
      </c>
      <c r="BK62" s="102">
        <v>162</v>
      </c>
      <c r="BL62" s="102">
        <v>161.6</v>
      </c>
      <c r="BM62" s="102">
        <v>161.30000000000001</v>
      </c>
      <c r="BN62" s="102">
        <v>162</v>
      </c>
      <c r="BO62" s="102">
        <v>159.9</v>
      </c>
      <c r="BP62" s="102">
        <v>161.1</v>
      </c>
      <c r="BQ62" s="102">
        <v>162.19999999999999</v>
      </c>
      <c r="BR62" s="102">
        <v>160.9</v>
      </c>
      <c r="BS62" s="102">
        <v>160.19999999999999</v>
      </c>
      <c r="BT62" s="25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</row>
    <row r="63" spans="1:144" ht="15" customHeight="1">
      <c r="A63" s="83" t="s">
        <v>218</v>
      </c>
      <c r="B63" s="66" t="s">
        <v>242</v>
      </c>
      <c r="C63" s="79" t="s">
        <v>181</v>
      </c>
      <c r="D63" s="67">
        <v>1</v>
      </c>
      <c r="E63" s="123" t="s">
        <v>71</v>
      </c>
      <c r="F63" s="123">
        <v>5</v>
      </c>
      <c r="G63" s="85" t="s">
        <v>199</v>
      </c>
      <c r="H63" s="86">
        <v>1.33</v>
      </c>
      <c r="I63" s="124" t="s">
        <v>43</v>
      </c>
      <c r="J63" s="13">
        <v>160</v>
      </c>
      <c r="K63" s="14">
        <v>5</v>
      </c>
      <c r="L63" s="14">
        <v>-5</v>
      </c>
      <c r="M63" s="128" t="s">
        <v>38</v>
      </c>
      <c r="N63" s="126" t="s">
        <v>67</v>
      </c>
      <c r="O63" s="92">
        <f t="shared" si="46"/>
        <v>165</v>
      </c>
      <c r="P63" s="93">
        <f t="shared" si="47"/>
        <v>155</v>
      </c>
      <c r="Q63" s="22"/>
      <c r="R63" s="3">
        <f t="shared" si="48"/>
        <v>161.9</v>
      </c>
      <c r="S63" s="3">
        <f t="shared" si="49"/>
        <v>159.69999999999999</v>
      </c>
      <c r="T63" s="3">
        <f t="shared" si="50"/>
        <v>160.82499999999999</v>
      </c>
      <c r="U63" s="4">
        <f t="shared" si="51"/>
        <v>0.53701684961851404</v>
      </c>
      <c r="V63" s="5">
        <f t="shared" si="52"/>
        <v>3.1035649400025962</v>
      </c>
      <c r="W63" s="76">
        <f t="shared" si="29"/>
        <v>0.16499999999999773</v>
      </c>
      <c r="X63" s="76" t="str">
        <f t="shared" si="30"/>
        <v>Level B</v>
      </c>
      <c r="Y63" s="5">
        <f t="shared" si="53"/>
        <v>2.5914767249021748</v>
      </c>
      <c r="Z63" s="5">
        <f t="shared" si="54"/>
        <v>3.6156531551030175</v>
      </c>
      <c r="AA63" s="5">
        <f t="shared" si="55"/>
        <v>2.5914767249021748</v>
      </c>
      <c r="AB63" s="6">
        <f t="shared" si="56"/>
        <v>0.99999999999999623</v>
      </c>
      <c r="AC63" s="29" t="str">
        <f t="shared" si="57"/>
        <v/>
      </c>
      <c r="AD63" s="29" t="str">
        <f t="shared" si="58"/>
        <v/>
      </c>
      <c r="AE63" s="29">
        <f t="shared" si="59"/>
        <v>-0.82499999999998863</v>
      </c>
      <c r="AF63" s="29" t="str">
        <f t="shared" si="28"/>
        <v/>
      </c>
      <c r="AG63" s="23"/>
      <c r="AH63" s="17" t="str">
        <f t="shared" si="60"/>
        <v/>
      </c>
      <c r="AI63" s="100"/>
      <c r="AJ63" s="61"/>
      <c r="AK63" s="61"/>
      <c r="AL63" s="62"/>
      <c r="AM63" s="18"/>
      <c r="AN63" s="102">
        <v>161</v>
      </c>
      <c r="AO63" s="102">
        <v>161.1</v>
      </c>
      <c r="AP63" s="102">
        <v>161.80000000000001</v>
      </c>
      <c r="AQ63" s="102">
        <v>160.9</v>
      </c>
      <c r="AR63" s="102">
        <v>160.9</v>
      </c>
      <c r="AS63" s="102">
        <v>161</v>
      </c>
      <c r="AT63" s="102">
        <v>160.69999999999999</v>
      </c>
      <c r="AU63" s="102">
        <v>160.69999999999999</v>
      </c>
      <c r="AV63" s="102">
        <v>160.69999999999999</v>
      </c>
      <c r="AW63" s="102">
        <v>160.6</v>
      </c>
      <c r="AX63" s="102">
        <v>160.30000000000001</v>
      </c>
      <c r="AY63" s="102">
        <v>161.30000000000001</v>
      </c>
      <c r="AZ63" s="102">
        <v>161.19999999999999</v>
      </c>
      <c r="BA63" s="102">
        <v>161.30000000000001</v>
      </c>
      <c r="BB63" s="102">
        <v>161.1</v>
      </c>
      <c r="BC63" s="102">
        <v>161.30000000000001</v>
      </c>
      <c r="BD63" s="102">
        <v>161.9</v>
      </c>
      <c r="BE63" s="102">
        <v>159.80000000000001</v>
      </c>
      <c r="BF63" s="102">
        <v>160.4</v>
      </c>
      <c r="BG63" s="102">
        <v>160.4</v>
      </c>
      <c r="BH63" s="102">
        <v>160.6</v>
      </c>
      <c r="BI63" s="102">
        <v>161</v>
      </c>
      <c r="BJ63" s="102">
        <v>160.6</v>
      </c>
      <c r="BK63" s="102">
        <v>159.80000000000001</v>
      </c>
      <c r="BL63" s="102">
        <v>161.19999999999999</v>
      </c>
      <c r="BM63" s="102">
        <v>161.19999999999999</v>
      </c>
      <c r="BN63" s="102">
        <v>159.69999999999999</v>
      </c>
      <c r="BO63" s="102">
        <v>159.9</v>
      </c>
      <c r="BP63" s="102">
        <v>161.19999999999999</v>
      </c>
      <c r="BQ63" s="102">
        <v>161.30000000000001</v>
      </c>
      <c r="BR63" s="102">
        <v>160.6</v>
      </c>
      <c r="BS63" s="102">
        <v>160.9</v>
      </c>
      <c r="BT63" s="25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</row>
    <row r="64" spans="1:144" ht="15" customHeight="1">
      <c r="A64" s="83" t="s">
        <v>219</v>
      </c>
      <c r="B64" s="66" t="s">
        <v>242</v>
      </c>
      <c r="C64" s="79" t="s">
        <v>181</v>
      </c>
      <c r="D64" s="67">
        <v>1</v>
      </c>
      <c r="E64" s="123" t="s">
        <v>71</v>
      </c>
      <c r="F64" s="123">
        <v>5</v>
      </c>
      <c r="G64" s="85" t="s">
        <v>199</v>
      </c>
      <c r="H64" s="86">
        <v>1.33</v>
      </c>
      <c r="I64" s="124" t="s">
        <v>43</v>
      </c>
      <c r="J64" s="13">
        <v>160</v>
      </c>
      <c r="K64" s="14">
        <v>5</v>
      </c>
      <c r="L64" s="14">
        <v>-5</v>
      </c>
      <c r="M64" s="128" t="s">
        <v>38</v>
      </c>
      <c r="N64" s="126" t="s">
        <v>67</v>
      </c>
      <c r="O64" s="92">
        <f t="shared" si="46"/>
        <v>165</v>
      </c>
      <c r="P64" s="93">
        <f t="shared" si="47"/>
        <v>155</v>
      </c>
      <c r="Q64" s="22"/>
      <c r="R64" s="3">
        <f t="shared" si="48"/>
        <v>162.4</v>
      </c>
      <c r="S64" s="3">
        <f t="shared" si="49"/>
        <v>159.6</v>
      </c>
      <c r="T64" s="3">
        <f t="shared" si="50"/>
        <v>161.00937499999998</v>
      </c>
      <c r="U64" s="4">
        <f t="shared" si="51"/>
        <v>0.72127099958247987</v>
      </c>
      <c r="V64" s="5">
        <f t="shared" si="52"/>
        <v>2.3107357257278407</v>
      </c>
      <c r="W64" s="76">
        <f t="shared" si="29"/>
        <v>0.20187499999999545</v>
      </c>
      <c r="X64" s="76" t="str">
        <f t="shared" si="30"/>
        <v>Level B</v>
      </c>
      <c r="Y64" s="5">
        <f t="shared" si="53"/>
        <v>1.8442559510965435</v>
      </c>
      <c r="Z64" s="5">
        <f t="shared" si="54"/>
        <v>2.7772155003591381</v>
      </c>
      <c r="AA64" s="5">
        <f t="shared" si="55"/>
        <v>1.8442559510965435</v>
      </c>
      <c r="AB64" s="6">
        <f t="shared" si="56"/>
        <v>0.99999998423917269</v>
      </c>
      <c r="AC64" s="29" t="str">
        <f t="shared" si="57"/>
        <v/>
      </c>
      <c r="AD64" s="29" t="str">
        <f t="shared" si="58"/>
        <v/>
      </c>
      <c r="AE64" s="29">
        <f t="shared" si="59"/>
        <v>-1.0093749999999773</v>
      </c>
      <c r="AF64" s="29" t="str">
        <f t="shared" si="28"/>
        <v/>
      </c>
      <c r="AG64" s="23"/>
      <c r="AH64" s="17" t="str">
        <f t="shared" si="60"/>
        <v/>
      </c>
      <c r="AI64" s="100"/>
      <c r="AJ64" s="61"/>
      <c r="AK64" s="61"/>
      <c r="AL64" s="62"/>
      <c r="AM64" s="18"/>
      <c r="AN64" s="102">
        <v>160.80000000000001</v>
      </c>
      <c r="AO64" s="102">
        <v>160.6</v>
      </c>
      <c r="AP64" s="102">
        <v>161.19999999999999</v>
      </c>
      <c r="AQ64" s="102">
        <v>162.4</v>
      </c>
      <c r="AR64" s="102">
        <v>160.9</v>
      </c>
      <c r="AS64" s="102">
        <v>160.6</v>
      </c>
      <c r="AT64" s="102">
        <v>161.1</v>
      </c>
      <c r="AU64" s="102">
        <v>159.9</v>
      </c>
      <c r="AV64" s="102">
        <v>159.6</v>
      </c>
      <c r="AW64" s="102">
        <v>161.80000000000001</v>
      </c>
      <c r="AX64" s="102">
        <v>162.19999999999999</v>
      </c>
      <c r="AY64" s="102">
        <v>159.80000000000001</v>
      </c>
      <c r="AZ64" s="102">
        <v>160.1</v>
      </c>
      <c r="BA64" s="102">
        <v>161</v>
      </c>
      <c r="BB64" s="102">
        <v>159.9</v>
      </c>
      <c r="BC64" s="102">
        <v>161.69999999999999</v>
      </c>
      <c r="BD64" s="102">
        <v>161</v>
      </c>
      <c r="BE64" s="102">
        <v>160.80000000000001</v>
      </c>
      <c r="BF64" s="102">
        <v>161.80000000000001</v>
      </c>
      <c r="BG64" s="102">
        <v>161.6</v>
      </c>
      <c r="BH64" s="102">
        <v>161.1</v>
      </c>
      <c r="BI64" s="102">
        <v>160.80000000000001</v>
      </c>
      <c r="BJ64" s="102">
        <v>161.4</v>
      </c>
      <c r="BK64" s="102">
        <v>160.69999999999999</v>
      </c>
      <c r="BL64" s="102">
        <v>161.1</v>
      </c>
      <c r="BM64" s="102">
        <v>160.69999999999999</v>
      </c>
      <c r="BN64" s="102">
        <v>161.80000000000001</v>
      </c>
      <c r="BO64" s="102">
        <v>161.5</v>
      </c>
      <c r="BP64" s="102">
        <v>161.19999999999999</v>
      </c>
      <c r="BQ64" s="102">
        <v>161.9</v>
      </c>
      <c r="BR64" s="102">
        <v>159.9</v>
      </c>
      <c r="BS64" s="102">
        <v>161.4</v>
      </c>
      <c r="BT64" s="25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</row>
    <row r="65" spans="1:139" ht="15" customHeight="1">
      <c r="A65" s="83" t="s">
        <v>220</v>
      </c>
      <c r="B65" s="66" t="s">
        <v>242</v>
      </c>
      <c r="C65" s="79" t="s">
        <v>181</v>
      </c>
      <c r="D65" s="67">
        <v>1</v>
      </c>
      <c r="E65" s="123" t="s">
        <v>71</v>
      </c>
      <c r="F65" s="123">
        <v>5</v>
      </c>
      <c r="G65" s="85" t="s">
        <v>199</v>
      </c>
      <c r="H65" s="86">
        <v>1.33</v>
      </c>
      <c r="I65" s="124" t="s">
        <v>43</v>
      </c>
      <c r="J65" s="13">
        <v>160</v>
      </c>
      <c r="K65" s="14">
        <v>5</v>
      </c>
      <c r="L65" s="14">
        <v>-5</v>
      </c>
      <c r="M65" s="128" t="s">
        <v>38</v>
      </c>
      <c r="N65" s="126" t="s">
        <v>67</v>
      </c>
      <c r="O65" s="92">
        <f t="shared" si="46"/>
        <v>165</v>
      </c>
      <c r="P65" s="93">
        <f t="shared" si="47"/>
        <v>155</v>
      </c>
      <c r="Q65" s="22"/>
      <c r="R65" s="3">
        <f t="shared" si="48"/>
        <v>162.9</v>
      </c>
      <c r="S65" s="3">
        <f t="shared" si="49"/>
        <v>159.30000000000001</v>
      </c>
      <c r="T65" s="3">
        <f t="shared" si="50"/>
        <v>161.16249999999999</v>
      </c>
      <c r="U65" s="4">
        <f t="shared" si="51"/>
        <v>0.75850021795986255</v>
      </c>
      <c r="V65" s="5">
        <f t="shared" si="52"/>
        <v>2.197318639076332</v>
      </c>
      <c r="W65" s="76">
        <f t="shared" si="29"/>
        <v>0.23249999999999887</v>
      </c>
      <c r="X65" s="76" t="str">
        <f t="shared" si="30"/>
        <v>Level B</v>
      </c>
      <c r="Y65" s="5">
        <f t="shared" si="53"/>
        <v>1.6864420554910875</v>
      </c>
      <c r="Z65" s="5">
        <f t="shared" si="54"/>
        <v>2.7081952226615771</v>
      </c>
      <c r="AA65" s="5">
        <f t="shared" si="55"/>
        <v>1.6864420554910875</v>
      </c>
      <c r="AB65" s="6">
        <f t="shared" si="56"/>
        <v>0.99999978962967839</v>
      </c>
      <c r="AC65" s="29" t="str">
        <f t="shared" si="57"/>
        <v/>
      </c>
      <c r="AD65" s="29" t="str">
        <f t="shared" si="58"/>
        <v/>
      </c>
      <c r="AE65" s="29">
        <f t="shared" si="59"/>
        <v>-1.1624999999999943</v>
      </c>
      <c r="AF65" s="29" t="str">
        <f t="shared" si="28"/>
        <v/>
      </c>
      <c r="AG65" s="23"/>
      <c r="AH65" s="17" t="str">
        <f t="shared" si="60"/>
        <v/>
      </c>
      <c r="AI65" s="100"/>
      <c r="AJ65" s="61"/>
      <c r="AK65" s="61"/>
      <c r="AL65" s="62"/>
      <c r="AM65" s="18"/>
      <c r="AN65" s="102">
        <v>161</v>
      </c>
      <c r="AO65" s="102">
        <v>161.80000000000001</v>
      </c>
      <c r="AP65" s="102">
        <v>159.9</v>
      </c>
      <c r="AQ65" s="102">
        <v>161</v>
      </c>
      <c r="AR65" s="102">
        <v>161.5</v>
      </c>
      <c r="AS65" s="102">
        <v>160.80000000000001</v>
      </c>
      <c r="AT65" s="102">
        <v>161.19999999999999</v>
      </c>
      <c r="AU65" s="102">
        <v>161.30000000000001</v>
      </c>
      <c r="AV65" s="102">
        <v>161.9</v>
      </c>
      <c r="AW65" s="102">
        <v>161.9</v>
      </c>
      <c r="AX65" s="102">
        <v>162.9</v>
      </c>
      <c r="AY65" s="102">
        <v>161.4</v>
      </c>
      <c r="AZ65" s="102">
        <v>161.19999999999999</v>
      </c>
      <c r="BA65" s="102">
        <v>160.30000000000001</v>
      </c>
      <c r="BB65" s="102">
        <v>161.5</v>
      </c>
      <c r="BC65" s="102">
        <v>162.1</v>
      </c>
      <c r="BD65" s="102">
        <v>160.6</v>
      </c>
      <c r="BE65" s="102">
        <v>160.30000000000001</v>
      </c>
      <c r="BF65" s="102">
        <v>161.30000000000001</v>
      </c>
      <c r="BG65" s="102">
        <v>161.4</v>
      </c>
      <c r="BH65" s="102">
        <v>160.80000000000001</v>
      </c>
      <c r="BI65" s="102">
        <v>160.69999999999999</v>
      </c>
      <c r="BJ65" s="102">
        <v>161.6</v>
      </c>
      <c r="BK65" s="102">
        <v>161</v>
      </c>
      <c r="BL65" s="102">
        <v>161.6</v>
      </c>
      <c r="BM65" s="102">
        <v>161.69999999999999</v>
      </c>
      <c r="BN65" s="102">
        <v>160.19999999999999</v>
      </c>
      <c r="BO65" s="102">
        <v>160</v>
      </c>
      <c r="BP65" s="102">
        <v>160.9</v>
      </c>
      <c r="BQ65" s="102">
        <v>162.19999999999999</v>
      </c>
      <c r="BR65" s="102">
        <v>159.30000000000001</v>
      </c>
      <c r="BS65" s="102">
        <v>161.9</v>
      </c>
      <c r="BT65" s="25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</row>
    <row r="66" spans="1:139" ht="15" customHeight="1">
      <c r="A66" s="83" t="s">
        <v>221</v>
      </c>
      <c r="B66" s="66" t="s">
        <v>242</v>
      </c>
      <c r="C66" s="79" t="s">
        <v>181</v>
      </c>
      <c r="D66" s="67">
        <v>1</v>
      </c>
      <c r="E66" s="123" t="s">
        <v>71</v>
      </c>
      <c r="F66" s="123">
        <v>5</v>
      </c>
      <c r="G66" s="85" t="s">
        <v>199</v>
      </c>
      <c r="H66" s="86">
        <v>1.33</v>
      </c>
      <c r="I66" s="124" t="s">
        <v>43</v>
      </c>
      <c r="J66" s="13">
        <v>160</v>
      </c>
      <c r="K66" s="14">
        <v>5</v>
      </c>
      <c r="L66" s="14">
        <v>-5</v>
      </c>
      <c r="M66" s="128" t="s">
        <v>38</v>
      </c>
      <c r="N66" s="126" t="s">
        <v>67</v>
      </c>
      <c r="O66" s="92">
        <f t="shared" si="46"/>
        <v>165</v>
      </c>
      <c r="P66" s="93">
        <f t="shared" si="47"/>
        <v>155</v>
      </c>
      <c r="Q66" s="22"/>
      <c r="R66" s="3">
        <f t="shared" si="48"/>
        <v>163.19999999999999</v>
      </c>
      <c r="S66" s="3">
        <f t="shared" si="49"/>
        <v>159.5</v>
      </c>
      <c r="T66" s="3">
        <f t="shared" si="50"/>
        <v>161.23124999999999</v>
      </c>
      <c r="U66" s="4">
        <f t="shared" si="51"/>
        <v>0.79207261804588525</v>
      </c>
      <c r="V66" s="5">
        <f t="shared" si="52"/>
        <v>2.1041841728836479</v>
      </c>
      <c r="W66" s="76">
        <f t="shared" si="29"/>
        <v>0.24624999999999772</v>
      </c>
      <c r="X66" s="76" t="str">
        <f t="shared" si="30"/>
        <v>Level B</v>
      </c>
      <c r="Y66" s="5">
        <f t="shared" si="53"/>
        <v>1.5860288203110544</v>
      </c>
      <c r="Z66" s="5">
        <f t="shared" si="54"/>
        <v>2.6223395254562414</v>
      </c>
      <c r="AA66" s="5">
        <f t="shared" si="55"/>
        <v>1.5860288203110544</v>
      </c>
      <c r="AB66" s="6">
        <f t="shared" si="56"/>
        <v>0.9999990228160458</v>
      </c>
      <c r="AC66" s="29" t="str">
        <f t="shared" si="57"/>
        <v/>
      </c>
      <c r="AD66" s="29" t="str">
        <f t="shared" si="58"/>
        <v/>
      </c>
      <c r="AE66" s="29">
        <f t="shared" si="59"/>
        <v>-1.2312499999999886</v>
      </c>
      <c r="AF66" s="29" t="str">
        <f t="shared" si="28"/>
        <v/>
      </c>
      <c r="AG66" s="23"/>
      <c r="AH66" s="17" t="str">
        <f t="shared" si="60"/>
        <v/>
      </c>
      <c r="AI66" s="100"/>
      <c r="AJ66" s="61"/>
      <c r="AK66" s="61"/>
      <c r="AL66" s="62"/>
      <c r="AM66" s="18"/>
      <c r="AN66" s="102">
        <v>160.69999999999999</v>
      </c>
      <c r="AO66" s="102">
        <v>160.6</v>
      </c>
      <c r="AP66" s="102">
        <v>160.69999999999999</v>
      </c>
      <c r="AQ66" s="102">
        <v>159.5</v>
      </c>
      <c r="AR66" s="102">
        <v>160.1</v>
      </c>
      <c r="AS66" s="102">
        <v>162.19999999999999</v>
      </c>
      <c r="AT66" s="102">
        <v>161.30000000000001</v>
      </c>
      <c r="AU66" s="102">
        <v>161.30000000000001</v>
      </c>
      <c r="AV66" s="102">
        <v>161</v>
      </c>
      <c r="AW66" s="102">
        <v>161.5</v>
      </c>
      <c r="AX66" s="102">
        <v>161</v>
      </c>
      <c r="AY66" s="102">
        <v>160.4</v>
      </c>
      <c r="AZ66" s="102">
        <v>161.6</v>
      </c>
      <c r="BA66" s="102">
        <v>163.19999999999999</v>
      </c>
      <c r="BB66" s="102">
        <v>162.1</v>
      </c>
      <c r="BC66" s="102">
        <v>161.69999999999999</v>
      </c>
      <c r="BD66" s="102">
        <v>161.19999999999999</v>
      </c>
      <c r="BE66" s="102">
        <v>161.69999999999999</v>
      </c>
      <c r="BF66" s="102">
        <v>162.4</v>
      </c>
      <c r="BG66" s="102">
        <v>161.1</v>
      </c>
      <c r="BH66" s="102">
        <v>160.80000000000001</v>
      </c>
      <c r="BI66" s="102">
        <v>159.80000000000001</v>
      </c>
      <c r="BJ66" s="102">
        <v>162.1</v>
      </c>
      <c r="BK66" s="102">
        <v>161.4</v>
      </c>
      <c r="BL66" s="102">
        <v>160.6</v>
      </c>
      <c r="BM66" s="102">
        <v>162.4</v>
      </c>
      <c r="BN66" s="102">
        <v>161.4</v>
      </c>
      <c r="BO66" s="102">
        <v>160.9</v>
      </c>
      <c r="BP66" s="102">
        <v>161.1</v>
      </c>
      <c r="BQ66" s="102">
        <v>160.6</v>
      </c>
      <c r="BR66" s="102">
        <v>161.9</v>
      </c>
      <c r="BS66" s="102">
        <v>161.1</v>
      </c>
      <c r="BT66" s="25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</row>
    <row r="67" spans="1:139" ht="15" customHeight="1">
      <c r="A67" s="83" t="s">
        <v>222</v>
      </c>
      <c r="B67" s="66" t="s">
        <v>242</v>
      </c>
      <c r="C67" s="79" t="s">
        <v>181</v>
      </c>
      <c r="D67" s="67">
        <v>1</v>
      </c>
      <c r="E67" s="123" t="s">
        <v>71</v>
      </c>
      <c r="F67" s="123">
        <v>5</v>
      </c>
      <c r="G67" s="85" t="s">
        <v>199</v>
      </c>
      <c r="H67" s="86">
        <v>1.33</v>
      </c>
      <c r="I67" s="124" t="s">
        <v>43</v>
      </c>
      <c r="J67" s="13">
        <v>160</v>
      </c>
      <c r="K67" s="14">
        <v>5</v>
      </c>
      <c r="L67" s="14">
        <v>-5</v>
      </c>
      <c r="M67" s="128" t="s">
        <v>38</v>
      </c>
      <c r="N67" s="126" t="s">
        <v>67</v>
      </c>
      <c r="O67" s="92">
        <f t="shared" si="46"/>
        <v>165</v>
      </c>
      <c r="P67" s="93">
        <f t="shared" si="47"/>
        <v>155</v>
      </c>
      <c r="Q67" s="22"/>
      <c r="R67" s="3">
        <f t="shared" si="48"/>
        <v>162.6</v>
      </c>
      <c r="S67" s="3">
        <f t="shared" si="49"/>
        <v>160.1</v>
      </c>
      <c r="T67" s="3">
        <f t="shared" si="50"/>
        <v>161.55625000000001</v>
      </c>
      <c r="U67" s="4">
        <f t="shared" si="51"/>
        <v>0.64554927849680355</v>
      </c>
      <c r="V67" s="5">
        <f t="shared" si="52"/>
        <v>2.5817806977456317</v>
      </c>
      <c r="W67" s="76">
        <f t="shared" si="29"/>
        <v>0.31125000000000114</v>
      </c>
      <c r="X67" s="76" t="str">
        <f t="shared" si="30"/>
        <v>Level C</v>
      </c>
      <c r="Y67" s="5">
        <f t="shared" si="53"/>
        <v>1.7782014555723009</v>
      </c>
      <c r="Z67" s="5">
        <f t="shared" si="54"/>
        <v>3.3853599399189629</v>
      </c>
      <c r="AA67" s="5">
        <f t="shared" si="55"/>
        <v>1.7782014555723009</v>
      </c>
      <c r="AB67" s="6">
        <f t="shared" si="56"/>
        <v>0.99999995212344928</v>
      </c>
      <c r="AC67" s="29" t="str">
        <f t="shared" si="57"/>
        <v/>
      </c>
      <c r="AD67" s="29" t="str">
        <f t="shared" si="58"/>
        <v/>
      </c>
      <c r="AE67" s="29">
        <f t="shared" si="59"/>
        <v>-1.5562500000000057</v>
      </c>
      <c r="AF67" s="29" t="str">
        <f t="shared" si="28"/>
        <v/>
      </c>
      <c r="AG67" s="23"/>
      <c r="AH67" s="17" t="str">
        <f t="shared" si="60"/>
        <v/>
      </c>
      <c r="AI67" s="100"/>
      <c r="AJ67" s="61"/>
      <c r="AK67" s="61"/>
      <c r="AL67" s="62"/>
      <c r="AM67" s="18"/>
      <c r="AN67" s="102">
        <v>160.9</v>
      </c>
      <c r="AO67" s="102">
        <v>161.6</v>
      </c>
      <c r="AP67" s="102">
        <v>161.69999999999999</v>
      </c>
      <c r="AQ67" s="102">
        <v>162</v>
      </c>
      <c r="AR67" s="102">
        <v>161.69999999999999</v>
      </c>
      <c r="AS67" s="102">
        <v>161.6</v>
      </c>
      <c r="AT67" s="102">
        <v>162.1</v>
      </c>
      <c r="AU67" s="102">
        <v>162.5</v>
      </c>
      <c r="AV67" s="102">
        <v>161.69999999999999</v>
      </c>
      <c r="AW67" s="102">
        <v>161.5</v>
      </c>
      <c r="AX67" s="102">
        <v>162</v>
      </c>
      <c r="AY67" s="102">
        <v>160.1</v>
      </c>
      <c r="AZ67" s="102">
        <v>161.69999999999999</v>
      </c>
      <c r="BA67" s="102">
        <v>161.19999999999999</v>
      </c>
      <c r="BB67" s="102">
        <v>161.5</v>
      </c>
      <c r="BC67" s="102">
        <v>162.19999999999999</v>
      </c>
      <c r="BD67" s="102">
        <v>161.1</v>
      </c>
      <c r="BE67" s="102">
        <v>160.6</v>
      </c>
      <c r="BF67" s="102">
        <v>160.19999999999999</v>
      </c>
      <c r="BG67" s="102">
        <v>162</v>
      </c>
      <c r="BH67" s="102">
        <v>161.5</v>
      </c>
      <c r="BI67" s="102">
        <v>161.9</v>
      </c>
      <c r="BJ67" s="102">
        <v>161.9</v>
      </c>
      <c r="BK67" s="102">
        <v>162.30000000000001</v>
      </c>
      <c r="BL67" s="102">
        <v>161.19999999999999</v>
      </c>
      <c r="BM67" s="102">
        <v>161.69999999999999</v>
      </c>
      <c r="BN67" s="102">
        <v>161.1</v>
      </c>
      <c r="BO67" s="102">
        <v>162.19999999999999</v>
      </c>
      <c r="BP67" s="102">
        <v>160.1</v>
      </c>
      <c r="BQ67" s="102">
        <v>162</v>
      </c>
      <c r="BR67" s="102">
        <v>161.4</v>
      </c>
      <c r="BS67" s="102">
        <v>162.6</v>
      </c>
      <c r="BT67" s="25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</row>
    <row r="68" spans="1:139" ht="15" customHeight="1">
      <c r="A68" s="83" t="s">
        <v>223</v>
      </c>
      <c r="B68" s="66" t="s">
        <v>242</v>
      </c>
      <c r="C68" s="79" t="s">
        <v>181</v>
      </c>
      <c r="D68" s="67">
        <v>1</v>
      </c>
      <c r="E68" s="123" t="s">
        <v>71</v>
      </c>
      <c r="F68" s="123">
        <v>5</v>
      </c>
      <c r="G68" s="85" t="s">
        <v>199</v>
      </c>
      <c r="H68" s="86">
        <v>1.33</v>
      </c>
      <c r="I68" s="124" t="s">
        <v>43</v>
      </c>
      <c r="J68" s="13">
        <v>90</v>
      </c>
      <c r="K68" s="14">
        <v>5</v>
      </c>
      <c r="L68" s="14">
        <v>-5</v>
      </c>
      <c r="M68" s="128" t="s">
        <v>38</v>
      </c>
      <c r="N68" s="126" t="s">
        <v>67</v>
      </c>
      <c r="O68" s="92">
        <f t="shared" si="46"/>
        <v>95</v>
      </c>
      <c r="P68" s="93">
        <f t="shared" si="47"/>
        <v>85</v>
      </c>
      <c r="Q68" s="22"/>
      <c r="R68" s="3">
        <f t="shared" si="48"/>
        <v>92.481999999999999</v>
      </c>
      <c r="S68" s="3">
        <f t="shared" si="49"/>
        <v>87.158000000000001</v>
      </c>
      <c r="T68" s="3">
        <f t="shared" si="50"/>
        <v>90.246999999999986</v>
      </c>
      <c r="U68" s="4">
        <f t="shared" si="51"/>
        <v>1.5520592772184958</v>
      </c>
      <c r="V68" s="5">
        <f t="shared" si="52"/>
        <v>1.0738421470947703</v>
      </c>
      <c r="W68" s="76">
        <f t="shared" si="29"/>
        <v>4.9399999999997134E-2</v>
      </c>
      <c r="X68" s="76" t="str">
        <f t="shared" si="30"/>
        <v>Level A</v>
      </c>
      <c r="Y68" s="5">
        <f t="shared" si="53"/>
        <v>1.0207943450282917</v>
      </c>
      <c r="Z68" s="5">
        <f t="shared" si="54"/>
        <v>1.1268899491612487</v>
      </c>
      <c r="AA68" s="5">
        <f t="shared" si="55"/>
        <v>1.0207943450282917</v>
      </c>
      <c r="AB68" s="6">
        <f t="shared" si="56"/>
        <v>0.99854054179319696</v>
      </c>
      <c r="AC68" s="29">
        <f t="shared" si="57"/>
        <v>6.4397165161017824</v>
      </c>
      <c r="AD68" s="29">
        <f t="shared" si="58"/>
        <v>-5.9457165161018111</v>
      </c>
      <c r="AE68" s="29">
        <f t="shared" si="59"/>
        <v>-0.24699999999998568</v>
      </c>
      <c r="AF68" s="29">
        <f t="shared" si="28"/>
        <v>13.968533494966461</v>
      </c>
      <c r="AG68" s="23"/>
      <c r="AH68" s="17" t="str">
        <f t="shared" si="60"/>
        <v/>
      </c>
      <c r="AI68" s="100" t="s">
        <v>119</v>
      </c>
      <c r="AJ68" s="61"/>
      <c r="AK68" s="61"/>
      <c r="AL68" s="62"/>
      <c r="AM68" s="18"/>
      <c r="AN68" s="102">
        <v>89.724999999999994</v>
      </c>
      <c r="AO68" s="102">
        <v>91.292000000000002</v>
      </c>
      <c r="AP68" s="102">
        <v>90.814999999999998</v>
      </c>
      <c r="AQ68" s="102">
        <v>88.947999999999993</v>
      </c>
      <c r="AR68" s="102">
        <v>87.49</v>
      </c>
      <c r="AS68" s="102">
        <v>90.284999999999997</v>
      </c>
      <c r="AT68" s="102">
        <v>88.844999999999999</v>
      </c>
      <c r="AU68" s="102">
        <v>88.926000000000002</v>
      </c>
      <c r="AV68" s="102">
        <v>92.257999999999996</v>
      </c>
      <c r="AW68" s="102">
        <v>90.757999999999996</v>
      </c>
      <c r="AX68" s="102">
        <v>87.263999999999996</v>
      </c>
      <c r="AY68" s="102">
        <v>92.025999999999996</v>
      </c>
      <c r="AZ68" s="102">
        <v>91.858000000000004</v>
      </c>
      <c r="BA68" s="102">
        <v>90.236000000000004</v>
      </c>
      <c r="BB68" s="102">
        <v>92.25</v>
      </c>
      <c r="BC68" s="102">
        <v>89.724999999999994</v>
      </c>
      <c r="BD68" s="102">
        <v>88.772000000000006</v>
      </c>
      <c r="BE68" s="102">
        <v>92.344999999999999</v>
      </c>
      <c r="BF68" s="102">
        <v>90.332999999999998</v>
      </c>
      <c r="BG68" s="102">
        <v>87.158000000000001</v>
      </c>
      <c r="BH68" s="102">
        <v>88.888000000000005</v>
      </c>
      <c r="BI68" s="102">
        <v>91.536000000000001</v>
      </c>
      <c r="BJ68" s="102">
        <v>89.037999999999997</v>
      </c>
      <c r="BK68" s="102">
        <v>90.641999999999996</v>
      </c>
      <c r="BL68" s="102">
        <v>90.784999999999997</v>
      </c>
      <c r="BM68" s="102">
        <v>91.198999999999998</v>
      </c>
      <c r="BN68" s="102">
        <v>91.027000000000001</v>
      </c>
      <c r="BO68" s="102">
        <v>91.581000000000003</v>
      </c>
      <c r="BP68" s="102">
        <v>90.676000000000002</v>
      </c>
      <c r="BQ68" s="102">
        <v>90.980999999999995</v>
      </c>
      <c r="BR68" s="102">
        <v>92.481999999999999</v>
      </c>
      <c r="BS68" s="102">
        <v>87.76</v>
      </c>
      <c r="BT68" s="25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</row>
    <row r="69" spans="1:139" ht="15" customHeight="1">
      <c r="A69" s="83" t="s">
        <v>158</v>
      </c>
      <c r="B69" s="66" t="s">
        <v>242</v>
      </c>
      <c r="C69" s="79" t="s">
        <v>181</v>
      </c>
      <c r="D69" s="67">
        <v>1</v>
      </c>
      <c r="E69" s="123" t="s">
        <v>71</v>
      </c>
      <c r="F69" s="123">
        <v>5</v>
      </c>
      <c r="G69" s="85" t="s">
        <v>199</v>
      </c>
      <c r="H69" s="86">
        <v>1.33</v>
      </c>
      <c r="I69" s="124" t="s">
        <v>43</v>
      </c>
      <c r="J69" s="13">
        <v>90</v>
      </c>
      <c r="K69" s="14">
        <v>5</v>
      </c>
      <c r="L69" s="14">
        <v>-5</v>
      </c>
      <c r="M69" s="128" t="s">
        <v>38</v>
      </c>
      <c r="N69" s="126" t="s">
        <v>67</v>
      </c>
      <c r="O69" s="92">
        <f t="shared" si="46"/>
        <v>95</v>
      </c>
      <c r="P69" s="93">
        <f t="shared" si="47"/>
        <v>85</v>
      </c>
      <c r="Q69" s="22"/>
      <c r="R69" s="3">
        <f t="shared" si="48"/>
        <v>92.266000000000005</v>
      </c>
      <c r="S69" s="3">
        <f t="shared" si="49"/>
        <v>87.215999999999994</v>
      </c>
      <c r="T69" s="3">
        <f t="shared" si="50"/>
        <v>90.039493749999991</v>
      </c>
      <c r="U69" s="4">
        <f t="shared" si="51"/>
        <v>1.606548692059995</v>
      </c>
      <c r="V69" s="5">
        <f t="shared" si="52"/>
        <v>1.0374205742432778</v>
      </c>
      <c r="W69" s="76">
        <f t="shared" si="29"/>
        <v>7.898749999998244E-3</v>
      </c>
      <c r="X69" s="76" t="str">
        <f t="shared" si="30"/>
        <v>Level A</v>
      </c>
      <c r="Y69" s="5">
        <f t="shared" si="53"/>
        <v>1.0292262484824755</v>
      </c>
      <c r="Z69" s="5">
        <f t="shared" si="54"/>
        <v>1.04561490000408</v>
      </c>
      <c r="AA69" s="5">
        <f t="shared" si="55"/>
        <v>1.0292262484824755</v>
      </c>
      <c r="AB69" s="6">
        <f t="shared" si="56"/>
        <v>0.9981374851316489</v>
      </c>
      <c r="AC69" s="29">
        <f t="shared" si="57"/>
        <v>6.4496230313193763</v>
      </c>
      <c r="AD69" s="29">
        <f t="shared" si="58"/>
        <v>-6.3706355313193939</v>
      </c>
      <c r="AE69" s="29">
        <f t="shared" si="59"/>
        <v>-3.9493749999991223E-2</v>
      </c>
      <c r="AF69" s="29">
        <f t="shared" si="28"/>
        <v>14.458938228539955</v>
      </c>
      <c r="AG69" s="23"/>
      <c r="AH69" s="17" t="str">
        <f t="shared" si="60"/>
        <v/>
      </c>
      <c r="AI69" s="100" t="s">
        <v>119</v>
      </c>
      <c r="AJ69" s="61"/>
      <c r="AK69" s="61"/>
      <c r="AL69" s="62"/>
      <c r="AM69" s="18"/>
      <c r="AN69" s="102">
        <v>89.483800000000002</v>
      </c>
      <c r="AO69" s="102">
        <v>91.046999999999997</v>
      </c>
      <c r="AP69" s="102">
        <v>91.873000000000005</v>
      </c>
      <c r="AQ69" s="102">
        <v>90.2376</v>
      </c>
      <c r="AR69" s="102">
        <v>87.570999999999998</v>
      </c>
      <c r="AS69" s="102">
        <v>88.358999999999995</v>
      </c>
      <c r="AT69" s="102">
        <v>90.6006</v>
      </c>
      <c r="AU69" s="102">
        <v>90.787999999999997</v>
      </c>
      <c r="AV69" s="102">
        <v>91.447999999999993</v>
      </c>
      <c r="AW69" s="102">
        <v>89.282799999999995</v>
      </c>
      <c r="AX69" s="102">
        <v>87.337999999999994</v>
      </c>
      <c r="AY69" s="102">
        <v>89.519900000000007</v>
      </c>
      <c r="AZ69" s="102">
        <v>91.412000000000006</v>
      </c>
      <c r="BA69" s="102">
        <v>91.484999999999999</v>
      </c>
      <c r="BB69" s="102">
        <v>87.215999999999994</v>
      </c>
      <c r="BC69" s="102">
        <v>91.828999999999994</v>
      </c>
      <c r="BD69" s="102">
        <v>88.028999999999996</v>
      </c>
      <c r="BE69" s="102">
        <v>89.135000000000005</v>
      </c>
      <c r="BF69" s="102">
        <v>91.468999999999994</v>
      </c>
      <c r="BG69" s="102">
        <v>89.482799999999997</v>
      </c>
      <c r="BH69" s="102">
        <v>91.08</v>
      </c>
      <c r="BI69" s="102">
        <v>87.525000000000006</v>
      </c>
      <c r="BJ69" s="102">
        <v>88.912000000000006</v>
      </c>
      <c r="BK69" s="102">
        <v>91.79</v>
      </c>
      <c r="BL69" s="102">
        <v>87.322999999999993</v>
      </c>
      <c r="BM69" s="102">
        <v>91.870999999999995</v>
      </c>
      <c r="BN69" s="102">
        <v>91.813000000000002</v>
      </c>
      <c r="BO69" s="102">
        <v>92.266000000000005</v>
      </c>
      <c r="BP69" s="102">
        <v>91.350999999999999</v>
      </c>
      <c r="BQ69" s="102">
        <v>89.633700000000005</v>
      </c>
      <c r="BR69" s="102">
        <v>89.524000000000001</v>
      </c>
      <c r="BS69" s="102">
        <v>90.568600000000004</v>
      </c>
      <c r="BT69" s="25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</row>
    <row r="70" spans="1:139" ht="15" customHeight="1">
      <c r="A70" s="83" t="s">
        <v>228</v>
      </c>
      <c r="B70" s="66" t="s">
        <v>242</v>
      </c>
      <c r="C70" s="79" t="s">
        <v>181</v>
      </c>
      <c r="D70" s="67">
        <v>1</v>
      </c>
      <c r="E70" s="123" t="s">
        <v>71</v>
      </c>
      <c r="F70" s="123">
        <v>5</v>
      </c>
      <c r="G70" s="85" t="s">
        <v>199</v>
      </c>
      <c r="H70" s="86">
        <v>1.33</v>
      </c>
      <c r="I70" s="124" t="s">
        <v>43</v>
      </c>
      <c r="J70" s="13">
        <v>90</v>
      </c>
      <c r="K70" s="14">
        <v>5</v>
      </c>
      <c r="L70" s="14">
        <v>-5</v>
      </c>
      <c r="M70" s="128" t="s">
        <v>38</v>
      </c>
      <c r="N70" s="126" t="s">
        <v>67</v>
      </c>
      <c r="O70" s="92">
        <f t="shared" si="46"/>
        <v>95</v>
      </c>
      <c r="P70" s="93">
        <f t="shared" si="47"/>
        <v>85</v>
      </c>
      <c r="Q70" s="22"/>
      <c r="R70" s="3">
        <f t="shared" si="48"/>
        <v>92.534000000000006</v>
      </c>
      <c r="S70" s="3">
        <f t="shared" si="49"/>
        <v>87.24</v>
      </c>
      <c r="T70" s="3">
        <f t="shared" si="50"/>
        <v>89.733149999999981</v>
      </c>
      <c r="U70" s="4">
        <f t="shared" si="51"/>
        <v>1.3583697325553836</v>
      </c>
      <c r="V70" s="5">
        <f t="shared" si="52"/>
        <v>1.2269609861899016</v>
      </c>
      <c r="W70" s="76">
        <f t="shared" si="29"/>
        <v>-5.3370000000003873E-2</v>
      </c>
      <c r="X70" s="76" t="str">
        <f t="shared" si="30"/>
        <v>Level A</v>
      </c>
      <c r="Y70" s="5">
        <f t="shared" si="53"/>
        <v>1.2924438940228615</v>
      </c>
      <c r="Z70" s="5">
        <f t="shared" si="54"/>
        <v>1.1614780783569418</v>
      </c>
      <c r="AA70" s="5">
        <f t="shared" si="55"/>
        <v>1.1614780783569418</v>
      </c>
      <c r="AB70" s="6">
        <f t="shared" si="56"/>
        <v>0.99970060650733239</v>
      </c>
      <c r="AC70" s="29">
        <f t="shared" si="57"/>
        <v>5.1530452328959626</v>
      </c>
      <c r="AD70" s="29">
        <f t="shared" si="58"/>
        <v>-5.6867452328960013</v>
      </c>
      <c r="AE70" s="29">
        <f t="shared" si="59"/>
        <v>0.26685000000001935</v>
      </c>
      <c r="AF70" s="29">
        <f t="shared" si="28"/>
        <v>12.225327592998452</v>
      </c>
      <c r="AG70" s="23"/>
      <c r="AH70" s="17" t="str">
        <f t="shared" si="60"/>
        <v/>
      </c>
      <c r="AI70" s="100" t="s">
        <v>119</v>
      </c>
      <c r="AJ70" s="61"/>
      <c r="AK70" s="61"/>
      <c r="AL70" s="62"/>
      <c r="AM70" s="18"/>
      <c r="AN70" s="102">
        <v>89.379800000000003</v>
      </c>
      <c r="AO70" s="102">
        <v>89.314999999999998</v>
      </c>
      <c r="AP70" s="102">
        <v>88.971000000000004</v>
      </c>
      <c r="AQ70" s="102">
        <v>87.358000000000004</v>
      </c>
      <c r="AR70" s="102">
        <v>89.290300000000002</v>
      </c>
      <c r="AS70" s="102">
        <v>89.484200000000001</v>
      </c>
      <c r="AT70" s="102">
        <v>90.575199999999995</v>
      </c>
      <c r="AU70" s="102">
        <v>92.245000000000005</v>
      </c>
      <c r="AV70" s="102">
        <v>90.983500000000006</v>
      </c>
      <c r="AW70" s="102">
        <v>88.846000000000004</v>
      </c>
      <c r="AX70" s="102">
        <v>87.816999999999993</v>
      </c>
      <c r="AY70" s="102">
        <v>89.032399999999996</v>
      </c>
      <c r="AZ70" s="102">
        <v>89.558099999999996</v>
      </c>
      <c r="BA70" s="102">
        <v>90.433599999999998</v>
      </c>
      <c r="BB70" s="102">
        <v>89.606399999999994</v>
      </c>
      <c r="BC70" s="102">
        <v>88.667000000000002</v>
      </c>
      <c r="BD70" s="102">
        <v>91.903000000000006</v>
      </c>
      <c r="BE70" s="102">
        <v>87.792000000000002</v>
      </c>
      <c r="BF70" s="102">
        <v>90.719499999999996</v>
      </c>
      <c r="BG70" s="102">
        <v>89.113399999999999</v>
      </c>
      <c r="BH70" s="102">
        <v>89.479399999999998</v>
      </c>
      <c r="BI70" s="102">
        <v>92.534000000000006</v>
      </c>
      <c r="BJ70" s="102">
        <v>90.741900000000001</v>
      </c>
      <c r="BK70" s="102">
        <v>91.742000000000004</v>
      </c>
      <c r="BL70" s="102">
        <v>89.786699999999996</v>
      </c>
      <c r="BM70" s="102">
        <v>89.309799999999996</v>
      </c>
      <c r="BN70" s="102">
        <v>90.289699999999996</v>
      </c>
      <c r="BO70" s="102">
        <v>90.669399999999996</v>
      </c>
      <c r="BP70" s="102">
        <v>87.24</v>
      </c>
      <c r="BQ70" s="102">
        <v>89.039500000000004</v>
      </c>
      <c r="BR70" s="102">
        <v>88.293999999999997</v>
      </c>
      <c r="BS70" s="102">
        <v>91.244</v>
      </c>
      <c r="BT70" s="25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</row>
    <row r="71" spans="1:139" ht="15" customHeight="1">
      <c r="A71" s="83" t="s">
        <v>229</v>
      </c>
      <c r="B71" s="66" t="s">
        <v>242</v>
      </c>
      <c r="C71" s="79" t="s">
        <v>181</v>
      </c>
      <c r="D71" s="67">
        <v>1</v>
      </c>
      <c r="E71" s="123" t="s">
        <v>71</v>
      </c>
      <c r="F71" s="123">
        <v>5</v>
      </c>
      <c r="G71" s="85" t="s">
        <v>199</v>
      </c>
      <c r="H71" s="86">
        <v>1.33</v>
      </c>
      <c r="I71" s="124" t="s">
        <v>43</v>
      </c>
      <c r="J71" s="13">
        <v>90</v>
      </c>
      <c r="K71" s="14">
        <v>5</v>
      </c>
      <c r="L71" s="14">
        <v>-5</v>
      </c>
      <c r="M71" s="128" t="s">
        <v>38</v>
      </c>
      <c r="N71" s="126" t="s">
        <v>67</v>
      </c>
      <c r="O71" s="92">
        <f t="shared" si="46"/>
        <v>95</v>
      </c>
      <c r="P71" s="93">
        <f t="shared" si="47"/>
        <v>85</v>
      </c>
      <c r="Q71" s="22"/>
      <c r="R71" s="3">
        <f t="shared" si="48"/>
        <v>92.807000000000002</v>
      </c>
      <c r="S71" s="3">
        <f t="shared" si="49"/>
        <v>87.078000000000003</v>
      </c>
      <c r="T71" s="3">
        <f t="shared" si="50"/>
        <v>89.988150000000005</v>
      </c>
      <c r="U71" s="4">
        <f t="shared" si="51"/>
        <v>1.5590142805942386</v>
      </c>
      <c r="V71" s="5">
        <f t="shared" si="52"/>
        <v>1.0690515715041398</v>
      </c>
      <c r="W71" s="76">
        <f t="shared" si="29"/>
        <v>-2.3699999999990951E-3</v>
      </c>
      <c r="X71" s="76" t="str">
        <f t="shared" si="30"/>
        <v>Level A</v>
      </c>
      <c r="Y71" s="5">
        <f t="shared" si="53"/>
        <v>1.0715852237286037</v>
      </c>
      <c r="Z71" s="5">
        <f t="shared" si="54"/>
        <v>1.0665179192796759</v>
      </c>
      <c r="AA71" s="5">
        <f t="shared" si="55"/>
        <v>1.0665179192796759</v>
      </c>
      <c r="AB71" s="6">
        <f t="shared" si="56"/>
        <v>0.99865901945289215</v>
      </c>
      <c r="AC71" s="29">
        <f t="shared" si="57"/>
        <v>6.2086169795710191</v>
      </c>
      <c r="AD71" s="29">
        <f t="shared" si="58"/>
        <v>-6.2323169795710101</v>
      </c>
      <c r="AE71" s="29">
        <f t="shared" si="59"/>
        <v>1.1849999999995475E-2</v>
      </c>
      <c r="AF71" s="29">
        <f t="shared" si="28"/>
        <v>14.031128525348148</v>
      </c>
      <c r="AG71" s="23"/>
      <c r="AH71" s="17" t="str">
        <f t="shared" si="60"/>
        <v/>
      </c>
      <c r="AI71" s="100" t="s">
        <v>119</v>
      </c>
      <c r="AJ71" s="61"/>
      <c r="AK71" s="61"/>
      <c r="AL71" s="62"/>
      <c r="AM71" s="18"/>
      <c r="AN71" s="102">
        <v>92.1</v>
      </c>
      <c r="AO71" s="102">
        <v>91.837000000000003</v>
      </c>
      <c r="AP71" s="102">
        <v>90.551400000000001</v>
      </c>
      <c r="AQ71" s="102">
        <v>88.893000000000001</v>
      </c>
      <c r="AR71" s="102">
        <v>92.641999999999996</v>
      </c>
      <c r="AS71" s="102">
        <v>88.921999999999997</v>
      </c>
      <c r="AT71" s="102">
        <v>89.483400000000003</v>
      </c>
      <c r="AU71" s="102">
        <v>88.653999999999996</v>
      </c>
      <c r="AV71" s="102">
        <v>92.807000000000002</v>
      </c>
      <c r="AW71" s="102">
        <v>89.429900000000004</v>
      </c>
      <c r="AX71" s="102">
        <v>91.08</v>
      </c>
      <c r="AY71" s="102">
        <v>91.11</v>
      </c>
      <c r="AZ71" s="102">
        <v>88.790999999999997</v>
      </c>
      <c r="BA71" s="102">
        <v>89.338999999999999</v>
      </c>
      <c r="BB71" s="102">
        <v>88.715999999999994</v>
      </c>
      <c r="BC71" s="102">
        <v>88.331999999999994</v>
      </c>
      <c r="BD71" s="102">
        <v>91.438999999999993</v>
      </c>
      <c r="BE71" s="102">
        <v>88.768000000000001</v>
      </c>
      <c r="BF71" s="102">
        <v>88.162000000000006</v>
      </c>
      <c r="BG71" s="102">
        <v>87.078000000000003</v>
      </c>
      <c r="BH71" s="102">
        <v>91.727999999999994</v>
      </c>
      <c r="BI71" s="102">
        <v>92.411000000000001</v>
      </c>
      <c r="BJ71" s="102">
        <v>89.517399999999995</v>
      </c>
      <c r="BK71" s="102">
        <v>88.251000000000005</v>
      </c>
      <c r="BL71" s="102">
        <v>90.961699999999993</v>
      </c>
      <c r="BM71" s="102">
        <v>90.247299999999996</v>
      </c>
      <c r="BN71" s="102">
        <v>90.452299999999994</v>
      </c>
      <c r="BO71" s="102">
        <v>90.821299999999994</v>
      </c>
      <c r="BP71" s="102">
        <v>88.227999999999994</v>
      </c>
      <c r="BQ71" s="102">
        <v>91.545000000000002</v>
      </c>
      <c r="BR71" s="102">
        <v>88.266000000000005</v>
      </c>
      <c r="BS71" s="102">
        <v>89.057100000000005</v>
      </c>
      <c r="BT71" s="25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</row>
    <row r="72" spans="1:139" ht="15" customHeight="1">
      <c r="A72" s="83" t="s">
        <v>230</v>
      </c>
      <c r="B72" s="66" t="s">
        <v>242</v>
      </c>
      <c r="C72" s="79" t="s">
        <v>181</v>
      </c>
      <c r="D72" s="67">
        <v>1</v>
      </c>
      <c r="E72" s="123" t="s">
        <v>71</v>
      </c>
      <c r="F72" s="123">
        <v>5</v>
      </c>
      <c r="G72" s="85" t="s">
        <v>199</v>
      </c>
      <c r="H72" s="86">
        <v>1.33</v>
      </c>
      <c r="I72" s="124" t="s">
        <v>43</v>
      </c>
      <c r="J72" s="13">
        <v>90</v>
      </c>
      <c r="K72" s="14">
        <v>5</v>
      </c>
      <c r="L72" s="14">
        <v>-5</v>
      </c>
      <c r="M72" s="128" t="s">
        <v>38</v>
      </c>
      <c r="N72" s="126" t="s">
        <v>67</v>
      </c>
      <c r="O72" s="92">
        <f t="shared" si="46"/>
        <v>95</v>
      </c>
      <c r="P72" s="93">
        <f t="shared" si="47"/>
        <v>85</v>
      </c>
      <c r="Q72" s="22"/>
      <c r="R72" s="3">
        <f t="shared" si="48"/>
        <v>92.903000000000006</v>
      </c>
      <c r="S72" s="3">
        <f t="shared" si="49"/>
        <v>87.578000000000003</v>
      </c>
      <c r="T72" s="3">
        <f t="shared" si="50"/>
        <v>89.264837499999999</v>
      </c>
      <c r="U72" s="4">
        <f t="shared" si="51"/>
        <v>1.4076739181496223</v>
      </c>
      <c r="V72" s="5">
        <f t="shared" si="52"/>
        <v>1.1839863232370522</v>
      </c>
      <c r="W72" s="76">
        <f t="shared" si="29"/>
        <v>-0.14703250000000026</v>
      </c>
      <c r="X72" s="76" t="str">
        <f t="shared" si="30"/>
        <v>Level B</v>
      </c>
      <c r="Y72" s="5">
        <f t="shared" si="53"/>
        <v>1.3580707923084046</v>
      </c>
      <c r="Z72" s="5">
        <f t="shared" si="54"/>
        <v>1.0099018541657001</v>
      </c>
      <c r="AA72" s="5">
        <f t="shared" si="55"/>
        <v>1.0099018541657001</v>
      </c>
      <c r="AB72" s="6">
        <f t="shared" si="56"/>
        <v>0.99875295355278837</v>
      </c>
      <c r="AC72" s="29" t="str">
        <f t="shared" si="57"/>
        <v/>
      </c>
      <c r="AD72" s="29">
        <f t="shared" si="58"/>
        <v>-6.3517814334169884</v>
      </c>
      <c r="AE72" s="29">
        <f t="shared" si="59"/>
        <v>0.73516250000000127</v>
      </c>
      <c r="AF72" s="29">
        <f t="shared" si="28"/>
        <v>12.669065263346601</v>
      </c>
      <c r="AG72" s="23"/>
      <c r="AH72" s="17" t="str">
        <f t="shared" si="60"/>
        <v/>
      </c>
      <c r="AI72" s="100" t="s">
        <v>119</v>
      </c>
      <c r="AJ72" s="61"/>
      <c r="AK72" s="61"/>
      <c r="AL72" s="62"/>
      <c r="AM72" s="18"/>
      <c r="AN72" s="102">
        <v>88.757999999999996</v>
      </c>
      <c r="AO72" s="102">
        <v>91.665999999999997</v>
      </c>
      <c r="AP72" s="102">
        <v>88.917000000000002</v>
      </c>
      <c r="AQ72" s="102">
        <v>88.644999999999996</v>
      </c>
      <c r="AR72" s="102">
        <v>89.197699999999998</v>
      </c>
      <c r="AS72" s="102">
        <v>88.519000000000005</v>
      </c>
      <c r="AT72" s="102">
        <v>89.431899999999999</v>
      </c>
      <c r="AU72" s="102">
        <v>90.561400000000006</v>
      </c>
      <c r="AV72" s="102">
        <v>88.058999999999997</v>
      </c>
      <c r="AW72" s="102">
        <v>87.686999999999998</v>
      </c>
      <c r="AX72" s="102">
        <v>92.903000000000006</v>
      </c>
      <c r="AY72" s="102">
        <v>89.194199999999995</v>
      </c>
      <c r="AZ72" s="102">
        <v>88.191000000000003</v>
      </c>
      <c r="BA72" s="102">
        <v>88.313999999999993</v>
      </c>
      <c r="BB72" s="102">
        <v>87.578000000000003</v>
      </c>
      <c r="BC72" s="102">
        <v>88.903000000000006</v>
      </c>
      <c r="BD72" s="102">
        <v>90.486900000000006</v>
      </c>
      <c r="BE72" s="102">
        <v>87.721000000000004</v>
      </c>
      <c r="BF72" s="102">
        <v>88.436999999999998</v>
      </c>
      <c r="BG72" s="102">
        <v>91.466999999999999</v>
      </c>
      <c r="BH72" s="102">
        <v>88.653999999999996</v>
      </c>
      <c r="BI72" s="102">
        <v>88.927000000000007</v>
      </c>
      <c r="BJ72" s="102">
        <v>89.816400000000002</v>
      </c>
      <c r="BK72" s="102">
        <v>87.638000000000005</v>
      </c>
      <c r="BL72" s="102">
        <v>90.346699999999998</v>
      </c>
      <c r="BM72" s="102">
        <v>89.237700000000004</v>
      </c>
      <c r="BN72" s="102">
        <v>87.721000000000004</v>
      </c>
      <c r="BO72" s="102">
        <v>89.325599999999994</v>
      </c>
      <c r="BP72" s="102">
        <v>91.313999999999993</v>
      </c>
      <c r="BQ72" s="102">
        <v>87.673000000000002</v>
      </c>
      <c r="BR72" s="102">
        <v>91.960999999999999</v>
      </c>
      <c r="BS72" s="102">
        <v>89.223299999999995</v>
      </c>
      <c r="BT72" s="25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</row>
    <row r="73" spans="1:139" ht="15" customHeight="1">
      <c r="A73" s="83" t="s">
        <v>231</v>
      </c>
      <c r="B73" s="66" t="s">
        <v>242</v>
      </c>
      <c r="C73" s="79" t="s">
        <v>181</v>
      </c>
      <c r="D73" s="67">
        <v>1</v>
      </c>
      <c r="E73" s="123" t="s">
        <v>71</v>
      </c>
      <c r="F73" s="123">
        <v>5</v>
      </c>
      <c r="G73" s="85" t="s">
        <v>199</v>
      </c>
      <c r="H73" s="86">
        <v>1.33</v>
      </c>
      <c r="I73" s="124" t="s">
        <v>43</v>
      </c>
      <c r="J73" s="13">
        <v>90</v>
      </c>
      <c r="K73" s="14">
        <v>5</v>
      </c>
      <c r="L73" s="14">
        <v>-5</v>
      </c>
      <c r="M73" s="128" t="s">
        <v>38</v>
      </c>
      <c r="N73" s="126" t="s">
        <v>67</v>
      </c>
      <c r="O73" s="92">
        <f t="shared" si="46"/>
        <v>95</v>
      </c>
      <c r="P73" s="93">
        <f t="shared" si="47"/>
        <v>85</v>
      </c>
      <c r="Q73" s="22"/>
      <c r="R73" s="3">
        <f t="shared" si="48"/>
        <v>92.468000000000004</v>
      </c>
      <c r="S73" s="3">
        <f t="shared" si="49"/>
        <v>87.468999999999994</v>
      </c>
      <c r="T73" s="3">
        <f t="shared" si="50"/>
        <v>89.593934374999989</v>
      </c>
      <c r="U73" s="4">
        <f t="shared" si="51"/>
        <v>1.5287390529472478</v>
      </c>
      <c r="V73" s="5">
        <f t="shared" si="52"/>
        <v>1.0902231243805207</v>
      </c>
      <c r="W73" s="76">
        <f t="shared" si="29"/>
        <v>-8.1213125000002148E-2</v>
      </c>
      <c r="X73" s="76" t="str">
        <f t="shared" si="30"/>
        <v>Level A</v>
      </c>
      <c r="Y73" s="5">
        <f t="shared" si="53"/>
        <v>1.1787635512587289</v>
      </c>
      <c r="Z73" s="5">
        <f t="shared" si="54"/>
        <v>1.0016826975023125</v>
      </c>
      <c r="AA73" s="5">
        <f t="shared" si="55"/>
        <v>1.0016826975023125</v>
      </c>
      <c r="AB73" s="6">
        <f t="shared" si="56"/>
        <v>0.99846941171425052</v>
      </c>
      <c r="AC73" s="29">
        <f t="shared" si="57"/>
        <v>5.6936031962595024</v>
      </c>
      <c r="AD73" s="29">
        <f t="shared" si="58"/>
        <v>-6.5057344462595239</v>
      </c>
      <c r="AE73" s="29">
        <f t="shared" si="59"/>
        <v>0.40606562500001075</v>
      </c>
      <c r="AF73" s="29">
        <f t="shared" si="28"/>
        <v>13.75865147652523</v>
      </c>
      <c r="AG73" s="23"/>
      <c r="AH73" s="17" t="str">
        <f t="shared" si="60"/>
        <v/>
      </c>
      <c r="AI73" s="100" t="s">
        <v>119</v>
      </c>
      <c r="AJ73" s="61"/>
      <c r="AK73" s="61"/>
      <c r="AL73" s="62"/>
      <c r="AM73" s="18"/>
      <c r="AN73" s="102">
        <v>88.164000000000001</v>
      </c>
      <c r="AO73" s="102">
        <v>89.121300000000005</v>
      </c>
      <c r="AP73" s="102">
        <v>88.953000000000003</v>
      </c>
      <c r="AQ73" s="102">
        <v>90.412199999999999</v>
      </c>
      <c r="AR73" s="102">
        <v>88.786000000000001</v>
      </c>
      <c r="AS73" s="102">
        <v>91.495999999999995</v>
      </c>
      <c r="AT73" s="102">
        <v>92.119</v>
      </c>
      <c r="AU73" s="102">
        <v>89.264099999999999</v>
      </c>
      <c r="AV73" s="102">
        <v>89.040300000000002</v>
      </c>
      <c r="AW73" s="102">
        <v>88.108999999999995</v>
      </c>
      <c r="AX73" s="102">
        <v>89.232100000000003</v>
      </c>
      <c r="AY73" s="102">
        <v>90.859099999999998</v>
      </c>
      <c r="AZ73" s="102">
        <v>88.287000000000006</v>
      </c>
      <c r="BA73" s="102">
        <v>88.251999999999995</v>
      </c>
      <c r="BB73" s="102">
        <v>91.984999999999999</v>
      </c>
      <c r="BC73" s="102">
        <v>91.626999999999995</v>
      </c>
      <c r="BD73" s="102">
        <v>87.498999999999995</v>
      </c>
      <c r="BE73" s="102">
        <v>87.89</v>
      </c>
      <c r="BF73" s="102">
        <v>88.284999999999997</v>
      </c>
      <c r="BG73" s="102">
        <v>87.519000000000005</v>
      </c>
      <c r="BH73" s="102">
        <v>90.563400000000001</v>
      </c>
      <c r="BI73" s="102">
        <v>88.528999999999996</v>
      </c>
      <c r="BJ73" s="102">
        <v>88.522999999999996</v>
      </c>
      <c r="BK73" s="102">
        <v>89.582499999999996</v>
      </c>
      <c r="BL73" s="102">
        <v>88.594999999999999</v>
      </c>
      <c r="BM73" s="102">
        <v>87.468999999999994</v>
      </c>
      <c r="BN73" s="102">
        <v>90.799700000000001</v>
      </c>
      <c r="BO73" s="102">
        <v>91.798000000000002</v>
      </c>
      <c r="BP73" s="102">
        <v>89.724199999999996</v>
      </c>
      <c r="BQ73" s="102">
        <v>92.468000000000004</v>
      </c>
      <c r="BR73" s="102">
        <v>91.009</v>
      </c>
      <c r="BS73" s="102">
        <v>91.045000000000002</v>
      </c>
      <c r="BT73" s="25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</row>
    <row r="74" spans="1:139" ht="15" customHeight="1">
      <c r="A74" s="83" t="s">
        <v>232</v>
      </c>
      <c r="B74" s="66" t="s">
        <v>242</v>
      </c>
      <c r="C74" s="79" t="s">
        <v>181</v>
      </c>
      <c r="D74" s="67">
        <v>1</v>
      </c>
      <c r="E74" s="123" t="s">
        <v>71</v>
      </c>
      <c r="F74" s="123">
        <v>5</v>
      </c>
      <c r="G74" s="85" t="s">
        <v>199</v>
      </c>
      <c r="H74" s="86">
        <v>1.33</v>
      </c>
      <c r="I74" s="124" t="s">
        <v>43</v>
      </c>
      <c r="J74" s="13">
        <v>90</v>
      </c>
      <c r="K74" s="14">
        <v>5</v>
      </c>
      <c r="L74" s="14">
        <v>-5</v>
      </c>
      <c r="M74" s="128" t="s">
        <v>38</v>
      </c>
      <c r="N74" s="126" t="s">
        <v>67</v>
      </c>
      <c r="O74" s="92">
        <f t="shared" si="46"/>
        <v>95</v>
      </c>
      <c r="P74" s="93">
        <f t="shared" si="47"/>
        <v>85</v>
      </c>
      <c r="Q74" s="22"/>
      <c r="R74" s="3">
        <f t="shared" si="48"/>
        <v>92.481999999999999</v>
      </c>
      <c r="S74" s="3">
        <f t="shared" si="49"/>
        <v>87.397999999999996</v>
      </c>
      <c r="T74" s="3">
        <f t="shared" si="50"/>
        <v>89.617203125000003</v>
      </c>
      <c r="U74" s="4">
        <f t="shared" si="51"/>
        <v>1.348447037362078</v>
      </c>
      <c r="V74" s="5">
        <f t="shared" si="52"/>
        <v>1.2359897129716797</v>
      </c>
      <c r="W74" s="76">
        <f t="shared" si="29"/>
        <v>-7.6559374999999361E-2</v>
      </c>
      <c r="X74" s="76" t="str">
        <f t="shared" si="30"/>
        <v>Level A</v>
      </c>
      <c r="Y74" s="5">
        <f t="shared" si="53"/>
        <v>1.33061631290322</v>
      </c>
      <c r="Z74" s="5">
        <f t="shared" si="54"/>
        <v>1.1413631130401394</v>
      </c>
      <c r="AA74" s="5">
        <f t="shared" si="55"/>
        <v>1.1413631130401394</v>
      </c>
      <c r="AB74" s="6">
        <f t="shared" si="56"/>
        <v>0.99965878824367316</v>
      </c>
      <c r="AC74" s="29" t="str">
        <f t="shared" si="57"/>
        <v/>
      </c>
      <c r="AD74" s="29">
        <f t="shared" si="58"/>
        <v>-5.7631005540746827</v>
      </c>
      <c r="AE74" s="29">
        <f t="shared" si="59"/>
        <v>0.38279687499999682</v>
      </c>
      <c r="AF74" s="29">
        <f t="shared" si="28"/>
        <v>12.136023336258702</v>
      </c>
      <c r="AG74" s="23"/>
      <c r="AH74" s="17" t="str">
        <f t="shared" si="60"/>
        <v/>
      </c>
      <c r="AI74" s="100" t="s">
        <v>119</v>
      </c>
      <c r="AJ74" s="61"/>
      <c r="AK74" s="61"/>
      <c r="AL74" s="62"/>
      <c r="AM74" s="18"/>
      <c r="AN74" s="102">
        <v>90.399100000000004</v>
      </c>
      <c r="AO74" s="102">
        <v>87.975999999999999</v>
      </c>
      <c r="AP74" s="102">
        <v>87.397999999999996</v>
      </c>
      <c r="AQ74" s="102">
        <v>89.273700000000005</v>
      </c>
      <c r="AR74" s="102">
        <v>88.481999999999999</v>
      </c>
      <c r="AS74" s="102">
        <v>90.665599999999998</v>
      </c>
      <c r="AT74" s="102">
        <v>89.371300000000005</v>
      </c>
      <c r="AU74" s="102">
        <v>88.131</v>
      </c>
      <c r="AV74" s="102">
        <v>92.481999999999999</v>
      </c>
      <c r="AW74" s="102">
        <v>92.141000000000005</v>
      </c>
      <c r="AX74" s="102">
        <v>88.846000000000004</v>
      </c>
      <c r="AY74" s="102">
        <v>90.881100000000004</v>
      </c>
      <c r="AZ74" s="102">
        <v>89.173400000000001</v>
      </c>
      <c r="BA74" s="102">
        <v>91.721000000000004</v>
      </c>
      <c r="BB74" s="102">
        <v>89.775899999999993</v>
      </c>
      <c r="BC74" s="102">
        <v>88.808999999999997</v>
      </c>
      <c r="BD74" s="102">
        <v>87.406000000000006</v>
      </c>
      <c r="BE74" s="102">
        <v>89.296700000000001</v>
      </c>
      <c r="BF74" s="102">
        <v>90.752799999999993</v>
      </c>
      <c r="BG74" s="102">
        <v>89.450900000000004</v>
      </c>
      <c r="BH74" s="102">
        <v>91.055000000000007</v>
      </c>
      <c r="BI74" s="102">
        <v>88.81</v>
      </c>
      <c r="BJ74" s="102">
        <v>87.915999999999997</v>
      </c>
      <c r="BK74" s="102">
        <v>89.347800000000007</v>
      </c>
      <c r="BL74" s="102">
        <v>89.619</v>
      </c>
      <c r="BM74" s="102">
        <v>89.581999999999994</v>
      </c>
      <c r="BN74" s="102">
        <v>91.4</v>
      </c>
      <c r="BO74" s="102">
        <v>89.171800000000005</v>
      </c>
      <c r="BP74" s="102">
        <v>90.259399999999999</v>
      </c>
      <c r="BQ74" s="102">
        <v>88.29</v>
      </c>
      <c r="BR74" s="102">
        <v>88.602000000000004</v>
      </c>
      <c r="BS74" s="102">
        <v>91.265000000000001</v>
      </c>
      <c r="BT74" s="25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</row>
    <row r="75" spans="1:139" ht="15" customHeight="1">
      <c r="A75" s="83" t="s">
        <v>233</v>
      </c>
      <c r="B75" s="66" t="s">
        <v>242</v>
      </c>
      <c r="C75" s="79" t="s">
        <v>181</v>
      </c>
      <c r="D75" s="67">
        <v>1</v>
      </c>
      <c r="E75" s="123" t="s">
        <v>71</v>
      </c>
      <c r="F75" s="123">
        <v>5</v>
      </c>
      <c r="G75" s="85" t="s">
        <v>199</v>
      </c>
      <c r="H75" s="86">
        <v>1.33</v>
      </c>
      <c r="I75" s="124" t="s">
        <v>43</v>
      </c>
      <c r="J75" s="13">
        <v>90</v>
      </c>
      <c r="K75" s="14">
        <v>5</v>
      </c>
      <c r="L75" s="14">
        <v>-5</v>
      </c>
      <c r="M75" s="128" t="s">
        <v>38</v>
      </c>
      <c r="N75" s="126" t="s">
        <v>67</v>
      </c>
      <c r="O75" s="92">
        <f t="shared" si="46"/>
        <v>95</v>
      </c>
      <c r="P75" s="93">
        <f t="shared" si="47"/>
        <v>85</v>
      </c>
      <c r="Q75" s="22"/>
      <c r="R75" s="3">
        <f t="shared" si="48"/>
        <v>92.471000000000004</v>
      </c>
      <c r="S75" s="3">
        <f t="shared" si="49"/>
        <v>87.204999999999998</v>
      </c>
      <c r="T75" s="3">
        <f t="shared" si="50"/>
        <v>89.676028125000002</v>
      </c>
      <c r="U75" s="4">
        <f t="shared" si="51"/>
        <v>1.3784321025866788</v>
      </c>
      <c r="V75" s="5">
        <f t="shared" si="52"/>
        <v>1.2091032003238353</v>
      </c>
      <c r="W75" s="76">
        <f t="shared" si="29"/>
        <v>-6.4794374999999599E-2</v>
      </c>
      <c r="X75" s="76" t="str">
        <f t="shared" si="30"/>
        <v>Level A</v>
      </c>
      <c r="Y75" s="5">
        <f t="shared" si="53"/>
        <v>1.2874462864993175</v>
      </c>
      <c r="Z75" s="5">
        <f t="shared" si="54"/>
        <v>1.1307601141483532</v>
      </c>
      <c r="AA75" s="5">
        <f t="shared" si="55"/>
        <v>1.1307601141483532</v>
      </c>
      <c r="AB75" s="6">
        <f t="shared" si="56"/>
        <v>0.99959727926636344</v>
      </c>
      <c r="AC75" s="29">
        <f t="shared" si="57"/>
        <v>5.1759722143208506</v>
      </c>
      <c r="AD75" s="29">
        <f t="shared" si="58"/>
        <v>-5.8239159643208467</v>
      </c>
      <c r="AE75" s="29">
        <f t="shared" si="59"/>
        <v>0.32397187499999802</v>
      </c>
      <c r="AF75" s="29">
        <f t="shared" si="28"/>
        <v>12.405888923280109</v>
      </c>
      <c r="AG75" s="23"/>
      <c r="AH75" s="17" t="str">
        <f t="shared" si="60"/>
        <v/>
      </c>
      <c r="AI75" s="100" t="s">
        <v>119</v>
      </c>
      <c r="AJ75" s="61"/>
      <c r="AK75" s="61"/>
      <c r="AL75" s="62"/>
      <c r="AM75" s="18"/>
      <c r="AN75" s="102">
        <v>89.244399999999999</v>
      </c>
      <c r="AO75" s="102">
        <v>87.204999999999998</v>
      </c>
      <c r="AP75" s="102">
        <v>90.911900000000003</v>
      </c>
      <c r="AQ75" s="102">
        <v>89.845399999999998</v>
      </c>
      <c r="AR75" s="102">
        <v>90.439599999999999</v>
      </c>
      <c r="AS75" s="102">
        <v>87.608000000000004</v>
      </c>
      <c r="AT75" s="102">
        <v>90.510199999999998</v>
      </c>
      <c r="AU75" s="102">
        <v>90.801199999999994</v>
      </c>
      <c r="AV75" s="102">
        <v>87.989000000000004</v>
      </c>
      <c r="AW75" s="102">
        <v>90.151700000000005</v>
      </c>
      <c r="AX75" s="102">
        <v>92.471000000000004</v>
      </c>
      <c r="AY75" s="102">
        <v>91.293999999999997</v>
      </c>
      <c r="AZ75" s="102">
        <v>89.166700000000006</v>
      </c>
      <c r="BA75" s="102">
        <v>87.668999999999997</v>
      </c>
      <c r="BB75" s="102">
        <v>90.771699999999996</v>
      </c>
      <c r="BC75" s="102">
        <v>91.197999999999993</v>
      </c>
      <c r="BD75" s="102">
        <v>87.268000000000001</v>
      </c>
      <c r="BE75" s="102">
        <v>88.474999999999994</v>
      </c>
      <c r="BF75" s="102">
        <v>91.281000000000006</v>
      </c>
      <c r="BG75" s="102">
        <v>89.227099999999993</v>
      </c>
      <c r="BH75" s="102">
        <v>88.960999999999999</v>
      </c>
      <c r="BI75" s="102">
        <v>87.509</v>
      </c>
      <c r="BJ75" s="102">
        <v>90.175799999999995</v>
      </c>
      <c r="BK75" s="102">
        <v>90.542100000000005</v>
      </c>
      <c r="BL75" s="102">
        <v>91.244</v>
      </c>
      <c r="BM75" s="102">
        <v>89.653499999999994</v>
      </c>
      <c r="BN75" s="102">
        <v>89.102900000000005</v>
      </c>
      <c r="BO75" s="102">
        <v>89.205200000000005</v>
      </c>
      <c r="BP75" s="102">
        <v>89.735799999999998</v>
      </c>
      <c r="BQ75" s="102">
        <v>90.745999999999995</v>
      </c>
      <c r="BR75" s="102">
        <v>88.489000000000004</v>
      </c>
      <c r="BS75" s="102">
        <v>90.740700000000004</v>
      </c>
      <c r="BT75" s="25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</row>
    <row r="76" spans="1:139" ht="15" customHeight="1">
      <c r="A76" s="83" t="s">
        <v>234</v>
      </c>
      <c r="B76" s="66" t="s">
        <v>242</v>
      </c>
      <c r="C76" s="79" t="s">
        <v>181</v>
      </c>
      <c r="D76" s="67">
        <v>1</v>
      </c>
      <c r="E76" s="123" t="s">
        <v>71</v>
      </c>
      <c r="F76" s="123">
        <v>5</v>
      </c>
      <c r="G76" s="85" t="s">
        <v>199</v>
      </c>
      <c r="H76" s="86">
        <v>1.33</v>
      </c>
      <c r="I76" s="124" t="s">
        <v>43</v>
      </c>
      <c r="J76" s="13">
        <v>90</v>
      </c>
      <c r="K76" s="14">
        <v>5</v>
      </c>
      <c r="L76" s="14">
        <v>-5</v>
      </c>
      <c r="M76" s="128" t="s">
        <v>38</v>
      </c>
      <c r="N76" s="126" t="s">
        <v>67</v>
      </c>
      <c r="O76" s="92">
        <f t="shared" si="46"/>
        <v>95</v>
      </c>
      <c r="P76" s="93">
        <f t="shared" si="47"/>
        <v>85</v>
      </c>
      <c r="Q76" s="22"/>
      <c r="R76" s="3">
        <f t="shared" si="48"/>
        <v>93.301000000000002</v>
      </c>
      <c r="S76" s="3">
        <f t="shared" si="49"/>
        <v>86.683000000000007</v>
      </c>
      <c r="T76" s="3">
        <f t="shared" si="50"/>
        <v>90.006431249999977</v>
      </c>
      <c r="U76" s="4">
        <f t="shared" si="51"/>
        <v>1.4015401982743951</v>
      </c>
      <c r="V76" s="5">
        <f t="shared" si="52"/>
        <v>1.1891679373297324</v>
      </c>
      <c r="W76" s="76">
        <f t="shared" si="29"/>
        <v>1.2862499999954479E-3</v>
      </c>
      <c r="X76" s="76" t="str">
        <f t="shared" si="30"/>
        <v>Level A</v>
      </c>
      <c r="Y76" s="5">
        <f t="shared" si="53"/>
        <v>1.1876383700703474</v>
      </c>
      <c r="Z76" s="5">
        <f t="shared" si="54"/>
        <v>1.1906975045891173</v>
      </c>
      <c r="AA76" s="5">
        <f t="shared" si="55"/>
        <v>1.1876383700703474</v>
      </c>
      <c r="AB76" s="6">
        <f t="shared" si="56"/>
        <v>0.99963955021920281</v>
      </c>
      <c r="AC76" s="29">
        <f t="shared" si="57"/>
        <v>5.5985766411148177</v>
      </c>
      <c r="AD76" s="29">
        <f t="shared" si="58"/>
        <v>-5.5857141411148632</v>
      </c>
      <c r="AE76" s="29">
        <f t="shared" si="59"/>
        <v>-6.4312499999772399E-3</v>
      </c>
      <c r="AF76" s="29">
        <f t="shared" si="28"/>
        <v>12.613861784469556</v>
      </c>
      <c r="AG76" s="23"/>
      <c r="AH76" s="17" t="str">
        <f t="shared" si="60"/>
        <v/>
      </c>
      <c r="AI76" s="100" t="s">
        <v>119</v>
      </c>
      <c r="AJ76" s="61"/>
      <c r="AK76" s="61"/>
      <c r="AL76" s="62"/>
      <c r="AM76" s="18"/>
      <c r="AN76" s="102">
        <v>92.275999999999996</v>
      </c>
      <c r="AO76" s="102">
        <v>90.401899999999998</v>
      </c>
      <c r="AP76" s="102">
        <v>89.1601</v>
      </c>
      <c r="AQ76" s="102">
        <v>90.499300000000005</v>
      </c>
      <c r="AR76" s="102">
        <v>89.225800000000007</v>
      </c>
      <c r="AS76" s="102">
        <v>89.788600000000002</v>
      </c>
      <c r="AT76" s="102">
        <v>88.543000000000006</v>
      </c>
      <c r="AU76" s="102">
        <v>90.4499</v>
      </c>
      <c r="AV76" s="102">
        <v>88.918999999999997</v>
      </c>
      <c r="AW76" s="102">
        <v>90.914400000000001</v>
      </c>
      <c r="AX76" s="102">
        <v>89.566000000000003</v>
      </c>
      <c r="AY76" s="102">
        <v>88.722999999999999</v>
      </c>
      <c r="AZ76" s="102">
        <v>90.287099999999995</v>
      </c>
      <c r="BA76" s="102">
        <v>88.566999999999993</v>
      </c>
      <c r="BB76" s="102">
        <v>86.683000000000007</v>
      </c>
      <c r="BC76" s="102">
        <v>89.321399999999997</v>
      </c>
      <c r="BD76" s="102">
        <v>89.780299999999997</v>
      </c>
      <c r="BE76" s="102">
        <v>89.536699999999996</v>
      </c>
      <c r="BF76" s="102">
        <v>88.700999999999993</v>
      </c>
      <c r="BG76" s="102">
        <v>88.709000000000003</v>
      </c>
      <c r="BH76" s="102">
        <v>89.396199999999993</v>
      </c>
      <c r="BI76" s="102">
        <v>91.162999999999997</v>
      </c>
      <c r="BJ76" s="102">
        <v>90.133700000000005</v>
      </c>
      <c r="BK76" s="102">
        <v>91.009</v>
      </c>
      <c r="BL76" s="102">
        <v>90.980999999999995</v>
      </c>
      <c r="BM76" s="102">
        <v>92.596999999999994</v>
      </c>
      <c r="BN76" s="102">
        <v>92.096000000000004</v>
      </c>
      <c r="BO76" s="102">
        <v>88.293999999999997</v>
      </c>
      <c r="BP76" s="102">
        <v>89.406700000000001</v>
      </c>
      <c r="BQ76" s="102">
        <v>90.909800000000004</v>
      </c>
      <c r="BR76" s="102">
        <v>90.865899999999996</v>
      </c>
      <c r="BS76" s="102">
        <v>93.301000000000002</v>
      </c>
      <c r="BT76" s="25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</row>
    <row r="77" spans="1:139" ht="15" customHeight="1">
      <c r="A77" s="83" t="s">
        <v>235</v>
      </c>
      <c r="B77" s="66" t="s">
        <v>242</v>
      </c>
      <c r="C77" s="79" t="s">
        <v>181</v>
      </c>
      <c r="D77" s="67">
        <v>1</v>
      </c>
      <c r="E77" s="123" t="s">
        <v>71</v>
      </c>
      <c r="F77" s="123">
        <v>5</v>
      </c>
      <c r="G77" s="85" t="s">
        <v>199</v>
      </c>
      <c r="H77" s="86">
        <v>1.33</v>
      </c>
      <c r="I77" s="124" t="s">
        <v>43</v>
      </c>
      <c r="J77" s="13">
        <v>90</v>
      </c>
      <c r="K77" s="14">
        <v>5</v>
      </c>
      <c r="L77" s="14">
        <v>-5</v>
      </c>
      <c r="M77" s="128" t="s">
        <v>38</v>
      </c>
      <c r="N77" s="126" t="s">
        <v>67</v>
      </c>
      <c r="O77" s="92">
        <f t="shared" si="46"/>
        <v>95</v>
      </c>
      <c r="P77" s="93">
        <f t="shared" si="47"/>
        <v>85</v>
      </c>
      <c r="Q77" s="22"/>
      <c r="R77" s="3">
        <f t="shared" si="48"/>
        <v>92.802999999999997</v>
      </c>
      <c r="S77" s="3">
        <f t="shared" si="49"/>
        <v>86.763000000000005</v>
      </c>
      <c r="T77" s="3">
        <f t="shared" si="50"/>
        <v>90.082412500000004</v>
      </c>
      <c r="U77" s="4">
        <f t="shared" si="51"/>
        <v>1.1363124649070884</v>
      </c>
      <c r="V77" s="5">
        <f t="shared" si="52"/>
        <v>1.4667327149341296</v>
      </c>
      <c r="W77" s="76">
        <f t="shared" si="29"/>
        <v>1.6482500000000753E-2</v>
      </c>
      <c r="X77" s="76" t="str">
        <f t="shared" si="30"/>
        <v>Level A</v>
      </c>
      <c r="Y77" s="5">
        <f t="shared" si="53"/>
        <v>1.4425572929602266</v>
      </c>
      <c r="Z77" s="5">
        <f t="shared" si="54"/>
        <v>1.4909081369080324</v>
      </c>
      <c r="AA77" s="5">
        <f t="shared" si="55"/>
        <v>1.4425572929602266</v>
      </c>
      <c r="AB77" s="6">
        <f t="shared" si="56"/>
        <v>0.99998860384888122</v>
      </c>
      <c r="AC77" s="29" t="str">
        <f t="shared" si="57"/>
        <v/>
      </c>
      <c r="AD77" s="29" t="str">
        <f t="shared" si="58"/>
        <v/>
      </c>
      <c r="AE77" s="29">
        <f t="shared" si="59"/>
        <v>-8.2412500000003774E-2</v>
      </c>
      <c r="AF77" s="29">
        <f t="shared" si="28"/>
        <v>10.226812184163796</v>
      </c>
      <c r="AG77" s="23"/>
      <c r="AH77" s="17" t="str">
        <f t="shared" si="60"/>
        <v/>
      </c>
      <c r="AI77" s="100" t="s">
        <v>119</v>
      </c>
      <c r="AJ77" s="61"/>
      <c r="AK77" s="61"/>
      <c r="AL77" s="62"/>
      <c r="AM77" s="18"/>
      <c r="AN77" s="102">
        <v>87.274000000000001</v>
      </c>
      <c r="AO77" s="102">
        <v>89.721900000000005</v>
      </c>
      <c r="AP77" s="102">
        <v>89.213200000000001</v>
      </c>
      <c r="AQ77" s="102">
        <v>90.453599999999994</v>
      </c>
      <c r="AR77" s="102">
        <v>90</v>
      </c>
      <c r="AS77" s="102">
        <v>89.573599999999999</v>
      </c>
      <c r="AT77" s="102">
        <v>90.406599999999997</v>
      </c>
      <c r="AU77" s="102">
        <v>89.610799999999998</v>
      </c>
      <c r="AV77" s="102">
        <v>91.408000000000001</v>
      </c>
      <c r="AW77" s="102">
        <v>91.63</v>
      </c>
      <c r="AX77" s="102">
        <v>89.567300000000003</v>
      </c>
      <c r="AY77" s="102">
        <v>91.096000000000004</v>
      </c>
      <c r="AZ77" s="102">
        <v>90.104399999999998</v>
      </c>
      <c r="BA77" s="102">
        <v>90.531899999999993</v>
      </c>
      <c r="BB77" s="102">
        <v>90.700599999999994</v>
      </c>
      <c r="BC77" s="102">
        <v>90.7303</v>
      </c>
      <c r="BD77" s="102">
        <v>86.763000000000005</v>
      </c>
      <c r="BE77" s="102">
        <v>90.510400000000004</v>
      </c>
      <c r="BF77" s="102">
        <v>89.671700000000001</v>
      </c>
      <c r="BG77" s="102">
        <v>90.274199999999993</v>
      </c>
      <c r="BH77" s="102">
        <v>90.695300000000003</v>
      </c>
      <c r="BI77" s="102">
        <v>90.396699999999996</v>
      </c>
      <c r="BJ77" s="102">
        <v>90.761099999999999</v>
      </c>
      <c r="BK77" s="102">
        <v>88.647000000000006</v>
      </c>
      <c r="BL77" s="102">
        <v>89.629499999999993</v>
      </c>
      <c r="BM77" s="102">
        <v>89.571899999999999</v>
      </c>
      <c r="BN77" s="102">
        <v>90.3643</v>
      </c>
      <c r="BO77" s="102">
        <v>92.802999999999997</v>
      </c>
      <c r="BP77" s="102">
        <v>89.415400000000005</v>
      </c>
      <c r="BQ77" s="102">
        <v>89.546199999999999</v>
      </c>
      <c r="BR77" s="102">
        <v>90.705500000000001</v>
      </c>
      <c r="BS77" s="102">
        <v>90.859800000000007</v>
      </c>
      <c r="BT77" s="25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</row>
    <row r="78" spans="1:139" ht="15" customHeight="1">
      <c r="A78" s="83" t="s">
        <v>236</v>
      </c>
      <c r="B78" s="66" t="s">
        <v>242</v>
      </c>
      <c r="C78" s="79" t="s">
        <v>181</v>
      </c>
      <c r="D78" s="67">
        <v>1</v>
      </c>
      <c r="E78" s="123" t="s">
        <v>71</v>
      </c>
      <c r="F78" s="123">
        <v>5</v>
      </c>
      <c r="G78" s="85" t="s">
        <v>199</v>
      </c>
      <c r="H78" s="86">
        <v>1.33</v>
      </c>
      <c r="I78" s="124" t="s">
        <v>43</v>
      </c>
      <c r="J78" s="13">
        <v>90</v>
      </c>
      <c r="K78" s="14">
        <v>5</v>
      </c>
      <c r="L78" s="14">
        <v>-5</v>
      </c>
      <c r="M78" s="128" t="s">
        <v>38</v>
      </c>
      <c r="N78" s="126" t="s">
        <v>67</v>
      </c>
      <c r="O78" s="92">
        <f t="shared" si="46"/>
        <v>95</v>
      </c>
      <c r="P78" s="93">
        <f t="shared" si="47"/>
        <v>85</v>
      </c>
      <c r="Q78" s="22"/>
      <c r="R78" s="3">
        <f t="shared" si="48"/>
        <v>92.484999999999999</v>
      </c>
      <c r="S78" s="3">
        <f t="shared" si="49"/>
        <v>87.724000000000004</v>
      </c>
      <c r="T78" s="3">
        <f t="shared" si="50"/>
        <v>89.914593750000009</v>
      </c>
      <c r="U78" s="4">
        <f t="shared" si="51"/>
        <v>1.3676986521838363</v>
      </c>
      <c r="V78" s="5">
        <f t="shared" si="52"/>
        <v>1.2185920224498732</v>
      </c>
      <c r="W78" s="76">
        <f t="shared" si="29"/>
        <v>-1.7081249999998251E-2</v>
      </c>
      <c r="X78" s="76" t="str">
        <f t="shared" si="30"/>
        <v>Level A</v>
      </c>
      <c r="Y78" s="5">
        <f t="shared" si="53"/>
        <v>1.2394070974333429</v>
      </c>
      <c r="Z78" s="5">
        <f t="shared" si="54"/>
        <v>1.1977769474664033</v>
      </c>
      <c r="AA78" s="5">
        <f t="shared" si="55"/>
        <v>1.1977769474664033</v>
      </c>
      <c r="AB78" s="6">
        <f t="shared" si="56"/>
        <v>0.99973644594560374</v>
      </c>
      <c r="AC78" s="29">
        <f t="shared" si="57"/>
        <v>5.371711372213511</v>
      </c>
      <c r="AD78" s="29">
        <f t="shared" si="58"/>
        <v>-5.5425238722134935</v>
      </c>
      <c r="AE78" s="29">
        <f t="shared" si="59"/>
        <v>8.5406249999991246E-2</v>
      </c>
      <c r="AF78" s="29">
        <f t="shared" si="28"/>
        <v>12.309287869654527</v>
      </c>
      <c r="AG78" s="23"/>
      <c r="AH78" s="17" t="str">
        <f t="shared" si="60"/>
        <v/>
      </c>
      <c r="AI78" s="100" t="s">
        <v>119</v>
      </c>
      <c r="AJ78" s="61"/>
      <c r="AK78" s="61"/>
      <c r="AL78" s="62"/>
      <c r="AM78" s="18"/>
      <c r="AN78" s="102">
        <v>88.674000000000007</v>
      </c>
      <c r="AO78" s="102">
        <v>89.598100000000002</v>
      </c>
      <c r="AP78" s="102">
        <v>88.111000000000004</v>
      </c>
      <c r="AQ78" s="102">
        <v>90.902699999999996</v>
      </c>
      <c r="AR78" s="102">
        <v>88.605999999999995</v>
      </c>
      <c r="AS78" s="102">
        <v>92.236999999999995</v>
      </c>
      <c r="AT78" s="102">
        <v>88.819000000000003</v>
      </c>
      <c r="AU78" s="102">
        <v>90.594399999999993</v>
      </c>
      <c r="AV78" s="102">
        <v>88.772000000000006</v>
      </c>
      <c r="AW78" s="102">
        <v>88.891999999999996</v>
      </c>
      <c r="AX78" s="102">
        <v>89.370400000000004</v>
      </c>
      <c r="AY78" s="102">
        <v>88.923000000000002</v>
      </c>
      <c r="AZ78" s="102">
        <v>90.387299999999996</v>
      </c>
      <c r="BA78" s="102">
        <v>91.685000000000002</v>
      </c>
      <c r="BB78" s="102">
        <v>89.152900000000002</v>
      </c>
      <c r="BC78" s="102">
        <v>89.290800000000004</v>
      </c>
      <c r="BD78" s="102">
        <v>91.597999999999999</v>
      </c>
      <c r="BE78" s="102">
        <v>87.724000000000004</v>
      </c>
      <c r="BF78" s="102">
        <v>88.975999999999999</v>
      </c>
      <c r="BG78" s="102">
        <v>90.899199999999993</v>
      </c>
      <c r="BH78" s="102">
        <v>90.636300000000006</v>
      </c>
      <c r="BI78" s="102">
        <v>91.373000000000005</v>
      </c>
      <c r="BJ78" s="102">
        <v>92.484999999999999</v>
      </c>
      <c r="BK78" s="102">
        <v>92.052000000000007</v>
      </c>
      <c r="BL78" s="102">
        <v>89.2136</v>
      </c>
      <c r="BM78" s="102">
        <v>89.1511</v>
      </c>
      <c r="BN78" s="102">
        <v>90.882599999999996</v>
      </c>
      <c r="BO78" s="102">
        <v>88.978999999999999</v>
      </c>
      <c r="BP78" s="102">
        <v>90.673599999999993</v>
      </c>
      <c r="BQ78" s="102">
        <v>91.799000000000007</v>
      </c>
      <c r="BR78" s="102">
        <v>87.897999999999996</v>
      </c>
      <c r="BS78" s="102">
        <v>88.911000000000001</v>
      </c>
      <c r="BT78" s="25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</row>
    <row r="79" spans="1:139" ht="15" customHeight="1">
      <c r="A79" s="83" t="s">
        <v>237</v>
      </c>
      <c r="B79" s="66" t="s">
        <v>242</v>
      </c>
      <c r="C79" s="79" t="s">
        <v>181</v>
      </c>
      <c r="D79" s="67">
        <v>1</v>
      </c>
      <c r="E79" s="123" t="s">
        <v>71</v>
      </c>
      <c r="F79" s="123">
        <v>5</v>
      </c>
      <c r="G79" s="85" t="s">
        <v>199</v>
      </c>
      <c r="H79" s="86">
        <v>1.33</v>
      </c>
      <c r="I79" s="124" t="s">
        <v>43</v>
      </c>
      <c r="J79" s="13">
        <v>90</v>
      </c>
      <c r="K79" s="14">
        <v>5</v>
      </c>
      <c r="L79" s="14">
        <v>-5</v>
      </c>
      <c r="M79" s="128" t="s">
        <v>38</v>
      </c>
      <c r="N79" s="126" t="s">
        <v>67</v>
      </c>
      <c r="O79" s="92">
        <f t="shared" si="46"/>
        <v>95</v>
      </c>
      <c r="P79" s="93">
        <f t="shared" si="47"/>
        <v>85</v>
      </c>
      <c r="Q79" s="22"/>
      <c r="R79" s="3">
        <f t="shared" si="48"/>
        <v>93.65</v>
      </c>
      <c r="S79" s="3">
        <f t="shared" si="49"/>
        <v>87.233999999999995</v>
      </c>
      <c r="T79" s="3">
        <f t="shared" si="50"/>
        <v>89.78831875000003</v>
      </c>
      <c r="U79" s="4">
        <f t="shared" si="51"/>
        <v>1.4485734556491408</v>
      </c>
      <c r="V79" s="5">
        <f t="shared" si="52"/>
        <v>1.1505572328189551</v>
      </c>
      <c r="W79" s="76">
        <f t="shared" si="29"/>
        <v>-4.2336249999993927E-2</v>
      </c>
      <c r="X79" s="76" t="str">
        <f t="shared" si="30"/>
        <v>Level A</v>
      </c>
      <c r="Y79" s="5">
        <f t="shared" si="53"/>
        <v>1.1992675114668796</v>
      </c>
      <c r="Z79" s="5">
        <f t="shared" si="54"/>
        <v>1.1018469541710307</v>
      </c>
      <c r="AA79" s="5">
        <f t="shared" si="55"/>
        <v>1.1018469541710307</v>
      </c>
      <c r="AB79" s="6">
        <f t="shared" si="56"/>
        <v>0.99936557504133017</v>
      </c>
      <c r="AC79" s="29">
        <f t="shared" si="57"/>
        <v>5.5681268380401008</v>
      </c>
      <c r="AD79" s="29">
        <f t="shared" si="58"/>
        <v>-5.99148933804004</v>
      </c>
      <c r="AE79" s="29">
        <f t="shared" si="59"/>
        <v>0.21168124999996962</v>
      </c>
      <c r="AF79" s="29">
        <f t="shared" si="28"/>
        <v>13.037161100842267</v>
      </c>
      <c r="AG79" s="23"/>
      <c r="AH79" s="17" t="str">
        <f t="shared" si="60"/>
        <v/>
      </c>
      <c r="AI79" s="100" t="s">
        <v>119</v>
      </c>
      <c r="AJ79" s="61"/>
      <c r="AK79" s="61"/>
      <c r="AL79" s="62"/>
      <c r="AM79" s="18"/>
      <c r="AN79" s="102">
        <v>90.258600000000001</v>
      </c>
      <c r="AO79" s="102">
        <v>89.570300000000003</v>
      </c>
      <c r="AP79" s="102">
        <v>88.900999999999996</v>
      </c>
      <c r="AQ79" s="102">
        <v>89.192899999999995</v>
      </c>
      <c r="AR79" s="102">
        <v>88.251000000000005</v>
      </c>
      <c r="AS79" s="102">
        <v>87.71</v>
      </c>
      <c r="AT79" s="102">
        <v>88.98</v>
      </c>
      <c r="AU79" s="102">
        <v>89.428700000000006</v>
      </c>
      <c r="AV79" s="102">
        <v>93.039000000000001</v>
      </c>
      <c r="AW79" s="102">
        <v>88.167000000000002</v>
      </c>
      <c r="AX79" s="102">
        <v>90.560299999999998</v>
      </c>
      <c r="AY79" s="102">
        <v>91.87</v>
      </c>
      <c r="AZ79" s="102">
        <v>87.233999999999995</v>
      </c>
      <c r="BA79" s="102">
        <v>89.567700000000002</v>
      </c>
      <c r="BB79" s="102">
        <v>88.558000000000007</v>
      </c>
      <c r="BC79" s="102">
        <v>90.783100000000005</v>
      </c>
      <c r="BD79" s="102">
        <v>90.7624</v>
      </c>
      <c r="BE79" s="102">
        <v>93.65</v>
      </c>
      <c r="BF79" s="102">
        <v>89.677700000000002</v>
      </c>
      <c r="BG79" s="102">
        <v>90.284300000000002</v>
      </c>
      <c r="BH79" s="102">
        <v>88.138999999999996</v>
      </c>
      <c r="BI79" s="102">
        <v>88.587000000000003</v>
      </c>
      <c r="BJ79" s="102">
        <v>88.741</v>
      </c>
      <c r="BK79" s="102">
        <v>90.914000000000001</v>
      </c>
      <c r="BL79" s="102">
        <v>90.420699999999997</v>
      </c>
      <c r="BM79" s="102">
        <v>91.992999999999995</v>
      </c>
      <c r="BN79" s="102">
        <v>89.406999999999996</v>
      </c>
      <c r="BO79" s="102">
        <v>89.664900000000003</v>
      </c>
      <c r="BP79" s="102">
        <v>89.371399999999994</v>
      </c>
      <c r="BQ79" s="102">
        <v>89.462699999999998</v>
      </c>
      <c r="BR79" s="102">
        <v>89.5411</v>
      </c>
      <c r="BS79" s="102">
        <v>90.538399999999996</v>
      </c>
      <c r="BT79" s="25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</row>
    <row r="80" spans="1:139" ht="15" customHeight="1">
      <c r="A80" s="83" t="s">
        <v>238</v>
      </c>
      <c r="B80" s="66" t="s">
        <v>242</v>
      </c>
      <c r="C80" s="79" t="s">
        <v>181</v>
      </c>
      <c r="D80" s="67">
        <v>1</v>
      </c>
      <c r="E80" s="123" t="s">
        <v>71</v>
      </c>
      <c r="F80" s="123">
        <v>5</v>
      </c>
      <c r="G80" s="85" t="s">
        <v>199</v>
      </c>
      <c r="H80" s="86">
        <v>1.33</v>
      </c>
      <c r="I80" s="124" t="s">
        <v>43</v>
      </c>
      <c r="J80" s="13">
        <v>90</v>
      </c>
      <c r="K80" s="14">
        <v>5</v>
      </c>
      <c r="L80" s="14">
        <v>-5</v>
      </c>
      <c r="M80" s="128" t="s">
        <v>38</v>
      </c>
      <c r="N80" s="126" t="s">
        <v>67</v>
      </c>
      <c r="O80" s="92">
        <f t="shared" si="46"/>
        <v>95</v>
      </c>
      <c r="P80" s="93">
        <f t="shared" si="47"/>
        <v>85</v>
      </c>
      <c r="Q80" s="22"/>
      <c r="R80" s="3">
        <f t="shared" si="48"/>
        <v>93.662999999999997</v>
      </c>
      <c r="S80" s="3">
        <f t="shared" si="49"/>
        <v>87.841999999999999</v>
      </c>
      <c r="T80" s="3">
        <f t="shared" si="50"/>
        <v>90.542662500000006</v>
      </c>
      <c r="U80" s="4">
        <f t="shared" si="51"/>
        <v>1.2592147206659932</v>
      </c>
      <c r="V80" s="5">
        <f t="shared" si="52"/>
        <v>1.3235762251772072</v>
      </c>
      <c r="W80" s="76">
        <f t="shared" si="29"/>
        <v>0.10853250000000117</v>
      </c>
      <c r="X80" s="76" t="str">
        <f t="shared" si="30"/>
        <v>Level A</v>
      </c>
      <c r="Y80" s="5">
        <f t="shared" si="53"/>
        <v>1.1799251885181605</v>
      </c>
      <c r="Z80" s="5">
        <f t="shared" si="54"/>
        <v>1.4672272618362541</v>
      </c>
      <c r="AA80" s="5">
        <f t="shared" si="55"/>
        <v>1.1799251885181605</v>
      </c>
      <c r="AB80" s="6">
        <f t="shared" si="56"/>
        <v>0.99979439552913729</v>
      </c>
      <c r="AC80" s="29">
        <f t="shared" si="57"/>
        <v>5.566929235457323</v>
      </c>
      <c r="AD80" s="29" t="str">
        <f t="shared" si="58"/>
        <v/>
      </c>
      <c r="AE80" s="29">
        <f t="shared" si="59"/>
        <v>-0.54266250000000582</v>
      </c>
      <c r="AF80" s="29">
        <f t="shared" si="28"/>
        <v>11.332932485993938</v>
      </c>
      <c r="AG80" s="23"/>
      <c r="AH80" s="17" t="str">
        <f t="shared" si="60"/>
        <v/>
      </c>
      <c r="AI80" s="100" t="s">
        <v>119</v>
      </c>
      <c r="AJ80" s="61"/>
      <c r="AK80" s="61"/>
      <c r="AL80" s="62"/>
      <c r="AM80" s="18"/>
      <c r="AN80" s="102">
        <v>90.428799999999995</v>
      </c>
      <c r="AO80" s="102">
        <v>91.087000000000003</v>
      </c>
      <c r="AP80" s="102">
        <v>90.880899999999997</v>
      </c>
      <c r="AQ80" s="102">
        <v>92.558999999999997</v>
      </c>
      <c r="AR80" s="102">
        <v>91.387</v>
      </c>
      <c r="AS80" s="102">
        <v>89.583299999999994</v>
      </c>
      <c r="AT80" s="102">
        <v>92.924000000000007</v>
      </c>
      <c r="AU80" s="102">
        <v>91.453000000000003</v>
      </c>
      <c r="AV80" s="102">
        <v>89.369399999999999</v>
      </c>
      <c r="AW80" s="102">
        <v>90.929699999999997</v>
      </c>
      <c r="AX80" s="102">
        <v>89.397800000000004</v>
      </c>
      <c r="AY80" s="102">
        <v>93.662999999999997</v>
      </c>
      <c r="AZ80" s="102">
        <v>89.165000000000006</v>
      </c>
      <c r="BA80" s="102">
        <v>88.962999999999994</v>
      </c>
      <c r="BB80" s="102">
        <v>88.986000000000004</v>
      </c>
      <c r="BC80" s="102">
        <v>90.346299999999999</v>
      </c>
      <c r="BD80" s="102">
        <v>89.653000000000006</v>
      </c>
      <c r="BE80" s="102">
        <v>90.595100000000002</v>
      </c>
      <c r="BF80" s="102">
        <v>89.526200000000003</v>
      </c>
      <c r="BG80" s="102">
        <v>91.858999999999995</v>
      </c>
      <c r="BH80" s="102">
        <v>87.841999999999999</v>
      </c>
      <c r="BI80" s="102">
        <v>91.055000000000007</v>
      </c>
      <c r="BJ80" s="102">
        <v>90.894499999999994</v>
      </c>
      <c r="BK80" s="102">
        <v>91.516999999999996</v>
      </c>
      <c r="BL80" s="102">
        <v>91.183999999999997</v>
      </c>
      <c r="BM80" s="102">
        <v>91.384</v>
      </c>
      <c r="BN80" s="102">
        <v>89.759299999999996</v>
      </c>
      <c r="BO80" s="102">
        <v>88.789000000000001</v>
      </c>
      <c r="BP80" s="102">
        <v>90.371300000000005</v>
      </c>
      <c r="BQ80" s="102">
        <v>90.812700000000007</v>
      </c>
      <c r="BR80" s="102">
        <v>90.491299999999995</v>
      </c>
      <c r="BS80" s="102">
        <v>90.508600000000001</v>
      </c>
      <c r="BT80" s="25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</row>
    <row r="81" spans="1:139" ht="15" customHeight="1">
      <c r="A81" s="83" t="s">
        <v>239</v>
      </c>
      <c r="B81" s="66" t="s">
        <v>242</v>
      </c>
      <c r="C81" s="79" t="s">
        <v>181</v>
      </c>
      <c r="D81" s="67">
        <v>1</v>
      </c>
      <c r="E81" s="123" t="s">
        <v>71</v>
      </c>
      <c r="F81" s="123">
        <v>5</v>
      </c>
      <c r="G81" s="85" t="s">
        <v>199</v>
      </c>
      <c r="H81" s="86">
        <v>1.33</v>
      </c>
      <c r="I81" s="124" t="s">
        <v>43</v>
      </c>
      <c r="J81" s="13">
        <v>90</v>
      </c>
      <c r="K81" s="14">
        <v>5</v>
      </c>
      <c r="L81" s="14">
        <v>-5</v>
      </c>
      <c r="M81" s="128" t="s">
        <v>38</v>
      </c>
      <c r="N81" s="126" t="s">
        <v>67</v>
      </c>
      <c r="O81" s="92">
        <f t="shared" si="46"/>
        <v>95</v>
      </c>
      <c r="P81" s="93">
        <f t="shared" si="47"/>
        <v>85</v>
      </c>
      <c r="Q81" s="22"/>
      <c r="R81" s="3">
        <f t="shared" si="48"/>
        <v>92.409000000000006</v>
      </c>
      <c r="S81" s="3">
        <f t="shared" si="49"/>
        <v>87.334999999999994</v>
      </c>
      <c r="T81" s="3">
        <f t="shared" si="50"/>
        <v>89.666650000000004</v>
      </c>
      <c r="U81" s="4">
        <f t="shared" si="51"/>
        <v>1.500314201286066</v>
      </c>
      <c r="V81" s="5">
        <f t="shared" si="52"/>
        <v>1.1108784181593454</v>
      </c>
      <c r="W81" s="76">
        <f t="shared" si="29"/>
        <v>-6.666999999999916E-2</v>
      </c>
      <c r="X81" s="76" t="str">
        <f t="shared" si="30"/>
        <v>Level A</v>
      </c>
      <c r="Y81" s="5">
        <f t="shared" si="53"/>
        <v>1.1849406822980282</v>
      </c>
      <c r="Z81" s="5">
        <f t="shared" si="54"/>
        <v>1.0368161540206629</v>
      </c>
      <c r="AA81" s="5">
        <f t="shared" si="55"/>
        <v>1.0368161540206629</v>
      </c>
      <c r="AB81" s="6">
        <f t="shared" si="56"/>
        <v>0.99887686504936712</v>
      </c>
      <c r="AC81" s="29">
        <f t="shared" si="57"/>
        <v>5.6529036631314113</v>
      </c>
      <c r="AD81" s="29">
        <f t="shared" si="58"/>
        <v>-6.319603663131403</v>
      </c>
      <c r="AE81" s="29">
        <f t="shared" si="59"/>
        <v>0.33334999999999582</v>
      </c>
      <c r="AF81" s="29">
        <f t="shared" si="28"/>
        <v>13.502827811574594</v>
      </c>
      <c r="AG81" s="23"/>
      <c r="AH81" s="17" t="str">
        <f t="shared" si="60"/>
        <v/>
      </c>
      <c r="AI81" s="100" t="s">
        <v>119</v>
      </c>
      <c r="AJ81" s="61"/>
      <c r="AK81" s="61"/>
      <c r="AL81" s="62"/>
      <c r="AM81" s="18"/>
      <c r="AN81" s="102">
        <v>88.799000000000007</v>
      </c>
      <c r="AO81" s="102">
        <v>91.01</v>
      </c>
      <c r="AP81" s="102">
        <v>89.305000000000007</v>
      </c>
      <c r="AQ81" s="102">
        <v>87.626999999999995</v>
      </c>
      <c r="AR81" s="102">
        <v>87.494</v>
      </c>
      <c r="AS81" s="102">
        <v>92.409000000000006</v>
      </c>
      <c r="AT81" s="102">
        <v>90.360600000000005</v>
      </c>
      <c r="AU81" s="102">
        <v>91.534000000000006</v>
      </c>
      <c r="AV81" s="102">
        <v>87.623000000000005</v>
      </c>
      <c r="AW81" s="102">
        <v>89.469499999999996</v>
      </c>
      <c r="AX81" s="102">
        <v>91.198999999999998</v>
      </c>
      <c r="AY81" s="102">
        <v>88.643000000000001</v>
      </c>
      <c r="AZ81" s="102">
        <v>90.838700000000003</v>
      </c>
      <c r="BA81" s="102">
        <v>90.6053</v>
      </c>
      <c r="BB81" s="102">
        <v>88.257999999999996</v>
      </c>
      <c r="BC81" s="102">
        <v>91.977999999999994</v>
      </c>
      <c r="BD81" s="102">
        <v>88.986000000000004</v>
      </c>
      <c r="BE81" s="102">
        <v>88.147999999999996</v>
      </c>
      <c r="BF81" s="102">
        <v>88.033000000000001</v>
      </c>
      <c r="BG81" s="102">
        <v>90.373099999999994</v>
      </c>
      <c r="BH81" s="102">
        <v>89.275999999999996</v>
      </c>
      <c r="BI81" s="102">
        <v>90.566100000000006</v>
      </c>
      <c r="BJ81" s="102">
        <v>88.382000000000005</v>
      </c>
      <c r="BK81" s="102">
        <v>88.655000000000001</v>
      </c>
      <c r="BL81" s="102">
        <v>91.971000000000004</v>
      </c>
      <c r="BM81" s="102">
        <v>87.334999999999994</v>
      </c>
      <c r="BN81" s="102">
        <v>89.319599999999994</v>
      </c>
      <c r="BO81" s="102">
        <v>92.35</v>
      </c>
      <c r="BP81" s="102">
        <v>90.831999999999994</v>
      </c>
      <c r="BQ81" s="102">
        <v>89.144400000000005</v>
      </c>
      <c r="BR81" s="102">
        <v>89.159400000000005</v>
      </c>
      <c r="BS81" s="102">
        <v>89.649100000000004</v>
      </c>
      <c r="BT81" s="25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</row>
    <row r="82" spans="1:139" ht="15" customHeight="1">
      <c r="A82" s="83" t="s">
        <v>203</v>
      </c>
      <c r="B82" s="66" t="s">
        <v>248</v>
      </c>
      <c r="C82" s="79" t="s">
        <v>181</v>
      </c>
      <c r="D82" s="67">
        <v>1</v>
      </c>
      <c r="E82" s="123" t="s">
        <v>71</v>
      </c>
      <c r="F82" s="123" t="s">
        <v>118</v>
      </c>
      <c r="G82" s="85" t="s">
        <v>199</v>
      </c>
      <c r="H82" s="86">
        <v>1.33</v>
      </c>
      <c r="I82" s="124" t="s">
        <v>43</v>
      </c>
      <c r="J82" s="13">
        <v>55</v>
      </c>
      <c r="K82" s="14">
        <v>7</v>
      </c>
      <c r="L82" s="14">
        <v>-7</v>
      </c>
      <c r="M82" s="128" t="s">
        <v>38</v>
      </c>
      <c r="N82" s="126" t="s">
        <v>67</v>
      </c>
      <c r="O82" s="92">
        <f t="shared" ref="O82:O145" si="61">J82+K82</f>
        <v>62</v>
      </c>
      <c r="P82" s="93">
        <f t="shared" ref="P82:P145" si="62">J82+L82</f>
        <v>48</v>
      </c>
      <c r="Q82" s="22"/>
      <c r="R82" s="3">
        <f t="shared" ref="R82:R145" si="63">IF(OR($AN82="",ISNUMBER($AN82)=FALSE),"",MAX(AN82:EI82))</f>
        <v>53.68</v>
      </c>
      <c r="S82" s="3">
        <f t="shared" ref="S82:S145" si="64">IF(OR($AN82="",ISNUMBER($AN82)=FALSE),"",MIN(AN82:EI82))</f>
        <v>50.82</v>
      </c>
      <c r="T82" s="3">
        <f t="shared" ref="T82:T145" si="65">IF(OR($AN82="",ISNUMBER($AN82)=FALSE),"",AVERAGE(AN82:EI82))</f>
        <v>52.22218749999999</v>
      </c>
      <c r="U82" s="4">
        <f t="shared" ref="U82:U145" si="66">IF(OR($AN82="",ISNUMBER($AN82)=FALSE),"",STDEV(AN82:EI82))</f>
        <v>0.6754197470295189</v>
      </c>
      <c r="V82" s="5">
        <f t="shared" ref="V82:V145" si="67">IF(OR($AN82="",ISNUMBER($AN82)=FALSE),"",IF(AND(J82=0,L82=0),Y82,IF(AND(J82="",K82=""),Z82,(K82+ABS(L82))/(6*U82))))</f>
        <v>3.4546418632195484</v>
      </c>
      <c r="W82" s="76">
        <f t="shared" si="29"/>
        <v>-0.39683035714285858</v>
      </c>
      <c r="X82" s="76" t="str">
        <f t="shared" si="30"/>
        <v>Level C</v>
      </c>
      <c r="Y82" s="5">
        <f t="shared" ref="Y82:Y145" si="68">IF(OR($AN82="",ISNUMBER($AN82)=FALSE),"",IF(K82="","",(O82-T82)/(3*U82)))</f>
        <v>4.8255486276016324</v>
      </c>
      <c r="Z82" s="5">
        <f t="shared" ref="Z82:Z145" si="69">IF(OR($AN82="",ISNUMBER($AN82)=FALSE),"",IF(L82="","",(T82-P82)/(3*U82)))</f>
        <v>2.0837350988374648</v>
      </c>
      <c r="AA82" s="5">
        <f t="shared" ref="AA82:AA145" si="70">IF(OR($AN82="",ISNUMBER($AN82)=FALSE),"",IF(AND(J82=0,L82=0),((K82)-(T82))/(3*U82),MIN(Y82:Z82)))</f>
        <v>2.0837350988374648</v>
      </c>
      <c r="AB82" s="6">
        <f t="shared" ref="AB82:AB145" si="71">IF(OR($AN82="",ISNUMBER($AN82)=FALSE),"",IF(AND(J82=0,L82=0),NORMSDIST(3*AA82),NORMSDIST(3*AA82)+NORMSDIST(6*V82-3*AA82)-1))</f>
        <v>0.99999999979635135</v>
      </c>
      <c r="AC82" s="29" t="str">
        <f t="shared" ref="AC82:AC145" si="72">IF($T82="","",IF(I82="Tolerance",IF(($H82*3*U82+T82)-J82&lt;K82,"",($H82*3*U82+T82)-J82),IF(OR(I82="GD&amp;T",I82="MAX"),IF(($H82*3*U82+T82)&lt;K82,"",($H82*3*U82+T82)),"")))</f>
        <v/>
      </c>
      <c r="AD82" s="29" t="str">
        <f t="shared" ref="AD82:AD145" si="73">IF(T82="","",IF(I82="Tolerance",IF(-(($H82*3*U82)-T82)-J82&gt;L82,"",-(($H82*3*U82)-T82)-J82),IF(I82="MIN",IF(-(($H82*3*U82)-T82)&gt;L82,"",-(($H82*3*U82)-T82)),"")))</f>
        <v/>
      </c>
      <c r="AE82" s="29">
        <f t="shared" ref="AE82:AE145" si="74">IF(OR(J82="",T82=""),"",(O82+P82)/2-T82)</f>
        <v>2.7778125000000102</v>
      </c>
      <c r="AF82" s="29" t="str">
        <f t="shared" si="28"/>
        <v/>
      </c>
      <c r="AG82" s="23"/>
      <c r="AH82" s="17" t="str">
        <f t="shared" ref="AH82:AH145" si="75">IF(AG82="","",IF(AG82&gt;=0.966,"Normal","Not Normal"))</f>
        <v/>
      </c>
      <c r="AI82" s="100"/>
      <c r="AJ82" s="61"/>
      <c r="AK82" s="61"/>
      <c r="AL82" s="62"/>
      <c r="AM82" s="18"/>
      <c r="AN82" s="102">
        <v>51.44</v>
      </c>
      <c r="AO82" s="102">
        <v>52.37</v>
      </c>
      <c r="AP82" s="102">
        <v>52.21</v>
      </c>
      <c r="AQ82" s="102">
        <v>51.24</v>
      </c>
      <c r="AR82" s="102">
        <v>51.27</v>
      </c>
      <c r="AS82" s="102">
        <v>52.03</v>
      </c>
      <c r="AT82" s="102">
        <v>51.78</v>
      </c>
      <c r="AU82" s="102">
        <v>51.19</v>
      </c>
      <c r="AV82" s="102">
        <v>52.44</v>
      </c>
      <c r="AW82" s="102">
        <v>52.55</v>
      </c>
      <c r="AX82" s="102">
        <v>52.73</v>
      </c>
      <c r="AY82" s="102">
        <v>52.17</v>
      </c>
      <c r="AZ82" s="102">
        <v>53.6</v>
      </c>
      <c r="BA82" s="102">
        <v>52.32</v>
      </c>
      <c r="BB82" s="102">
        <v>51.98</v>
      </c>
      <c r="BC82" s="102">
        <v>52.01</v>
      </c>
      <c r="BD82" s="102">
        <v>52.12</v>
      </c>
      <c r="BE82" s="102">
        <v>50.82</v>
      </c>
      <c r="BF82" s="102">
        <v>53.68</v>
      </c>
      <c r="BG82" s="102">
        <v>52.09</v>
      </c>
      <c r="BH82" s="102">
        <v>52.08</v>
      </c>
      <c r="BI82" s="102">
        <v>52.82</v>
      </c>
      <c r="BJ82" s="102">
        <v>52.37</v>
      </c>
      <c r="BK82" s="102">
        <v>51.86</v>
      </c>
      <c r="BL82" s="102">
        <v>52.43</v>
      </c>
      <c r="BM82" s="102">
        <v>52.35</v>
      </c>
      <c r="BN82" s="102">
        <v>53.33</v>
      </c>
      <c r="BO82" s="102">
        <v>51.9</v>
      </c>
      <c r="BP82" s="102">
        <v>52.72</v>
      </c>
      <c r="BQ82" s="102">
        <v>51.73</v>
      </c>
      <c r="BR82" s="102">
        <v>53.39</v>
      </c>
      <c r="BS82" s="102">
        <v>52.09</v>
      </c>
      <c r="BT82" s="25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</row>
    <row r="83" spans="1:139" ht="15" customHeight="1">
      <c r="A83" s="83" t="s">
        <v>204</v>
      </c>
      <c r="B83" s="66" t="s">
        <v>248</v>
      </c>
      <c r="C83" s="79" t="s">
        <v>181</v>
      </c>
      <c r="D83" s="67">
        <v>1</v>
      </c>
      <c r="E83" s="123" t="s">
        <v>71</v>
      </c>
      <c r="F83" s="123" t="s">
        <v>118</v>
      </c>
      <c r="G83" s="85" t="s">
        <v>199</v>
      </c>
      <c r="H83" s="86">
        <v>1.33</v>
      </c>
      <c r="I83" s="124" t="s">
        <v>43</v>
      </c>
      <c r="J83" s="13">
        <v>55</v>
      </c>
      <c r="K83" s="14">
        <v>7</v>
      </c>
      <c r="L83" s="14">
        <v>-7</v>
      </c>
      <c r="M83" s="128" t="s">
        <v>38</v>
      </c>
      <c r="N83" s="126" t="s">
        <v>67</v>
      </c>
      <c r="O83" s="92">
        <f t="shared" si="61"/>
        <v>62</v>
      </c>
      <c r="P83" s="93">
        <f t="shared" si="62"/>
        <v>48</v>
      </c>
      <c r="Q83" s="22"/>
      <c r="R83" s="3">
        <f t="shared" si="63"/>
        <v>59.09</v>
      </c>
      <c r="S83" s="3">
        <f t="shared" si="64"/>
        <v>54.26</v>
      </c>
      <c r="T83" s="3">
        <f t="shared" si="65"/>
        <v>56.77624999999999</v>
      </c>
      <c r="U83" s="4">
        <f t="shared" si="66"/>
        <v>1.2195338876906232</v>
      </c>
      <c r="V83" s="5">
        <f t="shared" si="67"/>
        <v>1.9132992997446445</v>
      </c>
      <c r="W83" s="76">
        <f t="shared" si="29"/>
        <v>0.25374999999999864</v>
      </c>
      <c r="X83" s="76" t="str">
        <f t="shared" si="30"/>
        <v>Level C</v>
      </c>
      <c r="Y83" s="5">
        <f t="shared" si="68"/>
        <v>1.4277996024344437</v>
      </c>
      <c r="Z83" s="5">
        <f t="shared" si="69"/>
        <v>2.3987989970548456</v>
      </c>
      <c r="AA83" s="5">
        <f t="shared" si="70"/>
        <v>1.4277996024344437</v>
      </c>
      <c r="AB83" s="6">
        <f t="shared" si="71"/>
        <v>0.99999079700822024</v>
      </c>
      <c r="AC83" s="29" t="str">
        <f t="shared" si="72"/>
        <v/>
      </c>
      <c r="AD83" s="29" t="str">
        <f t="shared" si="73"/>
        <v/>
      </c>
      <c r="AE83" s="29">
        <f t="shared" si="74"/>
        <v>-1.7762499999999903</v>
      </c>
      <c r="AF83" s="29" t="str">
        <f t="shared" si="28"/>
        <v/>
      </c>
      <c r="AG83" s="23"/>
      <c r="AH83" s="17" t="str">
        <f t="shared" si="75"/>
        <v/>
      </c>
      <c r="AI83" s="100"/>
      <c r="AJ83" s="61"/>
      <c r="AK83" s="61"/>
      <c r="AL83" s="62"/>
      <c r="AM83" s="18"/>
      <c r="AN83" s="102">
        <v>54.7</v>
      </c>
      <c r="AO83" s="102">
        <v>58.58</v>
      </c>
      <c r="AP83" s="102">
        <v>55.75</v>
      </c>
      <c r="AQ83" s="102">
        <v>56.52</v>
      </c>
      <c r="AR83" s="102">
        <v>59.09</v>
      </c>
      <c r="AS83" s="102">
        <v>55.03</v>
      </c>
      <c r="AT83" s="102">
        <v>56.75</v>
      </c>
      <c r="AU83" s="102">
        <v>55.32</v>
      </c>
      <c r="AV83" s="102">
        <v>57.09</v>
      </c>
      <c r="AW83" s="102">
        <v>57.26</v>
      </c>
      <c r="AX83" s="102">
        <v>56.78</v>
      </c>
      <c r="AY83" s="102">
        <v>58.9</v>
      </c>
      <c r="AZ83" s="102">
        <v>57.47</v>
      </c>
      <c r="BA83" s="102">
        <v>55.8</v>
      </c>
      <c r="BB83" s="102">
        <v>56.56</v>
      </c>
      <c r="BC83" s="102">
        <v>57.3</v>
      </c>
      <c r="BD83" s="102">
        <v>56.26</v>
      </c>
      <c r="BE83" s="102">
        <v>57.89</v>
      </c>
      <c r="BF83" s="102">
        <v>55.7</v>
      </c>
      <c r="BG83" s="102">
        <v>57.04</v>
      </c>
      <c r="BH83" s="102">
        <v>54.26</v>
      </c>
      <c r="BI83" s="102">
        <v>55.84</v>
      </c>
      <c r="BJ83" s="102">
        <v>56.65</v>
      </c>
      <c r="BK83" s="102">
        <v>55.87</v>
      </c>
      <c r="BL83" s="102">
        <v>58.54</v>
      </c>
      <c r="BM83" s="102">
        <v>58.48</v>
      </c>
      <c r="BN83" s="102">
        <v>55.35</v>
      </c>
      <c r="BO83" s="102">
        <v>57.4</v>
      </c>
      <c r="BP83" s="102">
        <v>57.65</v>
      </c>
      <c r="BQ83" s="102">
        <v>57.27</v>
      </c>
      <c r="BR83" s="102">
        <v>56.7</v>
      </c>
      <c r="BS83" s="102">
        <v>57.04</v>
      </c>
      <c r="BT83" s="25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</row>
    <row r="84" spans="1:139" ht="15" customHeight="1">
      <c r="A84" s="83" t="s">
        <v>205</v>
      </c>
      <c r="B84" s="66" t="s">
        <v>248</v>
      </c>
      <c r="C84" s="79" t="s">
        <v>181</v>
      </c>
      <c r="D84" s="67">
        <v>1</v>
      </c>
      <c r="E84" s="123" t="s">
        <v>71</v>
      </c>
      <c r="F84" s="123" t="s">
        <v>118</v>
      </c>
      <c r="G84" s="85" t="s">
        <v>199</v>
      </c>
      <c r="H84" s="86">
        <v>1.33</v>
      </c>
      <c r="I84" s="124" t="s">
        <v>43</v>
      </c>
      <c r="J84" s="13">
        <v>55</v>
      </c>
      <c r="K84" s="14">
        <v>7</v>
      </c>
      <c r="L84" s="14">
        <v>-7</v>
      </c>
      <c r="M84" s="128" t="s">
        <v>38</v>
      </c>
      <c r="N84" s="126" t="s">
        <v>67</v>
      </c>
      <c r="O84" s="92">
        <f t="shared" si="61"/>
        <v>62</v>
      </c>
      <c r="P84" s="93">
        <f t="shared" si="62"/>
        <v>48</v>
      </c>
      <c r="Q84" s="22"/>
      <c r="R84" s="3">
        <f t="shared" si="63"/>
        <v>58.56</v>
      </c>
      <c r="S84" s="3">
        <f t="shared" si="64"/>
        <v>55.54</v>
      </c>
      <c r="T84" s="3">
        <f t="shared" si="65"/>
        <v>56.941249999999997</v>
      </c>
      <c r="U84" s="4">
        <f t="shared" si="66"/>
        <v>0.70160070438041733</v>
      </c>
      <c r="V84" s="5">
        <f t="shared" si="67"/>
        <v>3.3257283220573397</v>
      </c>
      <c r="W84" s="76">
        <f t="shared" si="29"/>
        <v>0.27732142857142811</v>
      </c>
      <c r="X84" s="76" t="str">
        <f t="shared" si="30"/>
        <v>Level C</v>
      </c>
      <c r="Y84" s="5">
        <f t="shared" si="68"/>
        <v>2.4034325927439397</v>
      </c>
      <c r="Z84" s="5">
        <f t="shared" si="69"/>
        <v>4.2480240513707397</v>
      </c>
      <c r="AA84" s="5">
        <f t="shared" si="70"/>
        <v>2.4034325927439397</v>
      </c>
      <c r="AB84" s="6">
        <f t="shared" si="71"/>
        <v>0.99999999999972089</v>
      </c>
      <c r="AC84" s="29" t="str">
        <f t="shared" si="72"/>
        <v/>
      </c>
      <c r="AD84" s="29" t="str">
        <f t="shared" si="73"/>
        <v/>
      </c>
      <c r="AE84" s="29">
        <f t="shared" si="74"/>
        <v>-1.9412499999999966</v>
      </c>
      <c r="AF84" s="29" t="str">
        <f t="shared" si="28"/>
        <v/>
      </c>
      <c r="AG84" s="23"/>
      <c r="AH84" s="17" t="str">
        <f t="shared" si="75"/>
        <v/>
      </c>
      <c r="AI84" s="100"/>
      <c r="AJ84" s="61"/>
      <c r="AK84" s="61"/>
      <c r="AL84" s="62"/>
      <c r="AM84" s="18"/>
      <c r="AN84" s="102">
        <v>56.22</v>
      </c>
      <c r="AO84" s="102">
        <v>56.78</v>
      </c>
      <c r="AP84" s="102">
        <v>57.79</v>
      </c>
      <c r="AQ84" s="102">
        <v>57.34</v>
      </c>
      <c r="AR84" s="102">
        <v>56.38</v>
      </c>
      <c r="AS84" s="102">
        <v>56.91</v>
      </c>
      <c r="AT84" s="102">
        <v>57.21</v>
      </c>
      <c r="AU84" s="102">
        <v>55.54</v>
      </c>
      <c r="AV84" s="102">
        <v>57.59</v>
      </c>
      <c r="AW84" s="102">
        <v>55.68</v>
      </c>
      <c r="AX84" s="102">
        <v>56.32</v>
      </c>
      <c r="AY84" s="102">
        <v>56.61</v>
      </c>
      <c r="AZ84" s="102">
        <v>56.83</v>
      </c>
      <c r="BA84" s="102">
        <v>57.45</v>
      </c>
      <c r="BB84" s="102">
        <v>57.64</v>
      </c>
      <c r="BC84" s="102">
        <v>56.83</v>
      </c>
      <c r="BD84" s="102">
        <v>57.79</v>
      </c>
      <c r="BE84" s="102">
        <v>56.79</v>
      </c>
      <c r="BF84" s="102">
        <v>58.56</v>
      </c>
      <c r="BG84" s="102">
        <v>57.28</v>
      </c>
      <c r="BH84" s="102">
        <v>57.79</v>
      </c>
      <c r="BI84" s="102">
        <v>57.58</v>
      </c>
      <c r="BJ84" s="102">
        <v>57.52</v>
      </c>
      <c r="BK84" s="102">
        <v>56.69</v>
      </c>
      <c r="BL84" s="102">
        <v>57.19</v>
      </c>
      <c r="BM84" s="102">
        <v>56.37</v>
      </c>
      <c r="BN84" s="102">
        <v>56.84</v>
      </c>
      <c r="BO84" s="102">
        <v>56.33</v>
      </c>
      <c r="BP84" s="102">
        <v>56.21</v>
      </c>
      <c r="BQ84" s="102">
        <v>55.9</v>
      </c>
      <c r="BR84" s="102">
        <v>56.46</v>
      </c>
      <c r="BS84" s="102">
        <v>57.7</v>
      </c>
      <c r="BT84" s="25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</row>
    <row r="85" spans="1:139" ht="15" customHeight="1">
      <c r="A85" s="83" t="s">
        <v>206</v>
      </c>
      <c r="B85" s="66" t="s">
        <v>248</v>
      </c>
      <c r="C85" s="79" t="s">
        <v>181</v>
      </c>
      <c r="D85" s="67">
        <v>1</v>
      </c>
      <c r="E85" s="123" t="s">
        <v>71</v>
      </c>
      <c r="F85" s="123" t="s">
        <v>118</v>
      </c>
      <c r="G85" s="85" t="s">
        <v>199</v>
      </c>
      <c r="H85" s="86">
        <v>1.33</v>
      </c>
      <c r="I85" s="124" t="s">
        <v>43</v>
      </c>
      <c r="J85" s="13">
        <v>55</v>
      </c>
      <c r="K85" s="14">
        <v>7</v>
      </c>
      <c r="L85" s="14">
        <v>-7</v>
      </c>
      <c r="M85" s="128" t="s">
        <v>38</v>
      </c>
      <c r="N85" s="126" t="s">
        <v>67</v>
      </c>
      <c r="O85" s="92">
        <f t="shared" si="61"/>
        <v>62</v>
      </c>
      <c r="P85" s="93">
        <f t="shared" si="62"/>
        <v>48</v>
      </c>
      <c r="Q85" s="22"/>
      <c r="R85" s="3">
        <f t="shared" si="63"/>
        <v>58.79</v>
      </c>
      <c r="S85" s="3">
        <f t="shared" si="64"/>
        <v>55.91</v>
      </c>
      <c r="T85" s="3">
        <f t="shared" si="65"/>
        <v>57.072812500000005</v>
      </c>
      <c r="U85" s="4">
        <f t="shared" si="66"/>
        <v>0.66145603991643709</v>
      </c>
      <c r="V85" s="5">
        <f t="shared" si="67"/>
        <v>3.5275712859589392</v>
      </c>
      <c r="W85" s="76">
        <f t="shared" si="29"/>
        <v>0.2961160714285721</v>
      </c>
      <c r="X85" s="76" t="str">
        <f t="shared" si="30"/>
        <v>Level C</v>
      </c>
      <c r="Y85" s="5">
        <f t="shared" si="68"/>
        <v>2.483000735076542</v>
      </c>
      <c r="Z85" s="5">
        <f t="shared" si="69"/>
        <v>4.572141836841336</v>
      </c>
      <c r="AA85" s="5">
        <f t="shared" si="70"/>
        <v>2.483000735076542</v>
      </c>
      <c r="AB85" s="6">
        <f t="shared" si="71"/>
        <v>0.99999999999995293</v>
      </c>
      <c r="AC85" s="29" t="str">
        <f t="shared" si="72"/>
        <v/>
      </c>
      <c r="AD85" s="29" t="str">
        <f t="shared" si="73"/>
        <v/>
      </c>
      <c r="AE85" s="29">
        <f t="shared" si="74"/>
        <v>-2.0728125000000048</v>
      </c>
      <c r="AF85" s="29" t="str">
        <f t="shared" si="28"/>
        <v/>
      </c>
      <c r="AG85" s="23"/>
      <c r="AH85" s="17" t="str">
        <f t="shared" si="75"/>
        <v/>
      </c>
      <c r="AI85" s="100"/>
      <c r="AJ85" s="61"/>
      <c r="AK85" s="61"/>
      <c r="AL85" s="62"/>
      <c r="AM85" s="18"/>
      <c r="AN85" s="102">
        <v>58.5</v>
      </c>
      <c r="AO85" s="102">
        <v>56.63</v>
      </c>
      <c r="AP85" s="102">
        <v>56.6</v>
      </c>
      <c r="AQ85" s="102">
        <v>56.63</v>
      </c>
      <c r="AR85" s="102">
        <v>56.64</v>
      </c>
      <c r="AS85" s="102">
        <v>57.07</v>
      </c>
      <c r="AT85" s="102">
        <v>56.88</v>
      </c>
      <c r="AU85" s="102">
        <v>56.91</v>
      </c>
      <c r="AV85" s="102">
        <v>57.6</v>
      </c>
      <c r="AW85" s="102">
        <v>58.15</v>
      </c>
      <c r="AX85" s="102">
        <v>58.58</v>
      </c>
      <c r="AY85" s="102">
        <v>56.65</v>
      </c>
      <c r="AZ85" s="102">
        <v>56.87</v>
      </c>
      <c r="BA85" s="102">
        <v>58.79</v>
      </c>
      <c r="BB85" s="102">
        <v>56.47</v>
      </c>
      <c r="BC85" s="102">
        <v>56.96</v>
      </c>
      <c r="BD85" s="102">
        <v>57.44</v>
      </c>
      <c r="BE85" s="102">
        <v>57.41</v>
      </c>
      <c r="BF85" s="102">
        <v>56.89</v>
      </c>
      <c r="BG85" s="102">
        <v>56.86</v>
      </c>
      <c r="BH85" s="102">
        <v>57.08</v>
      </c>
      <c r="BI85" s="102">
        <v>55.91</v>
      </c>
      <c r="BJ85" s="102">
        <v>56.42</v>
      </c>
      <c r="BK85" s="102">
        <v>57.54</v>
      </c>
      <c r="BL85" s="102">
        <v>56.43</v>
      </c>
      <c r="BM85" s="102">
        <v>56.46</v>
      </c>
      <c r="BN85" s="102">
        <v>57.18</v>
      </c>
      <c r="BO85" s="102">
        <v>57.31</v>
      </c>
      <c r="BP85" s="102">
        <v>57.07</v>
      </c>
      <c r="BQ85" s="102">
        <v>56.83</v>
      </c>
      <c r="BR85" s="102">
        <v>56.78</v>
      </c>
      <c r="BS85" s="102">
        <v>56.79</v>
      </c>
      <c r="BT85" s="25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</row>
    <row r="86" spans="1:139" ht="15" customHeight="1">
      <c r="A86" s="83" t="s">
        <v>207</v>
      </c>
      <c r="B86" s="66" t="s">
        <v>248</v>
      </c>
      <c r="C86" s="79" t="s">
        <v>181</v>
      </c>
      <c r="D86" s="67">
        <v>1</v>
      </c>
      <c r="E86" s="123" t="s">
        <v>71</v>
      </c>
      <c r="F86" s="123" t="s">
        <v>118</v>
      </c>
      <c r="G86" s="85" t="s">
        <v>199</v>
      </c>
      <c r="H86" s="86">
        <v>1.33</v>
      </c>
      <c r="I86" s="124" t="s">
        <v>43</v>
      </c>
      <c r="J86" s="13">
        <v>55</v>
      </c>
      <c r="K86" s="14">
        <v>7</v>
      </c>
      <c r="L86" s="14">
        <v>-7</v>
      </c>
      <c r="M86" s="128" t="s">
        <v>38</v>
      </c>
      <c r="N86" s="126" t="s">
        <v>67</v>
      </c>
      <c r="O86" s="92">
        <f t="shared" si="61"/>
        <v>62</v>
      </c>
      <c r="P86" s="93">
        <f t="shared" si="62"/>
        <v>48</v>
      </c>
      <c r="Q86" s="22"/>
      <c r="R86" s="3">
        <f t="shared" si="63"/>
        <v>59.2</v>
      </c>
      <c r="S86" s="3">
        <f t="shared" si="64"/>
        <v>54.03</v>
      </c>
      <c r="T86" s="3">
        <f t="shared" si="65"/>
        <v>56.560624999999995</v>
      </c>
      <c r="U86" s="4">
        <f t="shared" si="66"/>
        <v>1.1605781026101016</v>
      </c>
      <c r="V86" s="5">
        <f t="shared" si="67"/>
        <v>2.0104922952498794</v>
      </c>
      <c r="W86" s="76">
        <f t="shared" si="29"/>
        <v>0.2229464285714278</v>
      </c>
      <c r="X86" s="76" t="str">
        <f t="shared" si="30"/>
        <v>Level B</v>
      </c>
      <c r="Y86" s="5">
        <f t="shared" si="68"/>
        <v>1.5622602183535463</v>
      </c>
      <c r="Z86" s="5">
        <f t="shared" si="69"/>
        <v>2.4587243721462126</v>
      </c>
      <c r="AA86" s="5">
        <f t="shared" si="70"/>
        <v>1.5622602183535463</v>
      </c>
      <c r="AB86" s="6">
        <f t="shared" si="71"/>
        <v>0.99999861231922615</v>
      </c>
      <c r="AC86" s="29" t="str">
        <f t="shared" si="72"/>
        <v/>
      </c>
      <c r="AD86" s="29" t="str">
        <f t="shared" si="73"/>
        <v/>
      </c>
      <c r="AE86" s="29">
        <f t="shared" si="74"/>
        <v>-1.5606249999999946</v>
      </c>
      <c r="AF86" s="29" t="str">
        <f t="shared" si="28"/>
        <v/>
      </c>
      <c r="AG86" s="23"/>
      <c r="AH86" s="17" t="str">
        <f t="shared" si="75"/>
        <v/>
      </c>
      <c r="AI86" s="100"/>
      <c r="AJ86" s="61"/>
      <c r="AK86" s="61"/>
      <c r="AL86" s="62"/>
      <c r="AM86" s="18"/>
      <c r="AN86" s="102">
        <v>57.57</v>
      </c>
      <c r="AO86" s="102">
        <v>55.93</v>
      </c>
      <c r="AP86" s="102">
        <v>55.68</v>
      </c>
      <c r="AQ86" s="102">
        <v>56.48</v>
      </c>
      <c r="AR86" s="102">
        <v>56.35</v>
      </c>
      <c r="AS86" s="102">
        <v>57.26</v>
      </c>
      <c r="AT86" s="102">
        <v>57.37</v>
      </c>
      <c r="AU86" s="102">
        <v>55.86</v>
      </c>
      <c r="AV86" s="102">
        <v>56.05</v>
      </c>
      <c r="AW86" s="102">
        <v>59.2</v>
      </c>
      <c r="AX86" s="102">
        <v>56.39</v>
      </c>
      <c r="AY86" s="102">
        <v>57.25</v>
      </c>
      <c r="AZ86" s="102">
        <v>54.03</v>
      </c>
      <c r="BA86" s="102">
        <v>55.88</v>
      </c>
      <c r="BB86" s="102">
        <v>56.11</v>
      </c>
      <c r="BC86" s="102">
        <v>56.01</v>
      </c>
      <c r="BD86" s="102">
        <v>55.21</v>
      </c>
      <c r="BE86" s="102">
        <v>57.82</v>
      </c>
      <c r="BF86" s="102">
        <v>55.79</v>
      </c>
      <c r="BG86" s="102">
        <v>57.83</v>
      </c>
      <c r="BH86" s="102">
        <v>55.56</v>
      </c>
      <c r="BI86" s="102">
        <v>56.77</v>
      </c>
      <c r="BJ86" s="102">
        <v>58.3</v>
      </c>
      <c r="BK86" s="102">
        <v>56.5</v>
      </c>
      <c r="BL86" s="102">
        <v>56.67</v>
      </c>
      <c r="BM86" s="102">
        <v>56.08</v>
      </c>
      <c r="BN86" s="102">
        <v>54.51</v>
      </c>
      <c r="BO86" s="102">
        <v>57.01</v>
      </c>
      <c r="BP86" s="102">
        <v>59.05</v>
      </c>
      <c r="BQ86" s="102">
        <v>57.68</v>
      </c>
      <c r="BR86" s="102">
        <v>55.75</v>
      </c>
      <c r="BS86" s="102">
        <v>55.99</v>
      </c>
      <c r="BT86" s="25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</row>
    <row r="87" spans="1:139" ht="15" customHeight="1">
      <c r="A87" s="83" t="s">
        <v>208</v>
      </c>
      <c r="B87" s="66" t="s">
        <v>248</v>
      </c>
      <c r="C87" s="79" t="s">
        <v>181</v>
      </c>
      <c r="D87" s="67">
        <v>1</v>
      </c>
      <c r="E87" s="123" t="s">
        <v>71</v>
      </c>
      <c r="F87" s="123" t="s">
        <v>118</v>
      </c>
      <c r="G87" s="85" t="s">
        <v>199</v>
      </c>
      <c r="H87" s="86">
        <v>1.33</v>
      </c>
      <c r="I87" s="124" t="s">
        <v>43</v>
      </c>
      <c r="J87" s="13">
        <v>55</v>
      </c>
      <c r="K87" s="14">
        <v>7</v>
      </c>
      <c r="L87" s="14">
        <v>-7</v>
      </c>
      <c r="M87" s="128" t="s">
        <v>38</v>
      </c>
      <c r="N87" s="126" t="s">
        <v>67</v>
      </c>
      <c r="O87" s="92">
        <f t="shared" si="61"/>
        <v>62</v>
      </c>
      <c r="P87" s="93">
        <f t="shared" si="62"/>
        <v>48</v>
      </c>
      <c r="Q87" s="22"/>
      <c r="R87" s="3">
        <f t="shared" si="63"/>
        <v>58.22</v>
      </c>
      <c r="S87" s="3">
        <f t="shared" si="64"/>
        <v>53.8</v>
      </c>
      <c r="T87" s="3">
        <f t="shared" si="65"/>
        <v>55.949999999999996</v>
      </c>
      <c r="U87" s="4">
        <f t="shared" si="66"/>
        <v>1.4360968607821647</v>
      </c>
      <c r="V87" s="5">
        <f t="shared" si="67"/>
        <v>1.6247743429106114</v>
      </c>
      <c r="W87" s="76">
        <f t="shared" si="29"/>
        <v>0.13571428571428509</v>
      </c>
      <c r="X87" s="76" t="str">
        <f t="shared" si="30"/>
        <v>Level B</v>
      </c>
      <c r="Y87" s="5">
        <f t="shared" si="68"/>
        <v>1.4042692535156007</v>
      </c>
      <c r="Z87" s="5">
        <f t="shared" si="69"/>
        <v>1.8452794323056219</v>
      </c>
      <c r="AA87" s="5">
        <f t="shared" si="70"/>
        <v>1.4042692535156007</v>
      </c>
      <c r="AB87" s="6">
        <f t="shared" si="71"/>
        <v>0.99998737372714741</v>
      </c>
      <c r="AC87" s="29" t="str">
        <f t="shared" si="72"/>
        <v/>
      </c>
      <c r="AD87" s="29" t="str">
        <f t="shared" si="73"/>
        <v/>
      </c>
      <c r="AE87" s="29">
        <f t="shared" si="74"/>
        <v>-0.94999999999999574</v>
      </c>
      <c r="AF87" s="29" t="str">
        <f t="shared" si="28"/>
        <v/>
      </c>
      <c r="AG87" s="23"/>
      <c r="AH87" s="17" t="str">
        <f t="shared" si="75"/>
        <v/>
      </c>
      <c r="AI87" s="100"/>
      <c r="AJ87" s="61"/>
      <c r="AK87" s="61"/>
      <c r="AL87" s="62"/>
      <c r="AM87" s="18"/>
      <c r="AN87" s="102">
        <v>53.94</v>
      </c>
      <c r="AO87" s="102">
        <v>53.81</v>
      </c>
      <c r="AP87" s="102">
        <v>54.48</v>
      </c>
      <c r="AQ87" s="102">
        <v>54.92</v>
      </c>
      <c r="AR87" s="102">
        <v>54.59</v>
      </c>
      <c r="AS87" s="102">
        <v>57.64</v>
      </c>
      <c r="AT87" s="102">
        <v>56.38</v>
      </c>
      <c r="AU87" s="102">
        <v>54.53</v>
      </c>
      <c r="AV87" s="102">
        <v>55.36</v>
      </c>
      <c r="AW87" s="102">
        <v>55.89</v>
      </c>
      <c r="AX87" s="102">
        <v>55.2</v>
      </c>
      <c r="AY87" s="102">
        <v>57.82</v>
      </c>
      <c r="AZ87" s="102">
        <v>55.06</v>
      </c>
      <c r="BA87" s="102">
        <v>56.93</v>
      </c>
      <c r="BB87" s="102">
        <v>57.78</v>
      </c>
      <c r="BC87" s="102">
        <v>58.13</v>
      </c>
      <c r="BD87" s="102">
        <v>55.93</v>
      </c>
      <c r="BE87" s="102">
        <v>55.29</v>
      </c>
      <c r="BF87" s="102">
        <v>57.32</v>
      </c>
      <c r="BG87" s="102">
        <v>57.06</v>
      </c>
      <c r="BH87" s="102">
        <v>55.74</v>
      </c>
      <c r="BI87" s="102">
        <v>53.82</v>
      </c>
      <c r="BJ87" s="102">
        <v>55.59</v>
      </c>
      <c r="BK87" s="102">
        <v>53.8</v>
      </c>
      <c r="BL87" s="102">
        <v>54.66</v>
      </c>
      <c r="BM87" s="102">
        <v>57.76</v>
      </c>
      <c r="BN87" s="102">
        <v>57.6</v>
      </c>
      <c r="BO87" s="102">
        <v>56.29</v>
      </c>
      <c r="BP87" s="102">
        <v>55.38</v>
      </c>
      <c r="BQ87" s="102">
        <v>58.22</v>
      </c>
      <c r="BR87" s="102">
        <v>58.07</v>
      </c>
      <c r="BS87" s="102">
        <v>55.41</v>
      </c>
      <c r="BT87" s="25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</row>
    <row r="88" spans="1:139" ht="15" customHeight="1">
      <c r="A88" s="83" t="s">
        <v>209</v>
      </c>
      <c r="B88" s="66" t="s">
        <v>248</v>
      </c>
      <c r="C88" s="79" t="s">
        <v>181</v>
      </c>
      <c r="D88" s="67">
        <v>1</v>
      </c>
      <c r="E88" s="123" t="s">
        <v>71</v>
      </c>
      <c r="F88" s="123" t="s">
        <v>118</v>
      </c>
      <c r="G88" s="85" t="s">
        <v>199</v>
      </c>
      <c r="H88" s="86">
        <v>1.33</v>
      </c>
      <c r="I88" s="124" t="s">
        <v>43</v>
      </c>
      <c r="J88" s="13">
        <v>55</v>
      </c>
      <c r="K88" s="14">
        <v>7</v>
      </c>
      <c r="L88" s="14">
        <v>-7</v>
      </c>
      <c r="M88" s="128" t="s">
        <v>38</v>
      </c>
      <c r="N88" s="126" t="s">
        <v>67</v>
      </c>
      <c r="O88" s="92">
        <f t="shared" si="61"/>
        <v>62</v>
      </c>
      <c r="P88" s="93">
        <f t="shared" si="62"/>
        <v>48</v>
      </c>
      <c r="Q88" s="22"/>
      <c r="R88" s="3">
        <f t="shared" si="63"/>
        <v>59.8</v>
      </c>
      <c r="S88" s="3">
        <f t="shared" si="64"/>
        <v>55.05</v>
      </c>
      <c r="T88" s="3">
        <f t="shared" si="65"/>
        <v>57.071562499999992</v>
      </c>
      <c r="U88" s="4">
        <f t="shared" si="66"/>
        <v>1.1448090681067105</v>
      </c>
      <c r="V88" s="5">
        <f t="shared" si="67"/>
        <v>2.0381855790085668</v>
      </c>
      <c r="W88" s="76">
        <f t="shared" si="29"/>
        <v>0.2959374999999988</v>
      </c>
      <c r="X88" s="76" t="str">
        <f t="shared" si="30"/>
        <v>Level C</v>
      </c>
      <c r="Y88" s="5">
        <f t="shared" si="68"/>
        <v>1.4350100342207215</v>
      </c>
      <c r="Z88" s="5">
        <f t="shared" si="69"/>
        <v>2.6413611237964121</v>
      </c>
      <c r="AA88" s="5">
        <f t="shared" si="70"/>
        <v>1.4350100342207215</v>
      </c>
      <c r="AB88" s="6">
        <f t="shared" si="71"/>
        <v>0.9999916518484695</v>
      </c>
      <c r="AC88" s="29" t="str">
        <f t="shared" si="72"/>
        <v/>
      </c>
      <c r="AD88" s="29" t="str">
        <f t="shared" si="73"/>
        <v/>
      </c>
      <c r="AE88" s="29">
        <f t="shared" si="74"/>
        <v>-2.0715624999999918</v>
      </c>
      <c r="AF88" s="29" t="str">
        <f t="shared" si="28"/>
        <v/>
      </c>
      <c r="AG88" s="23"/>
      <c r="AH88" s="17" t="str">
        <f t="shared" si="75"/>
        <v/>
      </c>
      <c r="AI88" s="100"/>
      <c r="AJ88" s="61"/>
      <c r="AK88" s="61"/>
      <c r="AL88" s="62"/>
      <c r="AM88" s="18"/>
      <c r="AN88" s="102">
        <v>55.58</v>
      </c>
      <c r="AO88" s="102">
        <v>56.2</v>
      </c>
      <c r="AP88" s="102">
        <v>56.55</v>
      </c>
      <c r="AQ88" s="102">
        <v>57.81</v>
      </c>
      <c r="AR88" s="102">
        <v>55.05</v>
      </c>
      <c r="AS88" s="102">
        <v>57.42</v>
      </c>
      <c r="AT88" s="102">
        <v>56.95</v>
      </c>
      <c r="AU88" s="102">
        <v>56.83</v>
      </c>
      <c r="AV88" s="102">
        <v>58.95</v>
      </c>
      <c r="AW88" s="102">
        <v>57.03</v>
      </c>
      <c r="AX88" s="102">
        <v>57.37</v>
      </c>
      <c r="AY88" s="102">
        <v>57.03</v>
      </c>
      <c r="AZ88" s="102">
        <v>57.24</v>
      </c>
      <c r="BA88" s="102">
        <v>56.64</v>
      </c>
      <c r="BB88" s="102">
        <v>57.29</v>
      </c>
      <c r="BC88" s="102">
        <v>56.55</v>
      </c>
      <c r="BD88" s="102">
        <v>59.47</v>
      </c>
      <c r="BE88" s="102">
        <v>56.48</v>
      </c>
      <c r="BF88" s="102">
        <v>57.57</v>
      </c>
      <c r="BG88" s="102">
        <v>56.22</v>
      </c>
      <c r="BH88" s="102">
        <v>57.71</v>
      </c>
      <c r="BI88" s="102">
        <v>56.2</v>
      </c>
      <c r="BJ88" s="102">
        <v>58.25</v>
      </c>
      <c r="BK88" s="102">
        <v>55.52</v>
      </c>
      <c r="BL88" s="102">
        <v>57.3</v>
      </c>
      <c r="BM88" s="102">
        <v>56.97</v>
      </c>
      <c r="BN88" s="102">
        <v>55.96</v>
      </c>
      <c r="BO88" s="102">
        <v>57</v>
      </c>
      <c r="BP88" s="102">
        <v>59.8</v>
      </c>
      <c r="BQ88" s="102">
        <v>55.76</v>
      </c>
      <c r="BR88" s="102">
        <v>56.24</v>
      </c>
      <c r="BS88" s="102">
        <v>59.35</v>
      </c>
      <c r="BT88" s="25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</row>
    <row r="89" spans="1:139" ht="15" customHeight="1">
      <c r="A89" s="83" t="s">
        <v>210</v>
      </c>
      <c r="B89" s="66" t="s">
        <v>248</v>
      </c>
      <c r="C89" s="79" t="s">
        <v>181</v>
      </c>
      <c r="D89" s="67">
        <v>1</v>
      </c>
      <c r="E89" s="123" t="s">
        <v>71</v>
      </c>
      <c r="F89" s="123" t="s">
        <v>118</v>
      </c>
      <c r="G89" s="85" t="s">
        <v>199</v>
      </c>
      <c r="H89" s="86">
        <v>1.33</v>
      </c>
      <c r="I89" s="124" t="s">
        <v>43</v>
      </c>
      <c r="J89" s="13">
        <v>55</v>
      </c>
      <c r="K89" s="14">
        <v>7</v>
      </c>
      <c r="L89" s="14">
        <v>-7</v>
      </c>
      <c r="M89" s="128" t="s">
        <v>38</v>
      </c>
      <c r="N89" s="126" t="s">
        <v>67</v>
      </c>
      <c r="O89" s="92">
        <f t="shared" si="61"/>
        <v>62</v>
      </c>
      <c r="P89" s="93">
        <f t="shared" si="62"/>
        <v>48</v>
      </c>
      <c r="Q89" s="22"/>
      <c r="R89" s="3">
        <f t="shared" si="63"/>
        <v>59.16</v>
      </c>
      <c r="S89" s="3">
        <f t="shared" si="64"/>
        <v>55.89</v>
      </c>
      <c r="T89" s="3">
        <f t="shared" si="65"/>
        <v>57.169062500000003</v>
      </c>
      <c r="U89" s="4">
        <f t="shared" si="66"/>
        <v>0.79711722283205189</v>
      </c>
      <c r="V89" s="5">
        <f t="shared" si="67"/>
        <v>2.9272148016615538</v>
      </c>
      <c r="W89" s="76">
        <f t="shared" si="29"/>
        <v>0.30986607142857181</v>
      </c>
      <c r="X89" s="76" t="str">
        <f t="shared" si="30"/>
        <v>Level C</v>
      </c>
      <c r="Y89" s="5">
        <f t="shared" si="68"/>
        <v>2.0201702508431221</v>
      </c>
      <c r="Z89" s="5">
        <f t="shared" si="69"/>
        <v>3.8342593524799855</v>
      </c>
      <c r="AA89" s="5">
        <f t="shared" si="70"/>
        <v>2.0201702508431221</v>
      </c>
      <c r="AB89" s="6">
        <f t="shared" si="71"/>
        <v>0.99999999932155026</v>
      </c>
      <c r="AC89" s="29" t="str">
        <f t="shared" si="72"/>
        <v/>
      </c>
      <c r="AD89" s="29" t="str">
        <f t="shared" si="73"/>
        <v/>
      </c>
      <c r="AE89" s="29">
        <f t="shared" si="74"/>
        <v>-2.1690625000000026</v>
      </c>
      <c r="AF89" s="29" t="str">
        <f t="shared" si="28"/>
        <v/>
      </c>
      <c r="AG89" s="23"/>
      <c r="AH89" s="17" t="str">
        <f t="shared" si="75"/>
        <v/>
      </c>
      <c r="AI89" s="100"/>
      <c r="AJ89" s="61"/>
      <c r="AK89" s="61"/>
      <c r="AL89" s="62"/>
      <c r="AM89" s="18"/>
      <c r="AN89" s="102">
        <v>56.83</v>
      </c>
      <c r="AO89" s="102">
        <v>57.92</v>
      </c>
      <c r="AP89" s="102">
        <v>56.63</v>
      </c>
      <c r="AQ89" s="102">
        <v>58.05</v>
      </c>
      <c r="AR89" s="102">
        <v>57.23</v>
      </c>
      <c r="AS89" s="102">
        <v>56.32</v>
      </c>
      <c r="AT89" s="102">
        <v>57.09</v>
      </c>
      <c r="AU89" s="102">
        <v>58.74</v>
      </c>
      <c r="AV89" s="102">
        <v>57.49</v>
      </c>
      <c r="AW89" s="102">
        <v>56.68</v>
      </c>
      <c r="AX89" s="102">
        <v>56.65</v>
      </c>
      <c r="AY89" s="102">
        <v>56.38</v>
      </c>
      <c r="AZ89" s="102">
        <v>56.21</v>
      </c>
      <c r="BA89" s="102">
        <v>56.47</v>
      </c>
      <c r="BB89" s="102">
        <v>58.3</v>
      </c>
      <c r="BC89" s="102">
        <v>56.75</v>
      </c>
      <c r="BD89" s="102">
        <v>57.56</v>
      </c>
      <c r="BE89" s="102">
        <v>59.16</v>
      </c>
      <c r="BF89" s="102">
        <v>56.03</v>
      </c>
      <c r="BG89" s="102">
        <v>56.86</v>
      </c>
      <c r="BH89" s="102">
        <v>57.68</v>
      </c>
      <c r="BI89" s="102">
        <v>58.15</v>
      </c>
      <c r="BJ89" s="102">
        <v>57.39</v>
      </c>
      <c r="BK89" s="102">
        <v>57.85</v>
      </c>
      <c r="BL89" s="102">
        <v>57.21</v>
      </c>
      <c r="BM89" s="102">
        <v>56.72</v>
      </c>
      <c r="BN89" s="102">
        <v>57.07</v>
      </c>
      <c r="BO89" s="102">
        <v>56.78</v>
      </c>
      <c r="BP89" s="102">
        <v>55.89</v>
      </c>
      <c r="BQ89" s="102">
        <v>58.01</v>
      </c>
      <c r="BR89" s="102">
        <v>56.36</v>
      </c>
      <c r="BS89" s="102">
        <v>56.95</v>
      </c>
      <c r="BT89" s="25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</row>
    <row r="90" spans="1:139" ht="15" customHeight="1">
      <c r="A90" s="83" t="s">
        <v>211</v>
      </c>
      <c r="B90" s="66" t="s">
        <v>248</v>
      </c>
      <c r="C90" s="79" t="s">
        <v>181</v>
      </c>
      <c r="D90" s="67">
        <v>1</v>
      </c>
      <c r="E90" s="123" t="s">
        <v>71</v>
      </c>
      <c r="F90" s="123" t="s">
        <v>118</v>
      </c>
      <c r="G90" s="85" t="s">
        <v>199</v>
      </c>
      <c r="H90" s="86">
        <v>1.33</v>
      </c>
      <c r="I90" s="124" t="s">
        <v>43</v>
      </c>
      <c r="J90" s="13">
        <v>55</v>
      </c>
      <c r="K90" s="14">
        <v>7</v>
      </c>
      <c r="L90" s="14">
        <v>-7</v>
      </c>
      <c r="M90" s="128" t="s">
        <v>38</v>
      </c>
      <c r="N90" s="126" t="s">
        <v>67</v>
      </c>
      <c r="O90" s="92">
        <f t="shared" si="61"/>
        <v>62</v>
      </c>
      <c r="P90" s="93">
        <f t="shared" si="62"/>
        <v>48</v>
      </c>
      <c r="Q90" s="22"/>
      <c r="R90" s="3">
        <f t="shared" si="63"/>
        <v>57.96</v>
      </c>
      <c r="S90" s="3">
        <f t="shared" si="64"/>
        <v>55.14</v>
      </c>
      <c r="T90" s="3">
        <f t="shared" si="65"/>
        <v>56.683125000000004</v>
      </c>
      <c r="U90" s="4">
        <f t="shared" si="66"/>
        <v>0.59854898470950102</v>
      </c>
      <c r="V90" s="5">
        <f t="shared" si="67"/>
        <v>3.8983164167687803</v>
      </c>
      <c r="W90" s="76">
        <f t="shared" si="29"/>
        <v>0.24044642857142914</v>
      </c>
      <c r="X90" s="76" t="str">
        <f t="shared" si="30"/>
        <v>Level B</v>
      </c>
      <c r="Y90" s="5">
        <f t="shared" si="68"/>
        <v>2.960980156915356</v>
      </c>
      <c r="Z90" s="5">
        <f t="shared" si="69"/>
        <v>4.8356526766222041</v>
      </c>
      <c r="AA90" s="5">
        <f t="shared" si="70"/>
        <v>2.960980156915356</v>
      </c>
      <c r="AB90" s="6">
        <f t="shared" si="71"/>
        <v>1</v>
      </c>
      <c r="AC90" s="29" t="str">
        <f t="shared" si="72"/>
        <v/>
      </c>
      <c r="AD90" s="29" t="str">
        <f t="shared" si="73"/>
        <v/>
      </c>
      <c r="AE90" s="29">
        <f t="shared" si="74"/>
        <v>-1.683125000000004</v>
      </c>
      <c r="AF90" s="29" t="str">
        <f t="shared" si="28"/>
        <v/>
      </c>
      <c r="AG90" s="23"/>
      <c r="AH90" s="17" t="str">
        <f t="shared" si="75"/>
        <v/>
      </c>
      <c r="AI90" s="100"/>
      <c r="AJ90" s="61"/>
      <c r="AK90" s="61"/>
      <c r="AL90" s="62"/>
      <c r="AM90" s="18"/>
      <c r="AN90" s="102">
        <v>56.45</v>
      </c>
      <c r="AO90" s="102">
        <v>56.37</v>
      </c>
      <c r="AP90" s="102">
        <v>55.92</v>
      </c>
      <c r="AQ90" s="102">
        <v>56.67</v>
      </c>
      <c r="AR90" s="102">
        <v>56.67</v>
      </c>
      <c r="AS90" s="102">
        <v>57.45</v>
      </c>
      <c r="AT90" s="102">
        <v>55.14</v>
      </c>
      <c r="AU90" s="102">
        <v>56.38</v>
      </c>
      <c r="AV90" s="102">
        <v>57.96</v>
      </c>
      <c r="AW90" s="102">
        <v>56.41</v>
      </c>
      <c r="AX90" s="102">
        <v>57.23</v>
      </c>
      <c r="AY90" s="102">
        <v>57.24</v>
      </c>
      <c r="AZ90" s="102">
        <v>56.85</v>
      </c>
      <c r="BA90" s="102">
        <v>56.04</v>
      </c>
      <c r="BB90" s="102">
        <v>55.6</v>
      </c>
      <c r="BC90" s="102">
        <v>56.47</v>
      </c>
      <c r="BD90" s="102">
        <v>56.96</v>
      </c>
      <c r="BE90" s="102">
        <v>57.5</v>
      </c>
      <c r="BF90" s="102">
        <v>57.74</v>
      </c>
      <c r="BG90" s="102">
        <v>56.32</v>
      </c>
      <c r="BH90" s="102">
        <v>56.41</v>
      </c>
      <c r="BI90" s="102">
        <v>56.26</v>
      </c>
      <c r="BJ90" s="102">
        <v>56.97</v>
      </c>
      <c r="BK90" s="102">
        <v>57.1</v>
      </c>
      <c r="BL90" s="102">
        <v>56.9</v>
      </c>
      <c r="BM90" s="102">
        <v>56.95</v>
      </c>
      <c r="BN90" s="102">
        <v>56.69</v>
      </c>
      <c r="BO90" s="102">
        <v>55.94</v>
      </c>
      <c r="BP90" s="102">
        <v>56.63</v>
      </c>
      <c r="BQ90" s="102">
        <v>56.8</v>
      </c>
      <c r="BR90" s="102">
        <v>56.79</v>
      </c>
      <c r="BS90" s="102">
        <v>57.05</v>
      </c>
      <c r="BT90" s="25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</row>
    <row r="91" spans="1:139" ht="15" customHeight="1">
      <c r="A91" s="83" t="s">
        <v>143</v>
      </c>
      <c r="B91" s="66" t="s">
        <v>248</v>
      </c>
      <c r="C91" s="79" t="s">
        <v>181</v>
      </c>
      <c r="D91" s="67">
        <v>1</v>
      </c>
      <c r="E91" s="123" t="s">
        <v>71</v>
      </c>
      <c r="F91" s="123" t="s">
        <v>118</v>
      </c>
      <c r="G91" s="85" t="s">
        <v>199</v>
      </c>
      <c r="H91" s="86">
        <v>1.33</v>
      </c>
      <c r="I91" s="124" t="s">
        <v>43</v>
      </c>
      <c r="J91" s="13">
        <v>90</v>
      </c>
      <c r="K91" s="14">
        <v>7</v>
      </c>
      <c r="L91" s="14">
        <v>-7</v>
      </c>
      <c r="M91" s="128" t="s">
        <v>38</v>
      </c>
      <c r="N91" s="126" t="s">
        <v>67</v>
      </c>
      <c r="O91" s="92">
        <f t="shared" si="61"/>
        <v>97</v>
      </c>
      <c r="P91" s="93">
        <f t="shared" si="62"/>
        <v>83</v>
      </c>
      <c r="Q91" s="22"/>
      <c r="R91" s="3">
        <f t="shared" si="63"/>
        <v>94.01</v>
      </c>
      <c r="S91" s="3">
        <f t="shared" si="64"/>
        <v>87.22</v>
      </c>
      <c r="T91" s="3">
        <f t="shared" si="65"/>
        <v>89.953125</v>
      </c>
      <c r="U91" s="4">
        <f t="shared" si="66"/>
        <v>1.2541940928662703</v>
      </c>
      <c r="V91" s="5">
        <f t="shared" si="67"/>
        <v>1.860424432394554</v>
      </c>
      <c r="W91" s="76">
        <f t="shared" si="29"/>
        <v>-6.6964285714285711E-3</v>
      </c>
      <c r="X91" s="76" t="str">
        <f t="shared" si="30"/>
        <v>Level A</v>
      </c>
      <c r="Y91" s="5">
        <f t="shared" si="68"/>
        <v>1.8728826317186247</v>
      </c>
      <c r="Z91" s="5">
        <f t="shared" si="69"/>
        <v>1.8479662330704834</v>
      </c>
      <c r="AA91" s="5">
        <f t="shared" si="70"/>
        <v>1.8479662330704834</v>
      </c>
      <c r="AB91" s="6">
        <f t="shared" si="71"/>
        <v>0.99999997558661868</v>
      </c>
      <c r="AC91" s="29" t="str">
        <f t="shared" si="72"/>
        <v/>
      </c>
      <c r="AD91" s="29" t="str">
        <f t="shared" si="73"/>
        <v/>
      </c>
      <c r="AE91" s="29">
        <f t="shared" si="74"/>
        <v>4.6875E-2</v>
      </c>
      <c r="AF91" s="29" t="str">
        <f t="shared" si="28"/>
        <v/>
      </c>
      <c r="AG91" s="23"/>
      <c r="AH91" s="17" t="str">
        <f t="shared" si="75"/>
        <v/>
      </c>
      <c r="AI91" s="100"/>
      <c r="AJ91" s="61"/>
      <c r="AK91" s="61"/>
      <c r="AL91" s="62"/>
      <c r="AM91" s="18"/>
      <c r="AN91" s="102">
        <v>90.45</v>
      </c>
      <c r="AO91" s="102">
        <v>88.77</v>
      </c>
      <c r="AP91" s="102">
        <v>89.43</v>
      </c>
      <c r="AQ91" s="102">
        <v>89.33</v>
      </c>
      <c r="AR91" s="102">
        <v>90.37</v>
      </c>
      <c r="AS91" s="102">
        <v>89.52</v>
      </c>
      <c r="AT91" s="102">
        <v>89.63</v>
      </c>
      <c r="AU91" s="102">
        <v>90.16</v>
      </c>
      <c r="AV91" s="102">
        <v>89.4</v>
      </c>
      <c r="AW91" s="102">
        <v>89.6</v>
      </c>
      <c r="AX91" s="102">
        <v>89.58</v>
      </c>
      <c r="AY91" s="102">
        <v>93.33</v>
      </c>
      <c r="AZ91" s="102">
        <v>94.01</v>
      </c>
      <c r="BA91" s="102">
        <v>90.37</v>
      </c>
      <c r="BB91" s="102">
        <v>89.69</v>
      </c>
      <c r="BC91" s="102">
        <v>88.92</v>
      </c>
      <c r="BD91" s="102">
        <v>87.22</v>
      </c>
      <c r="BE91" s="102">
        <v>89.55</v>
      </c>
      <c r="BF91" s="102">
        <v>89.96</v>
      </c>
      <c r="BG91" s="102">
        <v>89.48</v>
      </c>
      <c r="BH91" s="102">
        <v>89.89</v>
      </c>
      <c r="BI91" s="102">
        <v>89.91</v>
      </c>
      <c r="BJ91" s="102">
        <v>91.79</v>
      </c>
      <c r="BK91" s="102">
        <v>89.6</v>
      </c>
      <c r="BL91" s="102">
        <v>90.44</v>
      </c>
      <c r="BM91" s="102">
        <v>89.68</v>
      </c>
      <c r="BN91" s="102">
        <v>89.41</v>
      </c>
      <c r="BO91" s="102">
        <v>89.92</v>
      </c>
      <c r="BP91" s="102">
        <v>90.38</v>
      </c>
      <c r="BQ91" s="102">
        <v>88.17</v>
      </c>
      <c r="BR91" s="102">
        <v>89.69</v>
      </c>
      <c r="BS91" s="102">
        <v>90.85</v>
      </c>
      <c r="BT91" s="25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</row>
    <row r="92" spans="1:139" ht="15" customHeight="1">
      <c r="A92" s="83" t="s">
        <v>144</v>
      </c>
      <c r="B92" s="66" t="s">
        <v>248</v>
      </c>
      <c r="C92" s="79" t="s">
        <v>181</v>
      </c>
      <c r="D92" s="67">
        <v>1</v>
      </c>
      <c r="E92" s="123" t="s">
        <v>71</v>
      </c>
      <c r="F92" s="123" t="s">
        <v>118</v>
      </c>
      <c r="G92" s="85" t="s">
        <v>199</v>
      </c>
      <c r="H92" s="86">
        <v>1.33</v>
      </c>
      <c r="I92" s="124" t="s">
        <v>43</v>
      </c>
      <c r="J92" s="13">
        <v>90</v>
      </c>
      <c r="K92" s="14">
        <v>7</v>
      </c>
      <c r="L92" s="14">
        <v>-7</v>
      </c>
      <c r="M92" s="128" t="s">
        <v>38</v>
      </c>
      <c r="N92" s="126" t="s">
        <v>67</v>
      </c>
      <c r="O92" s="92">
        <f t="shared" si="61"/>
        <v>97</v>
      </c>
      <c r="P92" s="93">
        <f t="shared" si="62"/>
        <v>83</v>
      </c>
      <c r="Q92" s="22"/>
      <c r="R92" s="3">
        <f t="shared" si="63"/>
        <v>90.2</v>
      </c>
      <c r="S92" s="3">
        <f t="shared" si="64"/>
        <v>88.98</v>
      </c>
      <c r="T92" s="3">
        <f t="shared" si="65"/>
        <v>89.665312499999985</v>
      </c>
      <c r="U92" s="4">
        <f t="shared" si="66"/>
        <v>0.35808617069800569</v>
      </c>
      <c r="V92" s="5">
        <f t="shared" si="67"/>
        <v>6.5161224427769513</v>
      </c>
      <c r="W92" s="76">
        <f t="shared" si="29"/>
        <v>-4.7812500000002194E-2</v>
      </c>
      <c r="X92" s="76" t="str">
        <f t="shared" si="30"/>
        <v>Level A</v>
      </c>
      <c r="Y92" s="5">
        <f t="shared" si="68"/>
        <v>6.8276745470722382</v>
      </c>
      <c r="Z92" s="5">
        <f t="shared" si="69"/>
        <v>6.2045703384816644</v>
      </c>
      <c r="AA92" s="5">
        <f t="shared" si="70"/>
        <v>6.2045703384816644</v>
      </c>
      <c r="AB92" s="6">
        <f t="shared" si="71"/>
        <v>1</v>
      </c>
      <c r="AC92" s="29" t="str">
        <f t="shared" si="72"/>
        <v/>
      </c>
      <c r="AD92" s="29" t="str">
        <f t="shared" si="73"/>
        <v/>
      </c>
      <c r="AE92" s="29">
        <f t="shared" si="74"/>
        <v>0.33468750000001535</v>
      </c>
      <c r="AF92" s="29" t="str">
        <f t="shared" si="28"/>
        <v/>
      </c>
      <c r="AG92" s="23"/>
      <c r="AH92" s="17" t="str">
        <f t="shared" si="75"/>
        <v/>
      </c>
      <c r="AI92" s="100"/>
      <c r="AJ92" s="61"/>
      <c r="AK92" s="61"/>
      <c r="AL92" s="62"/>
      <c r="AM92" s="18"/>
      <c r="AN92" s="102">
        <v>89.9</v>
      </c>
      <c r="AO92" s="102">
        <v>89.08</v>
      </c>
      <c r="AP92" s="102">
        <v>89.39</v>
      </c>
      <c r="AQ92" s="102">
        <v>89.96</v>
      </c>
      <c r="AR92" s="102">
        <v>89.65</v>
      </c>
      <c r="AS92" s="102">
        <v>90.15</v>
      </c>
      <c r="AT92" s="102">
        <v>89.65</v>
      </c>
      <c r="AU92" s="102">
        <v>89.2</v>
      </c>
      <c r="AV92" s="102">
        <v>89.48</v>
      </c>
      <c r="AW92" s="102">
        <v>90.2</v>
      </c>
      <c r="AX92" s="102">
        <v>90.02</v>
      </c>
      <c r="AY92" s="102">
        <v>90.17</v>
      </c>
      <c r="AZ92" s="102">
        <v>89.11</v>
      </c>
      <c r="BA92" s="102">
        <v>90.02</v>
      </c>
      <c r="BB92" s="102">
        <v>89.85</v>
      </c>
      <c r="BC92" s="102">
        <v>89.69</v>
      </c>
      <c r="BD92" s="102">
        <v>89.53</v>
      </c>
      <c r="BE92" s="102">
        <v>89.86</v>
      </c>
      <c r="BF92" s="102">
        <v>89.02</v>
      </c>
      <c r="BG92" s="102">
        <v>90.05</v>
      </c>
      <c r="BH92" s="102">
        <v>89.21</v>
      </c>
      <c r="BI92" s="102">
        <v>90</v>
      </c>
      <c r="BJ92" s="102">
        <v>89.96</v>
      </c>
      <c r="BK92" s="102">
        <v>89.81</v>
      </c>
      <c r="BL92" s="102">
        <v>89.58</v>
      </c>
      <c r="BM92" s="102">
        <v>88.98</v>
      </c>
      <c r="BN92" s="102">
        <v>89.41</v>
      </c>
      <c r="BO92" s="102">
        <v>89.36</v>
      </c>
      <c r="BP92" s="102">
        <v>89.55</v>
      </c>
      <c r="BQ92" s="102">
        <v>89.89</v>
      </c>
      <c r="BR92" s="102">
        <v>89.68</v>
      </c>
      <c r="BS92" s="102">
        <v>89.88</v>
      </c>
      <c r="BT92" s="25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</row>
    <row r="93" spans="1:139" ht="15" customHeight="1">
      <c r="A93" s="83" t="s">
        <v>214</v>
      </c>
      <c r="B93" s="66" t="s">
        <v>248</v>
      </c>
      <c r="C93" s="79" t="s">
        <v>181</v>
      </c>
      <c r="D93" s="67">
        <v>1</v>
      </c>
      <c r="E93" s="123" t="s">
        <v>71</v>
      </c>
      <c r="F93" s="123" t="s">
        <v>118</v>
      </c>
      <c r="G93" s="85" t="s">
        <v>199</v>
      </c>
      <c r="H93" s="86">
        <v>1.33</v>
      </c>
      <c r="I93" s="124" t="s">
        <v>43</v>
      </c>
      <c r="J93" s="13">
        <v>160</v>
      </c>
      <c r="K93" s="14">
        <v>7</v>
      </c>
      <c r="L93" s="14">
        <v>-7</v>
      </c>
      <c r="M93" s="128" t="s">
        <v>38</v>
      </c>
      <c r="N93" s="126" t="s">
        <v>67</v>
      </c>
      <c r="O93" s="92">
        <f t="shared" si="61"/>
        <v>167</v>
      </c>
      <c r="P93" s="93">
        <f t="shared" si="62"/>
        <v>153</v>
      </c>
      <c r="Q93" s="22"/>
      <c r="R93" s="3">
        <f t="shared" si="63"/>
        <v>164.4</v>
      </c>
      <c r="S93" s="3">
        <f t="shared" si="64"/>
        <v>160.19999999999999</v>
      </c>
      <c r="T93" s="3">
        <f t="shared" si="65"/>
        <v>161.80624999999998</v>
      </c>
      <c r="U93" s="4">
        <f t="shared" si="66"/>
        <v>0.95442517745229527</v>
      </c>
      <c r="V93" s="5">
        <f t="shared" si="67"/>
        <v>2.4447524944405186</v>
      </c>
      <c r="W93" s="76">
        <f t="shared" si="29"/>
        <v>0.25803571428571104</v>
      </c>
      <c r="X93" s="76" t="str">
        <f t="shared" si="30"/>
        <v>Level C</v>
      </c>
      <c r="Y93" s="5">
        <f t="shared" si="68"/>
        <v>1.8139190382857855</v>
      </c>
      <c r="Z93" s="5">
        <f t="shared" si="69"/>
        <v>3.0755859505952512</v>
      </c>
      <c r="AA93" s="5">
        <f t="shared" si="70"/>
        <v>1.8139190382857855</v>
      </c>
      <c r="AB93" s="6">
        <f t="shared" si="71"/>
        <v>0.99999997362121196</v>
      </c>
      <c r="AC93" s="29" t="str">
        <f t="shared" si="72"/>
        <v/>
      </c>
      <c r="AD93" s="29" t="str">
        <f t="shared" si="73"/>
        <v/>
      </c>
      <c r="AE93" s="29">
        <f t="shared" si="74"/>
        <v>-1.8062499999999773</v>
      </c>
      <c r="AF93" s="29" t="str">
        <f t="shared" si="28"/>
        <v/>
      </c>
      <c r="AG93" s="23"/>
      <c r="AH93" s="17" t="str">
        <f t="shared" si="75"/>
        <v/>
      </c>
      <c r="AI93" s="100"/>
      <c r="AJ93" s="61"/>
      <c r="AK93" s="61"/>
      <c r="AL93" s="62"/>
      <c r="AM93" s="18"/>
      <c r="AN93" s="102">
        <v>161.4</v>
      </c>
      <c r="AO93" s="102">
        <v>161.6</v>
      </c>
      <c r="AP93" s="102">
        <v>161.19999999999999</v>
      </c>
      <c r="AQ93" s="102">
        <v>161.19999999999999</v>
      </c>
      <c r="AR93" s="102">
        <v>163.30000000000001</v>
      </c>
      <c r="AS93" s="102">
        <v>162</v>
      </c>
      <c r="AT93" s="102">
        <v>161.9</v>
      </c>
      <c r="AU93" s="102">
        <v>161.5</v>
      </c>
      <c r="AV93" s="102">
        <v>161.1</v>
      </c>
      <c r="AW93" s="102">
        <v>162.30000000000001</v>
      </c>
      <c r="AX93" s="102">
        <v>161.5</v>
      </c>
      <c r="AY93" s="102">
        <v>161.9</v>
      </c>
      <c r="AZ93" s="102">
        <v>161.1</v>
      </c>
      <c r="BA93" s="102">
        <v>161.9</v>
      </c>
      <c r="BB93" s="102">
        <v>163.19999999999999</v>
      </c>
      <c r="BC93" s="102">
        <v>162</v>
      </c>
      <c r="BD93" s="102">
        <v>161.30000000000001</v>
      </c>
      <c r="BE93" s="102">
        <v>160.19999999999999</v>
      </c>
      <c r="BF93" s="102">
        <v>161.5</v>
      </c>
      <c r="BG93" s="102">
        <v>160.6</v>
      </c>
      <c r="BH93" s="102">
        <v>162.5</v>
      </c>
      <c r="BI93" s="102">
        <v>162.80000000000001</v>
      </c>
      <c r="BJ93" s="102">
        <v>161.80000000000001</v>
      </c>
      <c r="BK93" s="102">
        <v>160.69999999999999</v>
      </c>
      <c r="BL93" s="102">
        <v>161.4</v>
      </c>
      <c r="BM93" s="102">
        <v>160.6</v>
      </c>
      <c r="BN93" s="102">
        <v>163.4</v>
      </c>
      <c r="BO93" s="102">
        <v>161.4</v>
      </c>
      <c r="BP93" s="102">
        <v>164.4</v>
      </c>
      <c r="BQ93" s="102">
        <v>161.1</v>
      </c>
      <c r="BR93" s="102">
        <v>163.5</v>
      </c>
      <c r="BS93" s="102">
        <v>161.5</v>
      </c>
      <c r="BT93" s="25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</row>
    <row r="94" spans="1:139" ht="15" customHeight="1">
      <c r="A94" s="83" t="s">
        <v>215</v>
      </c>
      <c r="B94" s="66" t="s">
        <v>248</v>
      </c>
      <c r="C94" s="79" t="s">
        <v>181</v>
      </c>
      <c r="D94" s="67">
        <v>1</v>
      </c>
      <c r="E94" s="123" t="s">
        <v>71</v>
      </c>
      <c r="F94" s="123" t="s">
        <v>118</v>
      </c>
      <c r="G94" s="85" t="s">
        <v>199</v>
      </c>
      <c r="H94" s="86">
        <v>1.33</v>
      </c>
      <c r="I94" s="124" t="s">
        <v>43</v>
      </c>
      <c r="J94" s="13">
        <v>160</v>
      </c>
      <c r="K94" s="14">
        <v>7</v>
      </c>
      <c r="L94" s="14">
        <v>-7</v>
      </c>
      <c r="M94" s="128" t="s">
        <v>38</v>
      </c>
      <c r="N94" s="126" t="s">
        <v>67</v>
      </c>
      <c r="O94" s="92">
        <f t="shared" si="61"/>
        <v>167</v>
      </c>
      <c r="P94" s="93">
        <f t="shared" si="62"/>
        <v>153</v>
      </c>
      <c r="Q94" s="22"/>
      <c r="R94" s="3">
        <f t="shared" si="63"/>
        <v>161.9</v>
      </c>
      <c r="S94" s="3">
        <f t="shared" si="64"/>
        <v>159</v>
      </c>
      <c r="T94" s="3">
        <f t="shared" si="65"/>
        <v>160.95937500000002</v>
      </c>
      <c r="U94" s="4">
        <f t="shared" si="66"/>
        <v>0.67051226204178349</v>
      </c>
      <c r="V94" s="5">
        <f t="shared" si="67"/>
        <v>3.4799264165998647</v>
      </c>
      <c r="W94" s="76">
        <f t="shared" si="29"/>
        <v>0.13705357142857469</v>
      </c>
      <c r="X94" s="76" t="str">
        <f t="shared" si="30"/>
        <v>Level B</v>
      </c>
      <c r="Y94" s="5">
        <f t="shared" si="68"/>
        <v>3.0029900728962113</v>
      </c>
      <c r="Z94" s="5">
        <f t="shared" si="69"/>
        <v>3.9568627603035185</v>
      </c>
      <c r="AA94" s="5">
        <f t="shared" si="70"/>
        <v>3.0029900728962113</v>
      </c>
      <c r="AB94" s="6">
        <f t="shared" si="71"/>
        <v>1</v>
      </c>
      <c r="AC94" s="29" t="str">
        <f t="shared" si="72"/>
        <v/>
      </c>
      <c r="AD94" s="29" t="str">
        <f t="shared" si="73"/>
        <v/>
      </c>
      <c r="AE94" s="29">
        <f t="shared" si="74"/>
        <v>-0.95937500000002274</v>
      </c>
      <c r="AF94" s="29" t="str">
        <f t="shared" si="28"/>
        <v/>
      </c>
      <c r="AG94" s="23"/>
      <c r="AH94" s="17" t="str">
        <f t="shared" si="75"/>
        <v/>
      </c>
      <c r="AI94" s="100"/>
      <c r="AJ94" s="61"/>
      <c r="AK94" s="61"/>
      <c r="AL94" s="62"/>
      <c r="AM94" s="18"/>
      <c r="AN94" s="102">
        <v>159</v>
      </c>
      <c r="AO94" s="102">
        <v>161.19999999999999</v>
      </c>
      <c r="AP94" s="102">
        <v>161.9</v>
      </c>
      <c r="AQ94" s="102">
        <v>161.30000000000001</v>
      </c>
      <c r="AR94" s="102">
        <v>161.5</v>
      </c>
      <c r="AS94" s="102">
        <v>160.19999999999999</v>
      </c>
      <c r="AT94" s="102">
        <v>161.6</v>
      </c>
      <c r="AU94" s="102">
        <v>160.5</v>
      </c>
      <c r="AV94" s="102">
        <v>161</v>
      </c>
      <c r="AW94" s="102">
        <v>161.1</v>
      </c>
      <c r="AX94" s="102">
        <v>161.69999999999999</v>
      </c>
      <c r="AY94" s="102">
        <v>161</v>
      </c>
      <c r="AZ94" s="102">
        <v>161.19999999999999</v>
      </c>
      <c r="BA94" s="102">
        <v>160.5</v>
      </c>
      <c r="BB94" s="102">
        <v>161.4</v>
      </c>
      <c r="BC94" s="102">
        <v>160.69999999999999</v>
      </c>
      <c r="BD94" s="102">
        <v>161.9</v>
      </c>
      <c r="BE94" s="102">
        <v>161.4</v>
      </c>
      <c r="BF94" s="102">
        <v>160.30000000000001</v>
      </c>
      <c r="BG94" s="102">
        <v>161</v>
      </c>
      <c r="BH94" s="102">
        <v>161</v>
      </c>
      <c r="BI94" s="102">
        <v>161.30000000000001</v>
      </c>
      <c r="BJ94" s="102">
        <v>161.1</v>
      </c>
      <c r="BK94" s="102">
        <v>159.69999999999999</v>
      </c>
      <c r="BL94" s="102">
        <v>161</v>
      </c>
      <c r="BM94" s="102">
        <v>161.1</v>
      </c>
      <c r="BN94" s="102">
        <v>161.69999999999999</v>
      </c>
      <c r="BO94" s="102">
        <v>159.69999999999999</v>
      </c>
      <c r="BP94" s="102">
        <v>161.5</v>
      </c>
      <c r="BQ94" s="102">
        <v>161.1</v>
      </c>
      <c r="BR94" s="102">
        <v>160.1</v>
      </c>
      <c r="BS94" s="102">
        <v>161</v>
      </c>
      <c r="BT94" s="25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</row>
    <row r="95" spans="1:139" ht="15" customHeight="1">
      <c r="A95" s="83" t="s">
        <v>216</v>
      </c>
      <c r="B95" s="66" t="s">
        <v>248</v>
      </c>
      <c r="C95" s="79" t="s">
        <v>181</v>
      </c>
      <c r="D95" s="67">
        <v>1</v>
      </c>
      <c r="E95" s="123" t="s">
        <v>71</v>
      </c>
      <c r="F95" s="123" t="s">
        <v>118</v>
      </c>
      <c r="G95" s="85" t="s">
        <v>199</v>
      </c>
      <c r="H95" s="86">
        <v>1.33</v>
      </c>
      <c r="I95" s="124" t="s">
        <v>43</v>
      </c>
      <c r="J95" s="13">
        <v>160</v>
      </c>
      <c r="K95" s="14">
        <v>7</v>
      </c>
      <c r="L95" s="14">
        <v>-7</v>
      </c>
      <c r="M95" s="128" t="s">
        <v>38</v>
      </c>
      <c r="N95" s="126" t="s">
        <v>67</v>
      </c>
      <c r="O95" s="92">
        <f t="shared" si="61"/>
        <v>167</v>
      </c>
      <c r="P95" s="93">
        <f t="shared" si="62"/>
        <v>153</v>
      </c>
      <c r="Q95" s="22"/>
      <c r="R95" s="3">
        <f t="shared" si="63"/>
        <v>162.9</v>
      </c>
      <c r="S95" s="3">
        <f t="shared" si="64"/>
        <v>156.9</v>
      </c>
      <c r="T95" s="3">
        <f t="shared" si="65"/>
        <v>160.75312500000004</v>
      </c>
      <c r="U95" s="4">
        <f t="shared" si="66"/>
        <v>1.2697432747886368</v>
      </c>
      <c r="V95" s="5">
        <f t="shared" si="67"/>
        <v>1.8376418128473593</v>
      </c>
      <c r="W95" s="76">
        <f t="shared" si="29"/>
        <v>0.1075892857142914</v>
      </c>
      <c r="X95" s="76" t="str">
        <f t="shared" si="30"/>
        <v>Level A</v>
      </c>
      <c r="Y95" s="5">
        <f t="shared" si="68"/>
        <v>1.6399312428043964</v>
      </c>
      <c r="Z95" s="5">
        <f t="shared" si="69"/>
        <v>2.0353523828903222</v>
      </c>
      <c r="AA95" s="5">
        <f t="shared" si="70"/>
        <v>1.6399312428043964</v>
      </c>
      <c r="AB95" s="6">
        <f t="shared" si="71"/>
        <v>0.99999956631206111</v>
      </c>
      <c r="AC95" s="29" t="str">
        <f t="shared" si="72"/>
        <v/>
      </c>
      <c r="AD95" s="29" t="str">
        <f t="shared" si="73"/>
        <v/>
      </c>
      <c r="AE95" s="29">
        <f t="shared" si="74"/>
        <v>-0.75312500000003979</v>
      </c>
      <c r="AF95" s="29" t="str">
        <f t="shared" si="28"/>
        <v/>
      </c>
      <c r="AG95" s="23"/>
      <c r="AH95" s="17" t="str">
        <f t="shared" si="75"/>
        <v/>
      </c>
      <c r="AI95" s="100"/>
      <c r="AJ95" s="61"/>
      <c r="AK95" s="61"/>
      <c r="AL95" s="62"/>
      <c r="AM95" s="18"/>
      <c r="AN95" s="102">
        <v>160</v>
      </c>
      <c r="AO95" s="102">
        <v>158.1</v>
      </c>
      <c r="AP95" s="102">
        <v>160.19999999999999</v>
      </c>
      <c r="AQ95" s="102">
        <v>159.30000000000001</v>
      </c>
      <c r="AR95" s="102">
        <v>160.9</v>
      </c>
      <c r="AS95" s="102">
        <v>161</v>
      </c>
      <c r="AT95" s="102">
        <v>161.6</v>
      </c>
      <c r="AU95" s="102">
        <v>160.30000000000001</v>
      </c>
      <c r="AV95" s="102">
        <v>161</v>
      </c>
      <c r="AW95" s="102">
        <v>156.9</v>
      </c>
      <c r="AX95" s="102">
        <v>160.69999999999999</v>
      </c>
      <c r="AY95" s="102">
        <v>160.30000000000001</v>
      </c>
      <c r="AZ95" s="102">
        <v>159.19999999999999</v>
      </c>
      <c r="BA95" s="102">
        <v>160.69999999999999</v>
      </c>
      <c r="BB95" s="102">
        <v>161.30000000000001</v>
      </c>
      <c r="BC95" s="102">
        <v>160.30000000000001</v>
      </c>
      <c r="BD95" s="102">
        <v>162.9</v>
      </c>
      <c r="BE95" s="102">
        <v>160.80000000000001</v>
      </c>
      <c r="BF95" s="102">
        <v>160.5</v>
      </c>
      <c r="BG95" s="102">
        <v>162.9</v>
      </c>
      <c r="BH95" s="102">
        <v>160.4</v>
      </c>
      <c r="BI95" s="102">
        <v>160.69999999999999</v>
      </c>
      <c r="BJ95" s="102">
        <v>162.9</v>
      </c>
      <c r="BK95" s="102">
        <v>160.69999999999999</v>
      </c>
      <c r="BL95" s="102">
        <v>160.30000000000001</v>
      </c>
      <c r="BM95" s="102">
        <v>160.80000000000001</v>
      </c>
      <c r="BN95" s="102">
        <v>162.9</v>
      </c>
      <c r="BO95" s="102">
        <v>161.5</v>
      </c>
      <c r="BP95" s="102">
        <v>161.80000000000001</v>
      </c>
      <c r="BQ95" s="102">
        <v>161.1</v>
      </c>
      <c r="BR95" s="102">
        <v>160.80000000000001</v>
      </c>
      <c r="BS95" s="102">
        <v>161.30000000000001</v>
      </c>
      <c r="BT95" s="25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</row>
    <row r="96" spans="1:139" ht="15" customHeight="1">
      <c r="A96" s="83" t="s">
        <v>217</v>
      </c>
      <c r="B96" s="66" t="s">
        <v>248</v>
      </c>
      <c r="C96" s="79" t="s">
        <v>181</v>
      </c>
      <c r="D96" s="67">
        <v>1</v>
      </c>
      <c r="E96" s="123" t="s">
        <v>71</v>
      </c>
      <c r="F96" s="123" t="s">
        <v>118</v>
      </c>
      <c r="G96" s="85" t="s">
        <v>199</v>
      </c>
      <c r="H96" s="86">
        <v>1.33</v>
      </c>
      <c r="I96" s="124" t="s">
        <v>43</v>
      </c>
      <c r="J96" s="13">
        <v>160</v>
      </c>
      <c r="K96" s="14">
        <v>7</v>
      </c>
      <c r="L96" s="14">
        <v>-7</v>
      </c>
      <c r="M96" s="128" t="s">
        <v>38</v>
      </c>
      <c r="N96" s="126" t="s">
        <v>67</v>
      </c>
      <c r="O96" s="92">
        <f t="shared" si="61"/>
        <v>167</v>
      </c>
      <c r="P96" s="93">
        <f t="shared" si="62"/>
        <v>153</v>
      </c>
      <c r="Q96" s="22"/>
      <c r="R96" s="3">
        <f t="shared" si="63"/>
        <v>163.80000000000001</v>
      </c>
      <c r="S96" s="3">
        <f t="shared" si="64"/>
        <v>160.1</v>
      </c>
      <c r="T96" s="3">
        <f t="shared" si="65"/>
        <v>161.77499999999995</v>
      </c>
      <c r="U96" s="4">
        <f t="shared" si="66"/>
        <v>0.78740078740118136</v>
      </c>
      <c r="V96" s="5">
        <f t="shared" si="67"/>
        <v>2.9633362966711108</v>
      </c>
      <c r="W96" s="76">
        <f t="shared" si="29"/>
        <v>0.25357142857142129</v>
      </c>
      <c r="X96" s="76" t="str">
        <f t="shared" si="30"/>
        <v>Level C</v>
      </c>
      <c r="Y96" s="5">
        <f t="shared" si="68"/>
        <v>2.2119188785866721</v>
      </c>
      <c r="Z96" s="5">
        <f t="shared" si="69"/>
        <v>3.7147537147555494</v>
      </c>
      <c r="AA96" s="5">
        <f t="shared" si="70"/>
        <v>2.2119188785866721</v>
      </c>
      <c r="AB96" s="6">
        <f t="shared" si="71"/>
        <v>0.9999999999838578</v>
      </c>
      <c r="AC96" s="29" t="str">
        <f t="shared" si="72"/>
        <v/>
      </c>
      <c r="AD96" s="29" t="str">
        <f t="shared" si="73"/>
        <v/>
      </c>
      <c r="AE96" s="29">
        <f t="shared" si="74"/>
        <v>-1.7749999999999488</v>
      </c>
      <c r="AF96" s="29" t="str">
        <f t="shared" si="28"/>
        <v/>
      </c>
      <c r="AG96" s="23"/>
      <c r="AH96" s="17" t="str">
        <f t="shared" si="75"/>
        <v/>
      </c>
      <c r="AI96" s="100"/>
      <c r="AJ96" s="61"/>
      <c r="AK96" s="61"/>
      <c r="AL96" s="62"/>
      <c r="AM96" s="18"/>
      <c r="AN96" s="102">
        <v>160.6</v>
      </c>
      <c r="AO96" s="102">
        <v>162.5</v>
      </c>
      <c r="AP96" s="102">
        <v>162.1</v>
      </c>
      <c r="AQ96" s="102">
        <v>161.5</v>
      </c>
      <c r="AR96" s="102">
        <v>161.80000000000001</v>
      </c>
      <c r="AS96" s="102">
        <v>161.9</v>
      </c>
      <c r="AT96" s="102">
        <v>160.6</v>
      </c>
      <c r="AU96" s="102">
        <v>160.1</v>
      </c>
      <c r="AV96" s="102">
        <v>162.1</v>
      </c>
      <c r="AW96" s="102">
        <v>162</v>
      </c>
      <c r="AX96" s="102">
        <v>161.30000000000001</v>
      </c>
      <c r="AY96" s="102">
        <v>163.80000000000001</v>
      </c>
      <c r="AZ96" s="102">
        <v>160.80000000000001</v>
      </c>
      <c r="BA96" s="102">
        <v>161.9</v>
      </c>
      <c r="BB96" s="102">
        <v>162.19999999999999</v>
      </c>
      <c r="BC96" s="102">
        <v>163.19999999999999</v>
      </c>
      <c r="BD96" s="102">
        <v>161.19999999999999</v>
      </c>
      <c r="BE96" s="102">
        <v>162.5</v>
      </c>
      <c r="BF96" s="102">
        <v>161.1</v>
      </c>
      <c r="BG96" s="102">
        <v>162.30000000000001</v>
      </c>
      <c r="BH96" s="102">
        <v>160.9</v>
      </c>
      <c r="BI96" s="102">
        <v>162.5</v>
      </c>
      <c r="BJ96" s="102">
        <v>161.9</v>
      </c>
      <c r="BK96" s="102">
        <v>161</v>
      </c>
      <c r="BL96" s="102">
        <v>161.9</v>
      </c>
      <c r="BM96" s="102">
        <v>161.9</v>
      </c>
      <c r="BN96" s="102">
        <v>161.9</v>
      </c>
      <c r="BO96" s="102">
        <v>162.19999999999999</v>
      </c>
      <c r="BP96" s="102">
        <v>161</v>
      </c>
      <c r="BQ96" s="102">
        <v>161.9</v>
      </c>
      <c r="BR96" s="102">
        <v>162.69999999999999</v>
      </c>
      <c r="BS96" s="102">
        <v>161.5</v>
      </c>
      <c r="BT96" s="25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</row>
    <row r="97" spans="1:139" ht="15" customHeight="1">
      <c r="A97" s="83" t="s">
        <v>218</v>
      </c>
      <c r="B97" s="66" t="s">
        <v>248</v>
      </c>
      <c r="C97" s="79" t="s">
        <v>181</v>
      </c>
      <c r="D97" s="67">
        <v>1</v>
      </c>
      <c r="E97" s="123" t="s">
        <v>71</v>
      </c>
      <c r="F97" s="123" t="s">
        <v>118</v>
      </c>
      <c r="G97" s="85" t="s">
        <v>199</v>
      </c>
      <c r="H97" s="86">
        <v>1.33</v>
      </c>
      <c r="I97" s="124" t="s">
        <v>43</v>
      </c>
      <c r="J97" s="13">
        <v>160</v>
      </c>
      <c r="K97" s="14">
        <v>7</v>
      </c>
      <c r="L97" s="14">
        <v>-7</v>
      </c>
      <c r="M97" s="128" t="s">
        <v>38</v>
      </c>
      <c r="N97" s="126" t="s">
        <v>67</v>
      </c>
      <c r="O97" s="92">
        <f t="shared" si="61"/>
        <v>167</v>
      </c>
      <c r="P97" s="93">
        <f t="shared" si="62"/>
        <v>153</v>
      </c>
      <c r="Q97" s="22"/>
      <c r="R97" s="3">
        <f t="shared" si="63"/>
        <v>162.1</v>
      </c>
      <c r="S97" s="3">
        <f t="shared" si="64"/>
        <v>159.19999999999999</v>
      </c>
      <c r="T97" s="3">
        <f t="shared" si="65"/>
        <v>160.92187500000003</v>
      </c>
      <c r="U97" s="4">
        <f t="shared" si="66"/>
        <v>0.65438194184012455</v>
      </c>
      <c r="V97" s="5">
        <f t="shared" si="67"/>
        <v>3.5657055675650078</v>
      </c>
      <c r="W97" s="76">
        <f t="shared" si="29"/>
        <v>0.13169642857143263</v>
      </c>
      <c r="X97" s="76" t="str">
        <f t="shared" si="30"/>
        <v>Level B</v>
      </c>
      <c r="Y97" s="5">
        <f t="shared" si="68"/>
        <v>3.0961148789794231</v>
      </c>
      <c r="Z97" s="5">
        <f t="shared" si="69"/>
        <v>4.0352962561505921</v>
      </c>
      <c r="AA97" s="5">
        <f t="shared" si="70"/>
        <v>3.0961148789794231</v>
      </c>
      <c r="AB97" s="6">
        <f t="shared" si="71"/>
        <v>1</v>
      </c>
      <c r="AC97" s="29" t="str">
        <f t="shared" si="72"/>
        <v/>
      </c>
      <c r="AD97" s="29" t="str">
        <f t="shared" si="73"/>
        <v/>
      </c>
      <c r="AE97" s="29">
        <f t="shared" si="74"/>
        <v>-0.92187500000002842</v>
      </c>
      <c r="AF97" s="29" t="str">
        <f t="shared" si="28"/>
        <v/>
      </c>
      <c r="AG97" s="23"/>
      <c r="AH97" s="17" t="str">
        <f t="shared" si="75"/>
        <v/>
      </c>
      <c r="AI97" s="100"/>
      <c r="AJ97" s="61"/>
      <c r="AK97" s="61"/>
      <c r="AL97" s="62"/>
      <c r="AM97" s="18"/>
      <c r="AN97" s="102">
        <v>161</v>
      </c>
      <c r="AO97" s="102">
        <v>161</v>
      </c>
      <c r="AP97" s="102">
        <v>159.19999999999999</v>
      </c>
      <c r="AQ97" s="102">
        <v>160.69999999999999</v>
      </c>
      <c r="AR97" s="102">
        <v>160.4</v>
      </c>
      <c r="AS97" s="102">
        <v>160.5</v>
      </c>
      <c r="AT97" s="102">
        <v>160.9</v>
      </c>
      <c r="AU97" s="102">
        <v>161.4</v>
      </c>
      <c r="AV97" s="102">
        <v>160.69999999999999</v>
      </c>
      <c r="AW97" s="102">
        <v>160.4</v>
      </c>
      <c r="AX97" s="102">
        <v>161.4</v>
      </c>
      <c r="AY97" s="102">
        <v>161.19999999999999</v>
      </c>
      <c r="AZ97" s="102">
        <v>161.1</v>
      </c>
      <c r="BA97" s="102">
        <v>161.30000000000001</v>
      </c>
      <c r="BB97" s="102">
        <v>161.30000000000001</v>
      </c>
      <c r="BC97" s="102">
        <v>160.6</v>
      </c>
      <c r="BD97" s="102">
        <v>162</v>
      </c>
      <c r="BE97" s="102">
        <v>160.9</v>
      </c>
      <c r="BF97" s="102">
        <v>159.5</v>
      </c>
      <c r="BG97" s="102">
        <v>161.1</v>
      </c>
      <c r="BH97" s="102">
        <v>162.1</v>
      </c>
      <c r="BI97" s="102">
        <v>162</v>
      </c>
      <c r="BJ97" s="102">
        <v>161.19999999999999</v>
      </c>
      <c r="BK97" s="102">
        <v>159.9</v>
      </c>
      <c r="BL97" s="102">
        <v>161.1</v>
      </c>
      <c r="BM97" s="102">
        <v>161.4</v>
      </c>
      <c r="BN97" s="102">
        <v>161.4</v>
      </c>
      <c r="BO97" s="102">
        <v>161.6</v>
      </c>
      <c r="BP97" s="102">
        <v>160.5</v>
      </c>
      <c r="BQ97" s="102">
        <v>160.30000000000001</v>
      </c>
      <c r="BR97" s="102">
        <v>160.80000000000001</v>
      </c>
      <c r="BS97" s="102">
        <v>160.6</v>
      </c>
      <c r="BT97" s="25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</row>
    <row r="98" spans="1:139" ht="15" customHeight="1">
      <c r="A98" s="83" t="s">
        <v>219</v>
      </c>
      <c r="B98" s="66" t="s">
        <v>248</v>
      </c>
      <c r="C98" s="79" t="s">
        <v>181</v>
      </c>
      <c r="D98" s="67">
        <v>1</v>
      </c>
      <c r="E98" s="123" t="s">
        <v>71</v>
      </c>
      <c r="F98" s="123" t="s">
        <v>118</v>
      </c>
      <c r="G98" s="85" t="s">
        <v>199</v>
      </c>
      <c r="H98" s="86">
        <v>1.33</v>
      </c>
      <c r="I98" s="124" t="s">
        <v>43</v>
      </c>
      <c r="J98" s="13">
        <v>160</v>
      </c>
      <c r="K98" s="14">
        <v>7</v>
      </c>
      <c r="L98" s="14">
        <v>-7</v>
      </c>
      <c r="M98" s="128" t="s">
        <v>38</v>
      </c>
      <c r="N98" s="126" t="s">
        <v>67</v>
      </c>
      <c r="O98" s="92">
        <f t="shared" si="61"/>
        <v>167</v>
      </c>
      <c r="P98" s="93">
        <f t="shared" si="62"/>
        <v>153</v>
      </c>
      <c r="Q98" s="22"/>
      <c r="R98" s="3">
        <f t="shared" si="63"/>
        <v>162.30000000000001</v>
      </c>
      <c r="S98" s="3">
        <f t="shared" si="64"/>
        <v>158.80000000000001</v>
      </c>
      <c r="T98" s="3">
        <f t="shared" si="65"/>
        <v>161.05937499999999</v>
      </c>
      <c r="U98" s="4">
        <f t="shared" si="66"/>
        <v>0.74870183349840347</v>
      </c>
      <c r="V98" s="5">
        <f t="shared" si="67"/>
        <v>3.1165054350548864</v>
      </c>
      <c r="W98" s="76">
        <f t="shared" si="29"/>
        <v>0.15133928571428409</v>
      </c>
      <c r="X98" s="76" t="str">
        <f t="shared" si="30"/>
        <v>Level B</v>
      </c>
      <c r="Y98" s="5">
        <f t="shared" si="68"/>
        <v>2.644855728588996</v>
      </c>
      <c r="Z98" s="5">
        <f t="shared" si="69"/>
        <v>3.5881551415207773</v>
      </c>
      <c r="AA98" s="5">
        <f t="shared" si="70"/>
        <v>2.644855728588996</v>
      </c>
      <c r="AB98" s="6">
        <f t="shared" si="71"/>
        <v>0.99999999999999889</v>
      </c>
      <c r="AC98" s="29" t="str">
        <f t="shared" si="72"/>
        <v/>
      </c>
      <c r="AD98" s="29" t="str">
        <f t="shared" si="73"/>
        <v/>
      </c>
      <c r="AE98" s="29">
        <f t="shared" si="74"/>
        <v>-1.0593749999999886</v>
      </c>
      <c r="AF98" s="29" t="str">
        <f t="shared" si="28"/>
        <v/>
      </c>
      <c r="AG98" s="23"/>
      <c r="AH98" s="17" t="str">
        <f t="shared" si="75"/>
        <v/>
      </c>
      <c r="AI98" s="100"/>
      <c r="AJ98" s="61"/>
      <c r="AK98" s="61"/>
      <c r="AL98" s="62"/>
      <c r="AM98" s="18"/>
      <c r="AN98" s="102">
        <v>158.80000000000001</v>
      </c>
      <c r="AO98" s="102">
        <v>160.69999999999999</v>
      </c>
      <c r="AP98" s="102">
        <v>160.30000000000001</v>
      </c>
      <c r="AQ98" s="102">
        <v>161</v>
      </c>
      <c r="AR98" s="102">
        <v>161.6</v>
      </c>
      <c r="AS98" s="102">
        <v>160.30000000000001</v>
      </c>
      <c r="AT98" s="102">
        <v>160.6</v>
      </c>
      <c r="AU98" s="102">
        <v>160.9</v>
      </c>
      <c r="AV98" s="102">
        <v>161.5</v>
      </c>
      <c r="AW98" s="102">
        <v>161.4</v>
      </c>
      <c r="AX98" s="102">
        <v>160.6</v>
      </c>
      <c r="AY98" s="102">
        <v>161.30000000000001</v>
      </c>
      <c r="AZ98" s="102">
        <v>161.19999999999999</v>
      </c>
      <c r="BA98" s="102">
        <v>161.4</v>
      </c>
      <c r="BB98" s="102">
        <v>160.69999999999999</v>
      </c>
      <c r="BC98" s="102">
        <v>161.6</v>
      </c>
      <c r="BD98" s="102">
        <v>161.1</v>
      </c>
      <c r="BE98" s="102">
        <v>162</v>
      </c>
      <c r="BF98" s="102">
        <v>160.69999999999999</v>
      </c>
      <c r="BG98" s="102">
        <v>161.69999999999999</v>
      </c>
      <c r="BH98" s="102">
        <v>160.80000000000001</v>
      </c>
      <c r="BI98" s="102">
        <v>161</v>
      </c>
      <c r="BJ98" s="102">
        <v>161.80000000000001</v>
      </c>
      <c r="BK98" s="102">
        <v>161.19999999999999</v>
      </c>
      <c r="BL98" s="102">
        <v>161.6</v>
      </c>
      <c r="BM98" s="102">
        <v>161.80000000000001</v>
      </c>
      <c r="BN98" s="102">
        <v>161</v>
      </c>
      <c r="BO98" s="102">
        <v>159</v>
      </c>
      <c r="BP98" s="102">
        <v>161.80000000000001</v>
      </c>
      <c r="BQ98" s="102">
        <v>162.30000000000001</v>
      </c>
      <c r="BR98" s="102">
        <v>160.9</v>
      </c>
      <c r="BS98" s="102">
        <v>161.30000000000001</v>
      </c>
      <c r="BT98" s="25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</row>
    <row r="99" spans="1:139" ht="15" customHeight="1">
      <c r="A99" s="83" t="s">
        <v>220</v>
      </c>
      <c r="B99" s="66" t="s">
        <v>248</v>
      </c>
      <c r="C99" s="79" t="s">
        <v>181</v>
      </c>
      <c r="D99" s="67">
        <v>1</v>
      </c>
      <c r="E99" s="123" t="s">
        <v>71</v>
      </c>
      <c r="F99" s="123" t="s">
        <v>118</v>
      </c>
      <c r="G99" s="85" t="s">
        <v>199</v>
      </c>
      <c r="H99" s="86">
        <v>1.33</v>
      </c>
      <c r="I99" s="124" t="s">
        <v>43</v>
      </c>
      <c r="J99" s="13">
        <v>160</v>
      </c>
      <c r="K99" s="14">
        <v>7</v>
      </c>
      <c r="L99" s="14">
        <v>-7</v>
      </c>
      <c r="M99" s="128" t="s">
        <v>38</v>
      </c>
      <c r="N99" s="126" t="s">
        <v>67</v>
      </c>
      <c r="O99" s="92">
        <f t="shared" si="61"/>
        <v>167</v>
      </c>
      <c r="P99" s="93">
        <f t="shared" si="62"/>
        <v>153</v>
      </c>
      <c r="Q99" s="22"/>
      <c r="R99" s="3">
        <f t="shared" si="63"/>
        <v>164.5</v>
      </c>
      <c r="S99" s="3">
        <f t="shared" si="64"/>
        <v>159.30000000000001</v>
      </c>
      <c r="T99" s="3">
        <f t="shared" si="65"/>
        <v>161.77812499999999</v>
      </c>
      <c r="U99" s="4">
        <f t="shared" si="66"/>
        <v>1.0434849721470714</v>
      </c>
      <c r="V99" s="5">
        <f t="shared" si="67"/>
        <v>2.2360967293398333</v>
      </c>
      <c r="W99" s="76">
        <f t="shared" si="29"/>
        <v>0.25401785714285552</v>
      </c>
      <c r="X99" s="76" t="str">
        <f t="shared" si="30"/>
        <v>Level C</v>
      </c>
      <c r="Y99" s="5">
        <f t="shared" si="68"/>
        <v>1.6680882297887811</v>
      </c>
      <c r="Z99" s="5">
        <f t="shared" si="69"/>
        <v>2.8041052288908856</v>
      </c>
      <c r="AA99" s="5">
        <f t="shared" si="70"/>
        <v>1.6680882297887811</v>
      </c>
      <c r="AB99" s="6">
        <f t="shared" si="71"/>
        <v>0.99999971962168432</v>
      </c>
      <c r="AC99" s="29" t="str">
        <f t="shared" si="72"/>
        <v/>
      </c>
      <c r="AD99" s="29" t="str">
        <f t="shared" si="73"/>
        <v/>
      </c>
      <c r="AE99" s="29">
        <f t="shared" si="74"/>
        <v>-1.7781249999999886</v>
      </c>
      <c r="AF99" s="29" t="str">
        <f t="shared" ref="AF99:AF146" si="76">IF(OR($V99&gt;$AF$9,$U99=""),"",$AF$9*6*$U99)</f>
        <v/>
      </c>
      <c r="AG99" s="23"/>
      <c r="AH99" s="17" t="str">
        <f t="shared" si="75"/>
        <v/>
      </c>
      <c r="AI99" s="100"/>
      <c r="AJ99" s="61"/>
      <c r="AK99" s="61"/>
      <c r="AL99" s="62"/>
      <c r="AM99" s="18"/>
      <c r="AN99" s="102">
        <v>161.69999999999999</v>
      </c>
      <c r="AO99" s="102">
        <v>162.69999999999999</v>
      </c>
      <c r="AP99" s="102">
        <v>162.19999999999999</v>
      </c>
      <c r="AQ99" s="102">
        <v>162.5</v>
      </c>
      <c r="AR99" s="102">
        <v>164.1</v>
      </c>
      <c r="AS99" s="102">
        <v>161.6</v>
      </c>
      <c r="AT99" s="102">
        <v>161.5</v>
      </c>
      <c r="AU99" s="102">
        <v>161.80000000000001</v>
      </c>
      <c r="AV99" s="102">
        <v>162.9</v>
      </c>
      <c r="AW99" s="102">
        <v>162.80000000000001</v>
      </c>
      <c r="AX99" s="102">
        <v>162.9</v>
      </c>
      <c r="AY99" s="102">
        <v>162.80000000000001</v>
      </c>
      <c r="AZ99" s="102">
        <v>161.69999999999999</v>
      </c>
      <c r="BA99" s="102">
        <v>161.30000000000001</v>
      </c>
      <c r="BB99" s="102">
        <v>160.4</v>
      </c>
      <c r="BC99" s="102">
        <v>161</v>
      </c>
      <c r="BD99" s="102">
        <v>162.19999999999999</v>
      </c>
      <c r="BE99" s="102">
        <v>162.4</v>
      </c>
      <c r="BF99" s="102">
        <v>161.19999999999999</v>
      </c>
      <c r="BG99" s="102">
        <v>159.30000000000001</v>
      </c>
      <c r="BH99" s="102">
        <v>161.19999999999999</v>
      </c>
      <c r="BI99" s="102">
        <v>161.80000000000001</v>
      </c>
      <c r="BJ99" s="102">
        <v>161.1</v>
      </c>
      <c r="BK99" s="102">
        <v>161.5</v>
      </c>
      <c r="BL99" s="102">
        <v>160.69999999999999</v>
      </c>
      <c r="BM99" s="102">
        <v>160.69999999999999</v>
      </c>
      <c r="BN99" s="102">
        <v>164.5</v>
      </c>
      <c r="BO99" s="102">
        <v>161.69999999999999</v>
      </c>
      <c r="BP99" s="102">
        <v>161.4</v>
      </c>
      <c r="BQ99" s="102">
        <v>161.1</v>
      </c>
      <c r="BR99" s="102">
        <v>160.80000000000001</v>
      </c>
      <c r="BS99" s="102">
        <v>161.4</v>
      </c>
      <c r="BT99" s="25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</row>
    <row r="100" spans="1:139" ht="15" customHeight="1">
      <c r="A100" s="83" t="s">
        <v>221</v>
      </c>
      <c r="B100" s="66" t="s">
        <v>248</v>
      </c>
      <c r="C100" s="79" t="s">
        <v>181</v>
      </c>
      <c r="D100" s="67">
        <v>1</v>
      </c>
      <c r="E100" s="123" t="s">
        <v>71</v>
      </c>
      <c r="F100" s="123" t="s">
        <v>118</v>
      </c>
      <c r="G100" s="85" t="s">
        <v>199</v>
      </c>
      <c r="H100" s="86">
        <v>1.33</v>
      </c>
      <c r="I100" s="124" t="s">
        <v>43</v>
      </c>
      <c r="J100" s="13">
        <v>160</v>
      </c>
      <c r="K100" s="14">
        <v>7</v>
      </c>
      <c r="L100" s="14">
        <v>-7</v>
      </c>
      <c r="M100" s="128" t="s">
        <v>38</v>
      </c>
      <c r="N100" s="126" t="s">
        <v>67</v>
      </c>
      <c r="O100" s="92">
        <f t="shared" si="61"/>
        <v>167</v>
      </c>
      <c r="P100" s="93">
        <f t="shared" si="62"/>
        <v>153</v>
      </c>
      <c r="Q100" s="22"/>
      <c r="R100" s="3">
        <f t="shared" si="63"/>
        <v>163.1</v>
      </c>
      <c r="S100" s="3">
        <f t="shared" si="64"/>
        <v>160.1</v>
      </c>
      <c r="T100" s="3">
        <f t="shared" si="65"/>
        <v>161.59062500000002</v>
      </c>
      <c r="U100" s="4">
        <f t="shared" si="66"/>
        <v>0.82397908484260962</v>
      </c>
      <c r="V100" s="5">
        <f t="shared" si="67"/>
        <v>2.8317870881140506</v>
      </c>
      <c r="W100" s="76">
        <f t="shared" ref="W100:W146" si="77">IF(OR($AN100="",ISNUMBER($AN100)=FALSE),"",IF(AND($I100="Tolerance",$J100&lt;&gt;""),($T100-$J100)/(($O100-$P100)/2),IF(AND($I100="GD&amp;T",$K100&lt;&gt;""),$T100/$K100,"")))</f>
        <v>0.2272321428571453</v>
      </c>
      <c r="X100" s="76" t="str">
        <f t="shared" ref="X100:X146" si="78">IF($W100="","",IF(ABS($W100)&lt;=0.125, "Level A",IF(AND(ABS($W100)&gt;0.125,ABS($W100)&lt;=0.25), "Level B",IF(AND(ABS($W100)&gt;0.25,ABS($W100)&lt;=0.5), "Level C", IF(ABS($W100)&gt;0.5, "Level D")))))</f>
        <v>Level B</v>
      </c>
      <c r="Y100" s="5">
        <f t="shared" si="68"/>
        <v>2.1883140399666989</v>
      </c>
      <c r="Z100" s="5">
        <f t="shared" si="69"/>
        <v>3.4752601362614017</v>
      </c>
      <c r="AA100" s="5">
        <f t="shared" si="70"/>
        <v>2.1883140399666989</v>
      </c>
      <c r="AB100" s="6">
        <f t="shared" si="71"/>
        <v>0.99999999997397349</v>
      </c>
      <c r="AC100" s="29" t="str">
        <f t="shared" si="72"/>
        <v/>
      </c>
      <c r="AD100" s="29" t="str">
        <f t="shared" si="73"/>
        <v/>
      </c>
      <c r="AE100" s="29">
        <f t="shared" si="74"/>
        <v>-1.5906250000000171</v>
      </c>
      <c r="AF100" s="29" t="str">
        <f t="shared" si="76"/>
        <v/>
      </c>
      <c r="AG100" s="23"/>
      <c r="AH100" s="17" t="str">
        <f t="shared" si="75"/>
        <v/>
      </c>
      <c r="AI100" s="100"/>
      <c r="AJ100" s="61"/>
      <c r="AK100" s="61"/>
      <c r="AL100" s="62"/>
      <c r="AM100" s="18"/>
      <c r="AN100" s="102">
        <v>161.30000000000001</v>
      </c>
      <c r="AO100" s="102">
        <v>161.30000000000001</v>
      </c>
      <c r="AP100" s="102">
        <v>161.5</v>
      </c>
      <c r="AQ100" s="102">
        <v>162.69999999999999</v>
      </c>
      <c r="AR100" s="102">
        <v>161.1</v>
      </c>
      <c r="AS100" s="102">
        <v>162.5</v>
      </c>
      <c r="AT100" s="102">
        <v>160.1</v>
      </c>
      <c r="AU100" s="102">
        <v>160.1</v>
      </c>
      <c r="AV100" s="102">
        <v>161.9</v>
      </c>
      <c r="AW100" s="102">
        <v>161.9</v>
      </c>
      <c r="AX100" s="102">
        <v>161.6</v>
      </c>
      <c r="AY100" s="102">
        <v>162.1</v>
      </c>
      <c r="AZ100" s="102">
        <v>161.69999999999999</v>
      </c>
      <c r="BA100" s="102">
        <v>163.1</v>
      </c>
      <c r="BB100" s="102">
        <v>163.1</v>
      </c>
      <c r="BC100" s="102">
        <v>161.80000000000001</v>
      </c>
      <c r="BD100" s="102">
        <v>161.1</v>
      </c>
      <c r="BE100" s="102">
        <v>160.69999999999999</v>
      </c>
      <c r="BF100" s="102">
        <v>162.9</v>
      </c>
      <c r="BG100" s="102">
        <v>161.4</v>
      </c>
      <c r="BH100" s="102">
        <v>160.80000000000001</v>
      </c>
      <c r="BI100" s="102">
        <v>160.80000000000001</v>
      </c>
      <c r="BJ100" s="102">
        <v>161.1</v>
      </c>
      <c r="BK100" s="102">
        <v>161.6</v>
      </c>
      <c r="BL100" s="102">
        <v>162.4</v>
      </c>
      <c r="BM100" s="102">
        <v>162.5</v>
      </c>
      <c r="BN100" s="102">
        <v>160.1</v>
      </c>
      <c r="BO100" s="102">
        <v>160.9</v>
      </c>
      <c r="BP100" s="102">
        <v>162.1</v>
      </c>
      <c r="BQ100" s="102">
        <v>161.69999999999999</v>
      </c>
      <c r="BR100" s="102">
        <v>161.9</v>
      </c>
      <c r="BS100" s="102">
        <v>161.1</v>
      </c>
      <c r="BT100" s="25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</row>
    <row r="101" spans="1:139" ht="15" customHeight="1">
      <c r="A101" s="83" t="s">
        <v>222</v>
      </c>
      <c r="B101" s="66" t="s">
        <v>248</v>
      </c>
      <c r="C101" s="79" t="s">
        <v>181</v>
      </c>
      <c r="D101" s="67">
        <v>1</v>
      </c>
      <c r="E101" s="123" t="s">
        <v>71</v>
      </c>
      <c r="F101" s="123" t="s">
        <v>118</v>
      </c>
      <c r="G101" s="85" t="s">
        <v>199</v>
      </c>
      <c r="H101" s="86">
        <v>1.33</v>
      </c>
      <c r="I101" s="124" t="s">
        <v>43</v>
      </c>
      <c r="J101" s="13">
        <v>160</v>
      </c>
      <c r="K101" s="14">
        <v>7</v>
      </c>
      <c r="L101" s="14">
        <v>-7</v>
      </c>
      <c r="M101" s="128" t="s">
        <v>38</v>
      </c>
      <c r="N101" s="126" t="s">
        <v>67</v>
      </c>
      <c r="O101" s="92">
        <f t="shared" si="61"/>
        <v>167</v>
      </c>
      <c r="P101" s="93">
        <f t="shared" si="62"/>
        <v>153</v>
      </c>
      <c r="Q101" s="22"/>
      <c r="R101" s="3">
        <f t="shared" si="63"/>
        <v>162.69999999999999</v>
      </c>
      <c r="S101" s="3">
        <f t="shared" si="64"/>
        <v>158.30000000000001</v>
      </c>
      <c r="T101" s="3">
        <f t="shared" si="65"/>
        <v>161.01875000000004</v>
      </c>
      <c r="U101" s="4">
        <f t="shared" si="66"/>
        <v>0.82008555808564298</v>
      </c>
      <c r="V101" s="5">
        <f t="shared" si="67"/>
        <v>2.8452315862995108</v>
      </c>
      <c r="W101" s="76">
        <f t="shared" si="77"/>
        <v>0.14553571428571996</v>
      </c>
      <c r="X101" s="76" t="str">
        <f t="shared" si="78"/>
        <v>Level B</v>
      </c>
      <c r="Y101" s="5">
        <f t="shared" si="68"/>
        <v>2.4311487750791194</v>
      </c>
      <c r="Z101" s="5">
        <f t="shared" si="69"/>
        <v>3.2593143975199022</v>
      </c>
      <c r="AA101" s="5">
        <f t="shared" si="70"/>
        <v>2.4311487750791194</v>
      </c>
      <c r="AB101" s="6">
        <f t="shared" si="71"/>
        <v>0.99999999999984901</v>
      </c>
      <c r="AC101" s="29" t="str">
        <f t="shared" si="72"/>
        <v/>
      </c>
      <c r="AD101" s="29" t="str">
        <f t="shared" si="73"/>
        <v/>
      </c>
      <c r="AE101" s="29">
        <f t="shared" si="74"/>
        <v>-1.0187500000000398</v>
      </c>
      <c r="AF101" s="29" t="str">
        <f t="shared" si="76"/>
        <v/>
      </c>
      <c r="AG101" s="23"/>
      <c r="AH101" s="17" t="str">
        <f t="shared" si="75"/>
        <v/>
      </c>
      <c r="AI101" s="100"/>
      <c r="AJ101" s="61"/>
      <c r="AK101" s="61"/>
      <c r="AL101" s="62"/>
      <c r="AM101" s="18"/>
      <c r="AN101" s="102">
        <v>161.1</v>
      </c>
      <c r="AO101" s="102">
        <v>161.4</v>
      </c>
      <c r="AP101" s="102">
        <v>161.6</v>
      </c>
      <c r="AQ101" s="102">
        <v>161.9</v>
      </c>
      <c r="AR101" s="102">
        <v>161.19999999999999</v>
      </c>
      <c r="AS101" s="102">
        <v>161.69999999999999</v>
      </c>
      <c r="AT101" s="102">
        <v>160.4</v>
      </c>
      <c r="AU101" s="102">
        <v>161</v>
      </c>
      <c r="AV101" s="102">
        <v>160.9</v>
      </c>
      <c r="AW101" s="102">
        <v>162.69999999999999</v>
      </c>
      <c r="AX101" s="102">
        <v>159.30000000000001</v>
      </c>
      <c r="AY101" s="102">
        <v>161</v>
      </c>
      <c r="AZ101" s="102">
        <v>160.69999999999999</v>
      </c>
      <c r="BA101" s="102">
        <v>162.1</v>
      </c>
      <c r="BB101" s="102">
        <v>161.1</v>
      </c>
      <c r="BC101" s="102">
        <v>159.80000000000001</v>
      </c>
      <c r="BD101" s="102">
        <v>161.4</v>
      </c>
      <c r="BE101" s="102">
        <v>161.5</v>
      </c>
      <c r="BF101" s="102">
        <v>161</v>
      </c>
      <c r="BG101" s="102">
        <v>161.9</v>
      </c>
      <c r="BH101" s="102">
        <v>161.1</v>
      </c>
      <c r="BI101" s="102">
        <v>161.30000000000001</v>
      </c>
      <c r="BJ101" s="102">
        <v>161</v>
      </c>
      <c r="BK101" s="102">
        <v>161.30000000000001</v>
      </c>
      <c r="BL101" s="102">
        <v>161.19999999999999</v>
      </c>
      <c r="BM101" s="102">
        <v>160.1</v>
      </c>
      <c r="BN101" s="102">
        <v>160.80000000000001</v>
      </c>
      <c r="BO101" s="102">
        <v>161.5</v>
      </c>
      <c r="BP101" s="102">
        <v>160.69999999999999</v>
      </c>
      <c r="BQ101" s="102">
        <v>161</v>
      </c>
      <c r="BR101" s="102">
        <v>160.6</v>
      </c>
      <c r="BS101" s="102">
        <v>158.30000000000001</v>
      </c>
      <c r="BT101" s="25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</row>
    <row r="102" spans="1:139" ht="15" customHeight="1">
      <c r="A102" s="83" t="s">
        <v>223</v>
      </c>
      <c r="B102" s="66" t="s">
        <v>248</v>
      </c>
      <c r="C102" s="79" t="s">
        <v>181</v>
      </c>
      <c r="D102" s="67">
        <v>1</v>
      </c>
      <c r="E102" s="123" t="s">
        <v>71</v>
      </c>
      <c r="F102" s="123" t="s">
        <v>118</v>
      </c>
      <c r="G102" s="85" t="s">
        <v>199</v>
      </c>
      <c r="H102" s="86">
        <v>1.33</v>
      </c>
      <c r="I102" s="124" t="s">
        <v>43</v>
      </c>
      <c r="J102" s="13">
        <v>90</v>
      </c>
      <c r="K102" s="14">
        <v>7</v>
      </c>
      <c r="L102" s="14">
        <v>-7</v>
      </c>
      <c r="M102" s="128" t="s">
        <v>38</v>
      </c>
      <c r="N102" s="126" t="s">
        <v>67</v>
      </c>
      <c r="O102" s="92">
        <f t="shared" si="61"/>
        <v>97</v>
      </c>
      <c r="P102" s="93">
        <f t="shared" si="62"/>
        <v>83</v>
      </c>
      <c r="Q102" s="22"/>
      <c r="R102" s="3">
        <f t="shared" si="63"/>
        <v>92.62</v>
      </c>
      <c r="S102" s="3">
        <f t="shared" si="64"/>
        <v>86.807000000000002</v>
      </c>
      <c r="T102" s="3">
        <f t="shared" si="65"/>
        <v>89.977956250000005</v>
      </c>
      <c r="U102" s="4">
        <f t="shared" si="66"/>
        <v>1.6764334759585644</v>
      </c>
      <c r="V102" s="5">
        <f t="shared" si="67"/>
        <v>1.3918436769458815</v>
      </c>
      <c r="W102" s="76">
        <f t="shared" si="77"/>
        <v>-3.1491071428563699E-3</v>
      </c>
      <c r="X102" s="76" t="str">
        <f t="shared" si="78"/>
        <v>Level A</v>
      </c>
      <c r="Y102" s="5">
        <f t="shared" si="68"/>
        <v>1.3962267418106913</v>
      </c>
      <c r="Z102" s="5">
        <f t="shared" si="69"/>
        <v>1.3874606120810717</v>
      </c>
      <c r="AA102" s="5">
        <f t="shared" si="70"/>
        <v>1.3874606120810717</v>
      </c>
      <c r="AB102" s="6">
        <f t="shared" si="71"/>
        <v>0.99997022367186084</v>
      </c>
      <c r="AC102" s="29" t="str">
        <f t="shared" si="72"/>
        <v/>
      </c>
      <c r="AD102" s="29" t="str">
        <f t="shared" si="73"/>
        <v/>
      </c>
      <c r="AE102" s="29">
        <f t="shared" si="74"/>
        <v>2.2043749999994589E-2</v>
      </c>
      <c r="AF102" s="29">
        <f t="shared" si="76"/>
        <v>15.08790128362708</v>
      </c>
      <c r="AG102" s="23"/>
      <c r="AH102" s="17" t="str">
        <f t="shared" si="75"/>
        <v/>
      </c>
      <c r="AI102" s="100"/>
      <c r="AJ102" s="61"/>
      <c r="AK102" s="61"/>
      <c r="AL102" s="62"/>
      <c r="AM102" s="18"/>
      <c r="AN102" s="102">
        <v>88.486999999999995</v>
      </c>
      <c r="AO102" s="102">
        <v>89.191400000000002</v>
      </c>
      <c r="AP102" s="102">
        <v>89.593900000000005</v>
      </c>
      <c r="AQ102" s="102">
        <v>88.542000000000002</v>
      </c>
      <c r="AR102" s="102">
        <v>92.323999999999998</v>
      </c>
      <c r="AS102" s="102">
        <v>91.149000000000001</v>
      </c>
      <c r="AT102" s="102">
        <v>92.100999999999999</v>
      </c>
      <c r="AU102" s="102">
        <v>90.570899999999995</v>
      </c>
      <c r="AV102" s="102">
        <v>89.298699999999997</v>
      </c>
      <c r="AW102" s="102">
        <v>88.426000000000002</v>
      </c>
      <c r="AX102" s="102">
        <v>88.781999999999996</v>
      </c>
      <c r="AY102" s="102">
        <v>90.574399999999997</v>
      </c>
      <c r="AZ102" s="102">
        <v>91.674999999999997</v>
      </c>
      <c r="BA102" s="102">
        <v>87.105999999999995</v>
      </c>
      <c r="BB102" s="102">
        <v>89.003699999999995</v>
      </c>
      <c r="BC102" s="102">
        <v>91.22</v>
      </c>
      <c r="BD102" s="102">
        <v>90.575199999999995</v>
      </c>
      <c r="BE102" s="102">
        <v>89.295100000000005</v>
      </c>
      <c r="BF102" s="102">
        <v>87.311999999999998</v>
      </c>
      <c r="BG102" s="102">
        <v>91.679000000000002</v>
      </c>
      <c r="BH102" s="102">
        <v>90.704499999999996</v>
      </c>
      <c r="BI102" s="102">
        <v>91.572999999999993</v>
      </c>
      <c r="BJ102" s="102">
        <v>87.424999999999997</v>
      </c>
      <c r="BK102" s="102">
        <v>92.103999999999999</v>
      </c>
      <c r="BL102" s="102">
        <v>86.807000000000002</v>
      </c>
      <c r="BM102" s="102">
        <v>92.62</v>
      </c>
      <c r="BN102" s="102">
        <v>87.813000000000002</v>
      </c>
      <c r="BO102" s="102">
        <v>89.300200000000004</v>
      </c>
      <c r="BP102" s="102">
        <v>91.57</v>
      </c>
      <c r="BQ102" s="102">
        <v>90.996300000000005</v>
      </c>
      <c r="BR102" s="102">
        <v>90.405299999999997</v>
      </c>
      <c r="BS102" s="102">
        <v>91.07</v>
      </c>
      <c r="BT102" s="25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</row>
    <row r="103" spans="1:139" ht="15" customHeight="1">
      <c r="A103" s="83" t="s">
        <v>158</v>
      </c>
      <c r="B103" s="66" t="s">
        <v>248</v>
      </c>
      <c r="C103" s="79" t="s">
        <v>181</v>
      </c>
      <c r="D103" s="67">
        <v>1</v>
      </c>
      <c r="E103" s="123" t="s">
        <v>71</v>
      </c>
      <c r="F103" s="123" t="s">
        <v>118</v>
      </c>
      <c r="G103" s="85" t="s">
        <v>199</v>
      </c>
      <c r="H103" s="86">
        <v>1.33</v>
      </c>
      <c r="I103" s="124" t="s">
        <v>43</v>
      </c>
      <c r="J103" s="13">
        <v>90</v>
      </c>
      <c r="K103" s="14">
        <v>7</v>
      </c>
      <c r="L103" s="14">
        <v>-7</v>
      </c>
      <c r="M103" s="128" t="s">
        <v>38</v>
      </c>
      <c r="N103" s="126" t="s">
        <v>67</v>
      </c>
      <c r="O103" s="92">
        <f t="shared" si="61"/>
        <v>97</v>
      </c>
      <c r="P103" s="93">
        <f t="shared" si="62"/>
        <v>83</v>
      </c>
      <c r="Q103" s="22"/>
      <c r="R103" s="3">
        <f t="shared" si="63"/>
        <v>94.3</v>
      </c>
      <c r="S103" s="3">
        <f t="shared" si="64"/>
        <v>87.076999999999998</v>
      </c>
      <c r="T103" s="3">
        <f t="shared" si="65"/>
        <v>89.655575937500018</v>
      </c>
      <c r="U103" s="4">
        <f t="shared" si="66"/>
        <v>1.2901177343669554</v>
      </c>
      <c r="V103" s="5">
        <f t="shared" si="67"/>
        <v>1.8086204624404072</v>
      </c>
      <c r="W103" s="76">
        <f t="shared" si="77"/>
        <v>-4.9203437499997449E-2</v>
      </c>
      <c r="X103" s="76" t="str">
        <f t="shared" si="78"/>
        <v>Level A</v>
      </c>
      <c r="Y103" s="5">
        <f t="shared" si="68"/>
        <v>1.8976108063253101</v>
      </c>
      <c r="Z103" s="5">
        <f t="shared" si="69"/>
        <v>1.7196301185555041</v>
      </c>
      <c r="AA103" s="5">
        <f t="shared" si="70"/>
        <v>1.7196301185555041</v>
      </c>
      <c r="AB103" s="6">
        <f t="shared" si="71"/>
        <v>0.99999986954368558</v>
      </c>
      <c r="AC103" s="29" t="str">
        <f t="shared" si="72"/>
        <v/>
      </c>
      <c r="AD103" s="29" t="str">
        <f t="shared" si="73"/>
        <v/>
      </c>
      <c r="AE103" s="29">
        <f t="shared" si="74"/>
        <v>0.34442406249998214</v>
      </c>
      <c r="AF103" s="29" t="str">
        <f t="shared" si="76"/>
        <v/>
      </c>
      <c r="AG103" s="23"/>
      <c r="AH103" s="17" t="str">
        <f t="shared" si="75"/>
        <v/>
      </c>
      <c r="AI103" s="100"/>
      <c r="AJ103" s="61"/>
      <c r="AK103" s="61"/>
      <c r="AL103" s="62"/>
      <c r="AM103" s="18"/>
      <c r="AN103" s="102">
        <v>89.142600000000002</v>
      </c>
      <c r="AO103" s="102">
        <v>89.220799999999997</v>
      </c>
      <c r="AP103" s="102">
        <v>89.414900000000003</v>
      </c>
      <c r="AQ103" s="102">
        <v>89.265500000000003</v>
      </c>
      <c r="AR103" s="102">
        <v>89.595200000000006</v>
      </c>
      <c r="AS103" s="102">
        <v>87.076999999999998</v>
      </c>
      <c r="AT103" s="102">
        <v>89.100200000000001</v>
      </c>
      <c r="AU103" s="102">
        <v>89.391099999999994</v>
      </c>
      <c r="AV103" s="102">
        <v>90.466999999999999</v>
      </c>
      <c r="AW103" s="102">
        <v>89.208100000000002</v>
      </c>
      <c r="AX103" s="102">
        <v>91.009</v>
      </c>
      <c r="AY103" s="102">
        <v>89.961330000000004</v>
      </c>
      <c r="AZ103" s="102">
        <v>89.812899999999999</v>
      </c>
      <c r="BA103" s="102">
        <v>90.197299999999998</v>
      </c>
      <c r="BB103" s="102">
        <v>89.660600000000002</v>
      </c>
      <c r="BC103" s="102">
        <v>89.403800000000004</v>
      </c>
      <c r="BD103" s="102">
        <v>88.685000000000002</v>
      </c>
      <c r="BE103" s="102">
        <v>89.615700000000004</v>
      </c>
      <c r="BF103" s="102">
        <v>92.052000000000007</v>
      </c>
      <c r="BG103" s="102">
        <v>89.094099999999997</v>
      </c>
      <c r="BH103" s="102">
        <v>94.3</v>
      </c>
      <c r="BI103" s="102">
        <v>89.2697</v>
      </c>
      <c r="BJ103" s="102">
        <v>89.410700000000006</v>
      </c>
      <c r="BK103" s="102">
        <v>87.593999999999994</v>
      </c>
      <c r="BL103" s="102">
        <v>88.58</v>
      </c>
      <c r="BM103" s="102">
        <v>89.040499999999994</v>
      </c>
      <c r="BN103" s="102">
        <v>89.025700000000001</v>
      </c>
      <c r="BO103" s="102">
        <v>91.475999999999999</v>
      </c>
      <c r="BP103" s="102">
        <v>89.608000000000004</v>
      </c>
      <c r="BQ103" s="102">
        <v>89.045500000000004</v>
      </c>
      <c r="BR103" s="102">
        <v>89.221199999999996</v>
      </c>
      <c r="BS103" s="102">
        <v>91.033000000000001</v>
      </c>
      <c r="BT103" s="25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</row>
    <row r="104" spans="1:139" ht="15" customHeight="1">
      <c r="A104" s="83" t="s">
        <v>228</v>
      </c>
      <c r="B104" s="66" t="s">
        <v>248</v>
      </c>
      <c r="C104" s="79" t="s">
        <v>181</v>
      </c>
      <c r="D104" s="67">
        <v>1</v>
      </c>
      <c r="E104" s="123" t="s">
        <v>71</v>
      </c>
      <c r="F104" s="123" t="s">
        <v>118</v>
      </c>
      <c r="G104" s="85" t="s">
        <v>199</v>
      </c>
      <c r="H104" s="86">
        <v>1.33</v>
      </c>
      <c r="I104" s="124" t="s">
        <v>43</v>
      </c>
      <c r="J104" s="13">
        <v>90</v>
      </c>
      <c r="K104" s="14">
        <v>7</v>
      </c>
      <c r="L104" s="14">
        <v>-7</v>
      </c>
      <c r="M104" s="128" t="s">
        <v>38</v>
      </c>
      <c r="N104" s="126" t="s">
        <v>67</v>
      </c>
      <c r="O104" s="92">
        <f t="shared" si="61"/>
        <v>97</v>
      </c>
      <c r="P104" s="93">
        <f t="shared" si="62"/>
        <v>83</v>
      </c>
      <c r="Q104" s="22"/>
      <c r="R104" s="3">
        <f t="shared" si="63"/>
        <v>92.39</v>
      </c>
      <c r="S104" s="3">
        <f t="shared" si="64"/>
        <v>86.9</v>
      </c>
      <c r="T104" s="3">
        <f t="shared" si="65"/>
        <v>89.70844843750001</v>
      </c>
      <c r="U104" s="4">
        <f t="shared" si="66"/>
        <v>1.2638465467874296</v>
      </c>
      <c r="V104" s="5">
        <f t="shared" si="67"/>
        <v>1.8462156970436254</v>
      </c>
      <c r="W104" s="76">
        <f t="shared" si="77"/>
        <v>-4.1650223214284257E-2</v>
      </c>
      <c r="X104" s="76" t="str">
        <f t="shared" si="78"/>
        <v>Level A</v>
      </c>
      <c r="Y104" s="5">
        <f t="shared" si="68"/>
        <v>1.9231109929272079</v>
      </c>
      <c r="Z104" s="5">
        <f t="shared" si="69"/>
        <v>1.7693204011600432</v>
      </c>
      <c r="AA104" s="5">
        <f t="shared" si="70"/>
        <v>1.7693204011600432</v>
      </c>
      <c r="AB104" s="6">
        <f t="shared" si="71"/>
        <v>0.99999994059158936</v>
      </c>
      <c r="AC104" s="29" t="str">
        <f t="shared" si="72"/>
        <v/>
      </c>
      <c r="AD104" s="29" t="str">
        <f t="shared" si="73"/>
        <v/>
      </c>
      <c r="AE104" s="29">
        <f t="shared" si="74"/>
        <v>0.29155156249998981</v>
      </c>
      <c r="AF104" s="29" t="str">
        <f t="shared" si="76"/>
        <v/>
      </c>
      <c r="AG104" s="23"/>
      <c r="AH104" s="17" t="str">
        <f t="shared" si="75"/>
        <v/>
      </c>
      <c r="AI104" s="100"/>
      <c r="AJ104" s="61"/>
      <c r="AK104" s="61"/>
      <c r="AL104" s="62"/>
      <c r="AM104" s="18"/>
      <c r="AN104" s="102">
        <v>92.39</v>
      </c>
      <c r="AO104" s="102">
        <v>91.509</v>
      </c>
      <c r="AP104" s="102">
        <v>88.134</v>
      </c>
      <c r="AQ104" s="102">
        <v>88.944000000000003</v>
      </c>
      <c r="AR104" s="102">
        <v>89.914339999999996</v>
      </c>
      <c r="AS104" s="102">
        <v>89.607399999999998</v>
      </c>
      <c r="AT104" s="102">
        <v>89.258799999999994</v>
      </c>
      <c r="AU104" s="102">
        <v>87.545000000000002</v>
      </c>
      <c r="AV104" s="102">
        <v>89.710700000000003</v>
      </c>
      <c r="AW104" s="102">
        <v>92.233000000000004</v>
      </c>
      <c r="AX104" s="102">
        <v>91.789000000000001</v>
      </c>
      <c r="AY104" s="102">
        <v>88.391000000000005</v>
      </c>
      <c r="AZ104" s="102">
        <v>89.528300000000002</v>
      </c>
      <c r="BA104" s="102">
        <v>89.231099999999998</v>
      </c>
      <c r="BB104" s="102">
        <v>90.725499999999997</v>
      </c>
      <c r="BC104" s="102">
        <v>90.423699999999997</v>
      </c>
      <c r="BD104" s="102">
        <v>89.515900000000002</v>
      </c>
      <c r="BE104" s="102">
        <v>89.5916</v>
      </c>
      <c r="BF104" s="102">
        <v>90.435500000000005</v>
      </c>
      <c r="BG104" s="102">
        <v>89.525599999999997</v>
      </c>
      <c r="BH104" s="102">
        <v>90.179500000000004</v>
      </c>
      <c r="BI104" s="102">
        <v>89.441599999999994</v>
      </c>
      <c r="BJ104" s="102">
        <v>89.217500000000001</v>
      </c>
      <c r="BK104" s="102">
        <v>89.655500000000004</v>
      </c>
      <c r="BL104" s="102">
        <v>90.635900000000007</v>
      </c>
      <c r="BM104" s="102">
        <v>87.171000000000006</v>
      </c>
      <c r="BN104" s="102">
        <v>89.767600000000002</v>
      </c>
      <c r="BO104" s="102">
        <v>89.947410000000005</v>
      </c>
      <c r="BP104" s="102">
        <v>90.313599999999994</v>
      </c>
      <c r="BQ104" s="102">
        <v>86.9</v>
      </c>
      <c r="BR104" s="102">
        <v>89.461600000000004</v>
      </c>
      <c r="BS104" s="102">
        <v>89.575699999999998</v>
      </c>
      <c r="BT104" s="25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</row>
    <row r="105" spans="1:139" ht="15" customHeight="1">
      <c r="A105" s="83" t="s">
        <v>229</v>
      </c>
      <c r="B105" s="66" t="s">
        <v>248</v>
      </c>
      <c r="C105" s="79" t="s">
        <v>181</v>
      </c>
      <c r="D105" s="67">
        <v>1</v>
      </c>
      <c r="E105" s="123" t="s">
        <v>71</v>
      </c>
      <c r="F105" s="123" t="s">
        <v>118</v>
      </c>
      <c r="G105" s="85" t="s">
        <v>199</v>
      </c>
      <c r="H105" s="86">
        <v>1.33</v>
      </c>
      <c r="I105" s="124" t="s">
        <v>43</v>
      </c>
      <c r="J105" s="13">
        <v>90</v>
      </c>
      <c r="K105" s="14">
        <v>7</v>
      </c>
      <c r="L105" s="14">
        <v>-7</v>
      </c>
      <c r="M105" s="128" t="s">
        <v>38</v>
      </c>
      <c r="N105" s="126" t="s">
        <v>67</v>
      </c>
      <c r="O105" s="92">
        <f t="shared" si="61"/>
        <v>97</v>
      </c>
      <c r="P105" s="93">
        <f t="shared" si="62"/>
        <v>83</v>
      </c>
      <c r="Q105" s="22"/>
      <c r="R105" s="3">
        <f t="shared" si="63"/>
        <v>93.396000000000001</v>
      </c>
      <c r="S105" s="3">
        <f t="shared" si="64"/>
        <v>90.197400000000002</v>
      </c>
      <c r="T105" s="3">
        <f t="shared" si="65"/>
        <v>91.114331249999992</v>
      </c>
      <c r="U105" s="4">
        <f t="shared" si="66"/>
        <v>0.96062748291281852</v>
      </c>
      <c r="V105" s="5">
        <f t="shared" si="67"/>
        <v>2.4289679140328055</v>
      </c>
      <c r="W105" s="76">
        <f t="shared" si="77"/>
        <v>0.15919017857142745</v>
      </c>
      <c r="X105" s="76" t="str">
        <f t="shared" si="78"/>
        <v>Level B</v>
      </c>
      <c r="Y105" s="5">
        <f t="shared" si="68"/>
        <v>2.0423000780536555</v>
      </c>
      <c r="Z105" s="5">
        <f t="shared" si="69"/>
        <v>2.8156357500119555</v>
      </c>
      <c r="AA105" s="5">
        <f t="shared" si="70"/>
        <v>2.0423000780536555</v>
      </c>
      <c r="AB105" s="6">
        <f t="shared" si="71"/>
        <v>0.99999999955196195</v>
      </c>
      <c r="AC105" s="29" t="str">
        <f t="shared" si="72"/>
        <v/>
      </c>
      <c r="AD105" s="29" t="str">
        <f t="shared" si="73"/>
        <v/>
      </c>
      <c r="AE105" s="29">
        <f t="shared" si="74"/>
        <v>-1.1143312499999922</v>
      </c>
      <c r="AF105" s="29" t="str">
        <f t="shared" si="76"/>
        <v/>
      </c>
      <c r="AG105" s="23"/>
      <c r="AH105" s="17" t="str">
        <f t="shared" si="75"/>
        <v/>
      </c>
      <c r="AI105" s="100"/>
      <c r="AJ105" s="61"/>
      <c r="AK105" s="61"/>
      <c r="AL105" s="62"/>
      <c r="AM105" s="18"/>
      <c r="AN105" s="102">
        <v>90.583100000000002</v>
      </c>
      <c r="AO105" s="102">
        <v>92.257999999999996</v>
      </c>
      <c r="AP105" s="102">
        <v>90.985699999999994</v>
      </c>
      <c r="AQ105" s="102">
        <v>92.891000000000005</v>
      </c>
      <c r="AR105" s="102">
        <v>90.646100000000004</v>
      </c>
      <c r="AS105" s="102">
        <v>91.081000000000003</v>
      </c>
      <c r="AT105" s="102">
        <v>90.197400000000002</v>
      </c>
      <c r="AU105" s="102">
        <v>90.360200000000006</v>
      </c>
      <c r="AV105" s="102">
        <v>91.481999999999999</v>
      </c>
      <c r="AW105" s="102">
        <v>90.579400000000007</v>
      </c>
      <c r="AX105" s="102">
        <v>90.574600000000004</v>
      </c>
      <c r="AY105" s="102">
        <v>90.215500000000006</v>
      </c>
      <c r="AZ105" s="102">
        <v>90.637200000000007</v>
      </c>
      <c r="BA105" s="102">
        <v>90.395200000000003</v>
      </c>
      <c r="BB105" s="102">
        <v>90.5471</v>
      </c>
      <c r="BC105" s="102">
        <v>91.375</v>
      </c>
      <c r="BD105" s="102">
        <v>91.58</v>
      </c>
      <c r="BE105" s="102">
        <v>90.641199999999998</v>
      </c>
      <c r="BF105" s="102">
        <v>90.862099999999998</v>
      </c>
      <c r="BG105" s="102">
        <v>90.322999999999993</v>
      </c>
      <c r="BH105" s="102">
        <v>90.892899999999997</v>
      </c>
      <c r="BI105" s="102">
        <v>90.504900000000006</v>
      </c>
      <c r="BJ105" s="102">
        <v>90.417199999999994</v>
      </c>
      <c r="BK105" s="102">
        <v>90.229699999999994</v>
      </c>
      <c r="BL105" s="102">
        <v>93.311999999999998</v>
      </c>
      <c r="BM105" s="102">
        <v>92.477999999999994</v>
      </c>
      <c r="BN105" s="102">
        <v>93.396000000000001</v>
      </c>
      <c r="BO105" s="102">
        <v>90.56</v>
      </c>
      <c r="BP105" s="102">
        <v>90.360799999999998</v>
      </c>
      <c r="BQ105" s="102">
        <v>90.597300000000004</v>
      </c>
      <c r="BR105" s="102">
        <v>92.921999999999997</v>
      </c>
      <c r="BS105" s="102">
        <v>91.772999999999996</v>
      </c>
      <c r="BT105" s="25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</row>
    <row r="106" spans="1:139" ht="15" customHeight="1">
      <c r="A106" s="83" t="s">
        <v>230</v>
      </c>
      <c r="B106" s="66" t="s">
        <v>248</v>
      </c>
      <c r="C106" s="79" t="s">
        <v>181</v>
      </c>
      <c r="D106" s="67">
        <v>1</v>
      </c>
      <c r="E106" s="123" t="s">
        <v>71</v>
      </c>
      <c r="F106" s="123" t="s">
        <v>118</v>
      </c>
      <c r="G106" s="85" t="s">
        <v>199</v>
      </c>
      <c r="H106" s="86">
        <v>1.33</v>
      </c>
      <c r="I106" s="124" t="s">
        <v>43</v>
      </c>
      <c r="J106" s="13">
        <v>90</v>
      </c>
      <c r="K106" s="14">
        <v>7</v>
      </c>
      <c r="L106" s="14">
        <v>-7</v>
      </c>
      <c r="M106" s="128" t="s">
        <v>38</v>
      </c>
      <c r="N106" s="126" t="s">
        <v>67</v>
      </c>
      <c r="O106" s="92">
        <f t="shared" si="61"/>
        <v>97</v>
      </c>
      <c r="P106" s="93">
        <f t="shared" si="62"/>
        <v>83</v>
      </c>
      <c r="Q106" s="22"/>
      <c r="R106" s="3">
        <f t="shared" si="63"/>
        <v>92.317999999999998</v>
      </c>
      <c r="S106" s="3">
        <f t="shared" si="64"/>
        <v>87.588999999999999</v>
      </c>
      <c r="T106" s="3">
        <f t="shared" si="65"/>
        <v>89.597278124999988</v>
      </c>
      <c r="U106" s="4">
        <f t="shared" si="66"/>
        <v>1.5336100252365492</v>
      </c>
      <c r="V106" s="5">
        <f t="shared" si="67"/>
        <v>1.5214645802627902</v>
      </c>
      <c r="W106" s="76">
        <f t="shared" si="77"/>
        <v>-5.7531696428573094E-2</v>
      </c>
      <c r="X106" s="76" t="str">
        <f t="shared" si="78"/>
        <v>Level A</v>
      </c>
      <c r="Y106" s="5">
        <f t="shared" si="68"/>
        <v>1.6089970186212954</v>
      </c>
      <c r="Z106" s="5">
        <f t="shared" si="69"/>
        <v>1.433932141904285</v>
      </c>
      <c r="AA106" s="5">
        <f t="shared" si="70"/>
        <v>1.433932141904285</v>
      </c>
      <c r="AB106" s="6">
        <f t="shared" si="71"/>
        <v>0.99999083599670513</v>
      </c>
      <c r="AC106" s="29" t="str">
        <f t="shared" si="72"/>
        <v/>
      </c>
      <c r="AD106" s="29" t="str">
        <f t="shared" si="73"/>
        <v/>
      </c>
      <c r="AE106" s="29">
        <f t="shared" si="74"/>
        <v>0.40272187500001166</v>
      </c>
      <c r="AF106" s="29" t="str">
        <f t="shared" si="76"/>
        <v/>
      </c>
      <c r="AG106" s="23"/>
      <c r="AH106" s="17" t="str">
        <f t="shared" si="75"/>
        <v/>
      </c>
      <c r="AI106" s="100"/>
      <c r="AJ106" s="61"/>
      <c r="AK106" s="61"/>
      <c r="AL106" s="62"/>
      <c r="AM106" s="18"/>
      <c r="AN106" s="102">
        <v>91.298000000000002</v>
      </c>
      <c r="AO106" s="102">
        <v>87.588999999999999</v>
      </c>
      <c r="AP106" s="102">
        <v>91.664000000000001</v>
      </c>
      <c r="AQ106" s="102">
        <v>87.921999999999997</v>
      </c>
      <c r="AR106" s="102">
        <v>92.025000000000006</v>
      </c>
      <c r="AS106" s="102">
        <v>90.421499999999995</v>
      </c>
      <c r="AT106" s="102">
        <v>88.653999999999996</v>
      </c>
      <c r="AU106" s="102">
        <v>87.707999999999998</v>
      </c>
      <c r="AV106" s="102">
        <v>88.861000000000004</v>
      </c>
      <c r="AW106" s="102">
        <v>88.79</v>
      </c>
      <c r="AX106" s="102">
        <v>88.870999999999995</v>
      </c>
      <c r="AY106" s="102">
        <v>88.521000000000001</v>
      </c>
      <c r="AZ106" s="102">
        <v>89.246600000000001</v>
      </c>
      <c r="BA106" s="102">
        <v>91.524000000000001</v>
      </c>
      <c r="BB106" s="102">
        <v>88.557000000000002</v>
      </c>
      <c r="BC106" s="102">
        <v>91.795000000000002</v>
      </c>
      <c r="BD106" s="102">
        <v>88.358999999999995</v>
      </c>
      <c r="BE106" s="102">
        <v>88.811999999999998</v>
      </c>
      <c r="BF106" s="102">
        <v>92.317999999999998</v>
      </c>
      <c r="BG106" s="102">
        <v>90.470299999999995</v>
      </c>
      <c r="BH106" s="102">
        <v>90.746600000000001</v>
      </c>
      <c r="BI106" s="102">
        <v>88.043000000000006</v>
      </c>
      <c r="BJ106" s="102">
        <v>88.227000000000004</v>
      </c>
      <c r="BK106" s="102">
        <v>88.626000000000005</v>
      </c>
      <c r="BL106" s="102">
        <v>91.361000000000004</v>
      </c>
      <c r="BM106" s="102">
        <v>88.013000000000005</v>
      </c>
      <c r="BN106" s="102">
        <v>91.391000000000005</v>
      </c>
      <c r="BO106" s="102">
        <v>87.819000000000003</v>
      </c>
      <c r="BP106" s="102">
        <v>91.668000000000006</v>
      </c>
      <c r="BQ106" s="102">
        <v>89.257999999999996</v>
      </c>
      <c r="BR106" s="102">
        <v>90.216899999999995</v>
      </c>
      <c r="BS106" s="102">
        <v>88.337000000000003</v>
      </c>
      <c r="BT106" s="25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</row>
    <row r="107" spans="1:139" ht="15" customHeight="1">
      <c r="A107" s="83" t="s">
        <v>231</v>
      </c>
      <c r="B107" s="66" t="s">
        <v>248</v>
      </c>
      <c r="C107" s="79" t="s">
        <v>181</v>
      </c>
      <c r="D107" s="67">
        <v>1</v>
      </c>
      <c r="E107" s="123" t="s">
        <v>71</v>
      </c>
      <c r="F107" s="123" t="s">
        <v>118</v>
      </c>
      <c r="G107" s="85" t="s">
        <v>199</v>
      </c>
      <c r="H107" s="86">
        <v>1.33</v>
      </c>
      <c r="I107" s="124" t="s">
        <v>43</v>
      </c>
      <c r="J107" s="13">
        <v>90</v>
      </c>
      <c r="K107" s="14">
        <v>7</v>
      </c>
      <c r="L107" s="14">
        <v>-7</v>
      </c>
      <c r="M107" s="128" t="s">
        <v>38</v>
      </c>
      <c r="N107" s="126" t="s">
        <v>67</v>
      </c>
      <c r="O107" s="92">
        <f t="shared" si="61"/>
        <v>97</v>
      </c>
      <c r="P107" s="93">
        <f t="shared" si="62"/>
        <v>83</v>
      </c>
      <c r="Q107" s="22"/>
      <c r="R107" s="3">
        <f t="shared" si="63"/>
        <v>92.072999999999993</v>
      </c>
      <c r="S107" s="3">
        <f t="shared" si="64"/>
        <v>86.805999999999997</v>
      </c>
      <c r="T107" s="3">
        <f t="shared" si="65"/>
        <v>88.753028125000029</v>
      </c>
      <c r="U107" s="4">
        <f t="shared" si="66"/>
        <v>1.414517338457316</v>
      </c>
      <c r="V107" s="5">
        <f t="shared" si="67"/>
        <v>1.6495614934477121</v>
      </c>
      <c r="W107" s="76">
        <f t="shared" si="77"/>
        <v>-0.1781388392857102</v>
      </c>
      <c r="X107" s="76" t="str">
        <f t="shared" si="78"/>
        <v>Level B</v>
      </c>
      <c r="Y107" s="5">
        <f t="shared" si="68"/>
        <v>1.9434124632208902</v>
      </c>
      <c r="Z107" s="5">
        <f t="shared" si="69"/>
        <v>1.3557105236745342</v>
      </c>
      <c r="AA107" s="5">
        <f t="shared" si="70"/>
        <v>1.3557105236745342</v>
      </c>
      <c r="AB107" s="6">
        <f t="shared" si="71"/>
        <v>0.99997619954588224</v>
      </c>
      <c r="AC107" s="29" t="str">
        <f t="shared" si="72"/>
        <v/>
      </c>
      <c r="AD107" s="29" t="str">
        <f t="shared" si="73"/>
        <v/>
      </c>
      <c r="AE107" s="29">
        <f t="shared" si="74"/>
        <v>1.2469718749999714</v>
      </c>
      <c r="AF107" s="29" t="str">
        <f t="shared" si="76"/>
        <v/>
      </c>
      <c r="AG107" s="23"/>
      <c r="AH107" s="17" t="str">
        <f t="shared" si="75"/>
        <v/>
      </c>
      <c r="AI107" s="100"/>
      <c r="AJ107" s="61"/>
      <c r="AK107" s="61"/>
      <c r="AL107" s="62"/>
      <c r="AM107" s="18"/>
      <c r="AN107" s="102">
        <v>92.072999999999993</v>
      </c>
      <c r="AO107" s="102">
        <v>88.653999999999996</v>
      </c>
      <c r="AP107" s="102">
        <v>87.436000000000007</v>
      </c>
      <c r="AQ107" s="102">
        <v>88.316999999999993</v>
      </c>
      <c r="AR107" s="102">
        <v>89.317099999999996</v>
      </c>
      <c r="AS107" s="102">
        <v>87.01</v>
      </c>
      <c r="AT107" s="102">
        <v>89.0959</v>
      </c>
      <c r="AU107" s="102">
        <v>91.674000000000007</v>
      </c>
      <c r="AV107" s="102">
        <v>88.540999999999997</v>
      </c>
      <c r="AW107" s="102">
        <v>88.171000000000006</v>
      </c>
      <c r="AX107" s="102">
        <v>87.808999999999997</v>
      </c>
      <c r="AY107" s="102">
        <v>87.138000000000005</v>
      </c>
      <c r="AZ107" s="102">
        <v>88.634</v>
      </c>
      <c r="BA107" s="102">
        <v>88.915000000000006</v>
      </c>
      <c r="BB107" s="102">
        <v>88.67</v>
      </c>
      <c r="BC107" s="102">
        <v>87.977999999999994</v>
      </c>
      <c r="BD107" s="102">
        <v>89.367599999999996</v>
      </c>
      <c r="BE107" s="102">
        <v>90.570400000000006</v>
      </c>
      <c r="BF107" s="102">
        <v>87.563000000000002</v>
      </c>
      <c r="BG107" s="102">
        <v>88.128</v>
      </c>
      <c r="BH107" s="102">
        <v>87.974999999999994</v>
      </c>
      <c r="BI107" s="102">
        <v>86.805999999999997</v>
      </c>
      <c r="BJ107" s="102">
        <v>92.066999999999993</v>
      </c>
      <c r="BK107" s="102">
        <v>87.194000000000003</v>
      </c>
      <c r="BL107" s="102">
        <v>88.905000000000001</v>
      </c>
      <c r="BM107" s="102">
        <v>87.989000000000004</v>
      </c>
      <c r="BN107" s="102">
        <v>89.5869</v>
      </c>
      <c r="BO107" s="102">
        <v>88.893000000000001</v>
      </c>
      <c r="BP107" s="102">
        <v>87.980999999999995</v>
      </c>
      <c r="BQ107" s="102">
        <v>91.28</v>
      </c>
      <c r="BR107" s="102">
        <v>88.549000000000007</v>
      </c>
      <c r="BS107" s="102">
        <v>87.808999999999997</v>
      </c>
      <c r="BT107" s="25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</row>
    <row r="108" spans="1:139" ht="15" customHeight="1">
      <c r="A108" s="83" t="s">
        <v>232</v>
      </c>
      <c r="B108" s="66" t="s">
        <v>248</v>
      </c>
      <c r="C108" s="79" t="s">
        <v>181</v>
      </c>
      <c r="D108" s="67">
        <v>1</v>
      </c>
      <c r="E108" s="123" t="s">
        <v>71</v>
      </c>
      <c r="F108" s="123" t="s">
        <v>118</v>
      </c>
      <c r="G108" s="85" t="s">
        <v>199</v>
      </c>
      <c r="H108" s="86">
        <v>1.33</v>
      </c>
      <c r="I108" s="124" t="s">
        <v>43</v>
      </c>
      <c r="J108" s="13">
        <v>90</v>
      </c>
      <c r="K108" s="14">
        <v>7</v>
      </c>
      <c r="L108" s="14">
        <v>-7</v>
      </c>
      <c r="M108" s="128" t="s">
        <v>38</v>
      </c>
      <c r="N108" s="126" t="s">
        <v>67</v>
      </c>
      <c r="O108" s="92">
        <f t="shared" si="61"/>
        <v>97</v>
      </c>
      <c r="P108" s="93">
        <f t="shared" si="62"/>
        <v>83</v>
      </c>
      <c r="Q108" s="22"/>
      <c r="R108" s="3">
        <f t="shared" si="63"/>
        <v>93.75</v>
      </c>
      <c r="S108" s="3">
        <f t="shared" si="64"/>
        <v>87.4</v>
      </c>
      <c r="T108" s="3">
        <f t="shared" si="65"/>
        <v>89.913437499999986</v>
      </c>
      <c r="U108" s="4">
        <f t="shared" si="66"/>
        <v>1.2244646213227099</v>
      </c>
      <c r="V108" s="5">
        <f t="shared" si="67"/>
        <v>1.9055947331600191</v>
      </c>
      <c r="W108" s="76">
        <f t="shared" si="77"/>
        <v>-1.2366071428573377E-2</v>
      </c>
      <c r="X108" s="76" t="str">
        <f t="shared" si="78"/>
        <v>Level A</v>
      </c>
      <c r="Y108" s="5">
        <f t="shared" si="68"/>
        <v>1.9291594537441892</v>
      </c>
      <c r="Z108" s="5">
        <f t="shared" si="69"/>
        <v>1.8820300125758491</v>
      </c>
      <c r="AA108" s="5">
        <f t="shared" si="70"/>
        <v>1.8820300125758491</v>
      </c>
      <c r="AB108" s="6">
        <f t="shared" si="71"/>
        <v>0.99999998822056035</v>
      </c>
      <c r="AC108" s="29" t="str">
        <f t="shared" si="72"/>
        <v/>
      </c>
      <c r="AD108" s="29" t="str">
        <f t="shared" si="73"/>
        <v/>
      </c>
      <c r="AE108" s="29">
        <f t="shared" si="74"/>
        <v>8.6562500000013642E-2</v>
      </c>
      <c r="AF108" s="29" t="str">
        <f t="shared" si="76"/>
        <v/>
      </c>
      <c r="AG108" s="23"/>
      <c r="AH108" s="17" t="str">
        <f t="shared" si="75"/>
        <v/>
      </c>
      <c r="AI108" s="100"/>
      <c r="AJ108" s="61"/>
      <c r="AK108" s="61"/>
      <c r="AL108" s="62"/>
      <c r="AM108" s="18"/>
      <c r="AN108" s="102">
        <v>91.1</v>
      </c>
      <c r="AO108" s="102">
        <v>89.8</v>
      </c>
      <c r="AP108" s="102">
        <v>89.56</v>
      </c>
      <c r="AQ108" s="102">
        <v>89.87</v>
      </c>
      <c r="AR108" s="102">
        <v>90</v>
      </c>
      <c r="AS108" s="102">
        <v>89.95</v>
      </c>
      <c r="AT108" s="102">
        <v>90.36</v>
      </c>
      <c r="AU108" s="102">
        <v>87.4</v>
      </c>
      <c r="AV108" s="102">
        <v>88.92</v>
      </c>
      <c r="AW108" s="102">
        <v>89.43</v>
      </c>
      <c r="AX108" s="102">
        <v>93.75</v>
      </c>
      <c r="AY108" s="102">
        <v>91.12</v>
      </c>
      <c r="AZ108" s="102">
        <v>87.98</v>
      </c>
      <c r="BA108" s="102">
        <v>91.3</v>
      </c>
      <c r="BB108" s="102">
        <v>90.57</v>
      </c>
      <c r="BC108" s="102">
        <v>88.56</v>
      </c>
      <c r="BD108" s="102">
        <v>90.1</v>
      </c>
      <c r="BE108" s="102">
        <v>90.54</v>
      </c>
      <c r="BF108" s="102">
        <v>87.63</v>
      </c>
      <c r="BG108" s="102">
        <v>89.92</v>
      </c>
      <c r="BH108" s="102">
        <v>88.25</v>
      </c>
      <c r="BI108" s="102">
        <v>90.95</v>
      </c>
      <c r="BJ108" s="102">
        <v>89.87</v>
      </c>
      <c r="BK108" s="102">
        <v>89.51</v>
      </c>
      <c r="BL108" s="102">
        <v>89.1</v>
      </c>
      <c r="BM108" s="102">
        <v>89.95</v>
      </c>
      <c r="BN108" s="102">
        <v>89.95</v>
      </c>
      <c r="BO108" s="102">
        <v>89.28</v>
      </c>
      <c r="BP108" s="102">
        <v>90.16</v>
      </c>
      <c r="BQ108" s="102">
        <v>90.78</v>
      </c>
      <c r="BR108" s="102">
        <v>90.64</v>
      </c>
      <c r="BS108" s="102">
        <v>90.93</v>
      </c>
      <c r="BT108" s="25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</row>
    <row r="109" spans="1:139" ht="15" customHeight="1">
      <c r="A109" s="83" t="s">
        <v>233</v>
      </c>
      <c r="B109" s="66" t="s">
        <v>248</v>
      </c>
      <c r="C109" s="79" t="s">
        <v>181</v>
      </c>
      <c r="D109" s="67">
        <v>1</v>
      </c>
      <c r="E109" s="123" t="s">
        <v>71</v>
      </c>
      <c r="F109" s="123" t="s">
        <v>118</v>
      </c>
      <c r="G109" s="85" t="s">
        <v>199</v>
      </c>
      <c r="H109" s="86">
        <v>1.33</v>
      </c>
      <c r="I109" s="124" t="s">
        <v>43</v>
      </c>
      <c r="J109" s="13">
        <v>90</v>
      </c>
      <c r="K109" s="14">
        <v>7</v>
      </c>
      <c r="L109" s="14">
        <v>-7</v>
      </c>
      <c r="M109" s="128" t="s">
        <v>38</v>
      </c>
      <c r="N109" s="126" t="s">
        <v>67</v>
      </c>
      <c r="O109" s="92">
        <f t="shared" si="61"/>
        <v>97</v>
      </c>
      <c r="P109" s="93">
        <f t="shared" si="62"/>
        <v>83</v>
      </c>
      <c r="Q109" s="22"/>
      <c r="R109" s="3">
        <f t="shared" si="63"/>
        <v>91.346000000000004</v>
      </c>
      <c r="S109" s="3">
        <f t="shared" si="64"/>
        <v>86.712999999999994</v>
      </c>
      <c r="T109" s="3">
        <f t="shared" si="65"/>
        <v>89.49229625000001</v>
      </c>
      <c r="U109" s="4">
        <f t="shared" si="66"/>
        <v>1.1101864102403072</v>
      </c>
      <c r="V109" s="5">
        <f t="shared" si="67"/>
        <v>2.1017491403342508</v>
      </c>
      <c r="W109" s="76">
        <f t="shared" si="77"/>
        <v>-7.2529107142855764E-2</v>
      </c>
      <c r="X109" s="76" t="str">
        <f t="shared" si="78"/>
        <v>Level A</v>
      </c>
      <c r="Y109" s="5">
        <f t="shared" si="68"/>
        <v>2.2541871289209583</v>
      </c>
      <c r="Z109" s="5">
        <f t="shared" si="69"/>
        <v>1.9493111517475428</v>
      </c>
      <c r="AA109" s="5">
        <f t="shared" si="70"/>
        <v>1.9493111517475428</v>
      </c>
      <c r="AB109" s="6">
        <f t="shared" si="71"/>
        <v>0.99999999750463342</v>
      </c>
      <c r="AC109" s="29" t="str">
        <f t="shared" si="72"/>
        <v/>
      </c>
      <c r="AD109" s="29" t="str">
        <f t="shared" si="73"/>
        <v/>
      </c>
      <c r="AE109" s="29">
        <f t="shared" si="74"/>
        <v>0.50770374999999035</v>
      </c>
      <c r="AF109" s="29" t="str">
        <f t="shared" si="76"/>
        <v/>
      </c>
      <c r="AG109" s="23"/>
      <c r="AH109" s="17" t="str">
        <f t="shared" si="75"/>
        <v/>
      </c>
      <c r="AI109" s="100"/>
      <c r="AJ109" s="61"/>
      <c r="AK109" s="61"/>
      <c r="AL109" s="62"/>
      <c r="AM109" s="18"/>
      <c r="AN109" s="102">
        <v>90.455699999999993</v>
      </c>
      <c r="AO109" s="102">
        <v>89.133399999999995</v>
      </c>
      <c r="AP109" s="102">
        <v>90.633899999999997</v>
      </c>
      <c r="AQ109" s="102">
        <v>89.137799999999999</v>
      </c>
      <c r="AR109" s="102">
        <v>88.480999999999995</v>
      </c>
      <c r="AS109" s="102">
        <v>91.064999999999998</v>
      </c>
      <c r="AT109" s="102">
        <v>89.565299999999993</v>
      </c>
      <c r="AU109" s="102">
        <v>91.346000000000004</v>
      </c>
      <c r="AV109" s="102">
        <v>89.468100000000007</v>
      </c>
      <c r="AW109" s="102">
        <v>88.468999999999994</v>
      </c>
      <c r="AX109" s="102">
        <v>90.201300000000003</v>
      </c>
      <c r="AY109" s="102">
        <v>88.524000000000001</v>
      </c>
      <c r="AZ109" s="102">
        <v>88.418999999999997</v>
      </c>
      <c r="BA109" s="102">
        <v>90.645399999999995</v>
      </c>
      <c r="BB109" s="102">
        <v>88.858000000000004</v>
      </c>
      <c r="BC109" s="102">
        <v>86.882999999999996</v>
      </c>
      <c r="BD109" s="102">
        <v>89.420400000000001</v>
      </c>
      <c r="BE109" s="102">
        <v>90.712299999999999</v>
      </c>
      <c r="BF109" s="102">
        <v>86.712999999999994</v>
      </c>
      <c r="BG109" s="102">
        <v>89.855599999999995</v>
      </c>
      <c r="BH109" s="102">
        <v>89.718800000000002</v>
      </c>
      <c r="BI109" s="102">
        <v>88.290999999999997</v>
      </c>
      <c r="BJ109" s="102">
        <v>90.045779999999993</v>
      </c>
      <c r="BK109" s="102">
        <v>89.890500000000003</v>
      </c>
      <c r="BL109" s="102">
        <v>91.289000000000001</v>
      </c>
      <c r="BM109" s="102">
        <v>89.238699999999994</v>
      </c>
      <c r="BN109" s="102">
        <v>88.975999999999999</v>
      </c>
      <c r="BO109" s="102">
        <v>90.374099999999999</v>
      </c>
      <c r="BP109" s="102">
        <v>88.971000000000004</v>
      </c>
      <c r="BQ109" s="102">
        <v>89.330100000000002</v>
      </c>
      <c r="BR109" s="102">
        <v>90.292000000000002</v>
      </c>
      <c r="BS109" s="102">
        <v>89.349299999999999</v>
      </c>
      <c r="BT109" s="25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</row>
    <row r="110" spans="1:139" ht="15" customHeight="1">
      <c r="A110" s="83" t="s">
        <v>234</v>
      </c>
      <c r="B110" s="66" t="s">
        <v>248</v>
      </c>
      <c r="C110" s="79" t="s">
        <v>181</v>
      </c>
      <c r="D110" s="67">
        <v>1</v>
      </c>
      <c r="E110" s="123" t="s">
        <v>71</v>
      </c>
      <c r="F110" s="123" t="s">
        <v>118</v>
      </c>
      <c r="G110" s="85" t="s">
        <v>199</v>
      </c>
      <c r="H110" s="86">
        <v>1.33</v>
      </c>
      <c r="I110" s="124" t="s">
        <v>43</v>
      </c>
      <c r="J110" s="13">
        <v>90</v>
      </c>
      <c r="K110" s="14">
        <v>7</v>
      </c>
      <c r="L110" s="14">
        <v>-7</v>
      </c>
      <c r="M110" s="128" t="s">
        <v>38</v>
      </c>
      <c r="N110" s="126" t="s">
        <v>67</v>
      </c>
      <c r="O110" s="92">
        <f t="shared" si="61"/>
        <v>97</v>
      </c>
      <c r="P110" s="93">
        <f t="shared" si="62"/>
        <v>83</v>
      </c>
      <c r="Q110" s="22"/>
      <c r="R110" s="3">
        <f t="shared" si="63"/>
        <v>92.677999999999997</v>
      </c>
      <c r="S110" s="3">
        <f t="shared" si="64"/>
        <v>85.834999999999994</v>
      </c>
      <c r="T110" s="3">
        <f t="shared" si="65"/>
        <v>89.297146562500004</v>
      </c>
      <c r="U110" s="4">
        <f t="shared" si="66"/>
        <v>1.3520863076183753</v>
      </c>
      <c r="V110" s="5">
        <f t="shared" si="67"/>
        <v>1.725728099002326</v>
      </c>
      <c r="W110" s="76">
        <f t="shared" si="77"/>
        <v>-0.10040763392857091</v>
      </c>
      <c r="X110" s="76" t="str">
        <f t="shared" si="78"/>
        <v>Level A</v>
      </c>
      <c r="Y110" s="5">
        <f t="shared" si="68"/>
        <v>1.8990043742272003</v>
      </c>
      <c r="Z110" s="5">
        <f t="shared" si="69"/>
        <v>1.5524518237774521</v>
      </c>
      <c r="AA110" s="5">
        <f t="shared" si="70"/>
        <v>1.5524518237774521</v>
      </c>
      <c r="AB110" s="6">
        <f t="shared" si="71"/>
        <v>0.99999839241812039</v>
      </c>
      <c r="AC110" s="29" t="str">
        <f t="shared" si="72"/>
        <v/>
      </c>
      <c r="AD110" s="29" t="str">
        <f t="shared" si="73"/>
        <v/>
      </c>
      <c r="AE110" s="29">
        <f t="shared" si="74"/>
        <v>0.7028534374999964</v>
      </c>
      <c r="AF110" s="29" t="str">
        <f t="shared" si="76"/>
        <v/>
      </c>
      <c r="AG110" s="23"/>
      <c r="AH110" s="17" t="str">
        <f t="shared" si="75"/>
        <v/>
      </c>
      <c r="AI110" s="100"/>
      <c r="AJ110" s="61"/>
      <c r="AK110" s="61"/>
      <c r="AL110" s="62"/>
      <c r="AM110" s="18"/>
      <c r="AN110" s="102">
        <v>92.677999999999997</v>
      </c>
      <c r="AO110" s="102">
        <v>89.154799999999994</v>
      </c>
      <c r="AP110" s="102">
        <v>85.834999999999994</v>
      </c>
      <c r="AQ110" s="102">
        <v>88.504999999999995</v>
      </c>
      <c r="AR110" s="102">
        <v>90.591700000000003</v>
      </c>
      <c r="AS110" s="102">
        <v>89.113600000000005</v>
      </c>
      <c r="AT110" s="102">
        <v>88.614000000000004</v>
      </c>
      <c r="AU110" s="102">
        <v>89.770099999999999</v>
      </c>
      <c r="AV110" s="102">
        <v>89.517499999999998</v>
      </c>
      <c r="AW110" s="102">
        <v>89.411100000000005</v>
      </c>
      <c r="AX110" s="102">
        <v>90.303799999999995</v>
      </c>
      <c r="AY110" s="102">
        <v>88.343000000000004</v>
      </c>
      <c r="AZ110" s="102">
        <v>91.44</v>
      </c>
      <c r="BA110" s="102">
        <v>88.241</v>
      </c>
      <c r="BB110" s="102">
        <v>89.139600000000002</v>
      </c>
      <c r="BC110" s="102">
        <v>88.76</v>
      </c>
      <c r="BD110" s="102">
        <v>92.048000000000002</v>
      </c>
      <c r="BE110" s="102">
        <v>88.909000000000006</v>
      </c>
      <c r="BF110" s="102">
        <v>87.64</v>
      </c>
      <c r="BG110" s="102">
        <v>89.731499999999997</v>
      </c>
      <c r="BH110" s="102">
        <v>90.900099999999995</v>
      </c>
      <c r="BI110" s="102">
        <v>90.053089999999997</v>
      </c>
      <c r="BJ110" s="102">
        <v>88.947000000000003</v>
      </c>
      <c r="BK110" s="102">
        <v>89.107100000000003</v>
      </c>
      <c r="BL110" s="102">
        <v>89.045199999999994</v>
      </c>
      <c r="BM110" s="102">
        <v>89.147400000000005</v>
      </c>
      <c r="BN110" s="102">
        <v>88.718000000000004</v>
      </c>
      <c r="BO110" s="102">
        <v>90.374200000000002</v>
      </c>
      <c r="BP110" s="102">
        <v>88.491</v>
      </c>
      <c r="BQ110" s="102">
        <v>88.302999999999997</v>
      </c>
      <c r="BR110" s="102">
        <v>87.075000000000003</v>
      </c>
      <c r="BS110" s="102">
        <v>89.600899999999996</v>
      </c>
      <c r="BT110" s="25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</row>
    <row r="111" spans="1:139" ht="15" customHeight="1">
      <c r="A111" s="83" t="s">
        <v>235</v>
      </c>
      <c r="B111" s="66" t="s">
        <v>248</v>
      </c>
      <c r="C111" s="79" t="s">
        <v>181</v>
      </c>
      <c r="D111" s="67">
        <v>1</v>
      </c>
      <c r="E111" s="123" t="s">
        <v>71</v>
      </c>
      <c r="F111" s="123" t="s">
        <v>118</v>
      </c>
      <c r="G111" s="85" t="s">
        <v>199</v>
      </c>
      <c r="H111" s="86">
        <v>1.33</v>
      </c>
      <c r="I111" s="124" t="s">
        <v>43</v>
      </c>
      <c r="J111" s="13">
        <v>90</v>
      </c>
      <c r="K111" s="14">
        <v>7</v>
      </c>
      <c r="L111" s="14">
        <v>-7</v>
      </c>
      <c r="M111" s="128" t="s">
        <v>38</v>
      </c>
      <c r="N111" s="126" t="s">
        <v>67</v>
      </c>
      <c r="O111" s="92">
        <f t="shared" si="61"/>
        <v>97</v>
      </c>
      <c r="P111" s="93">
        <f t="shared" si="62"/>
        <v>83</v>
      </c>
      <c r="Q111" s="22"/>
      <c r="R111" s="3">
        <f t="shared" si="63"/>
        <v>93.882999999999996</v>
      </c>
      <c r="S111" s="3">
        <f t="shared" si="64"/>
        <v>86.173000000000002</v>
      </c>
      <c r="T111" s="3">
        <f t="shared" si="65"/>
        <v>89.490990625000023</v>
      </c>
      <c r="U111" s="4">
        <f t="shared" si="66"/>
        <v>1.5614784277190181</v>
      </c>
      <c r="V111" s="5">
        <f t="shared" si="67"/>
        <v>1.4943103227764909</v>
      </c>
      <c r="W111" s="76">
        <f t="shared" si="77"/>
        <v>-7.2715624999996661E-2</v>
      </c>
      <c r="X111" s="76" t="str">
        <f t="shared" si="78"/>
        <v>Level A</v>
      </c>
      <c r="Y111" s="5">
        <f t="shared" si="68"/>
        <v>1.6029700318411302</v>
      </c>
      <c r="Z111" s="5">
        <f t="shared" si="69"/>
        <v>1.3856506137118516</v>
      </c>
      <c r="AA111" s="5">
        <f t="shared" si="70"/>
        <v>1.3856506137118516</v>
      </c>
      <c r="AB111" s="6">
        <f t="shared" si="71"/>
        <v>0.99998311512559734</v>
      </c>
      <c r="AC111" s="29" t="str">
        <f t="shared" si="72"/>
        <v/>
      </c>
      <c r="AD111" s="29" t="str">
        <f t="shared" si="73"/>
        <v/>
      </c>
      <c r="AE111" s="29">
        <f t="shared" si="74"/>
        <v>0.50900937499997667</v>
      </c>
      <c r="AF111" s="29">
        <f t="shared" si="76"/>
        <v>14.053305849471164</v>
      </c>
      <c r="AG111" s="23"/>
      <c r="AH111" s="17" t="str">
        <f t="shared" si="75"/>
        <v/>
      </c>
      <c r="AI111" s="100"/>
      <c r="AJ111" s="61"/>
      <c r="AK111" s="61"/>
      <c r="AL111" s="62"/>
      <c r="AM111" s="18"/>
      <c r="AN111" s="102">
        <v>91.605000000000004</v>
      </c>
      <c r="AO111" s="102">
        <v>93.882999999999996</v>
      </c>
      <c r="AP111" s="102">
        <v>91.466999999999999</v>
      </c>
      <c r="AQ111" s="102">
        <v>90.470600000000005</v>
      </c>
      <c r="AR111" s="102">
        <v>88.847999999999999</v>
      </c>
      <c r="AS111" s="102">
        <v>87.816999999999993</v>
      </c>
      <c r="AT111" s="102">
        <v>89.536900000000003</v>
      </c>
      <c r="AU111" s="102">
        <v>90.871399999999994</v>
      </c>
      <c r="AV111" s="102">
        <v>89.482600000000005</v>
      </c>
      <c r="AW111" s="102">
        <v>89.726100000000002</v>
      </c>
      <c r="AX111" s="102">
        <v>90.494</v>
      </c>
      <c r="AY111" s="102">
        <v>88.715000000000003</v>
      </c>
      <c r="AZ111" s="102">
        <v>88.67</v>
      </c>
      <c r="BA111" s="102">
        <v>88.563999999999993</v>
      </c>
      <c r="BB111" s="102">
        <v>87.212999999999994</v>
      </c>
      <c r="BC111" s="102">
        <v>87.998999999999995</v>
      </c>
      <c r="BD111" s="102">
        <v>88.980999999999995</v>
      </c>
      <c r="BE111" s="102">
        <v>89.262799999999999</v>
      </c>
      <c r="BF111" s="102">
        <v>90.188100000000006</v>
      </c>
      <c r="BG111" s="102">
        <v>90.623599999999996</v>
      </c>
      <c r="BH111" s="102">
        <v>89.023099999999999</v>
      </c>
      <c r="BI111" s="102">
        <v>89.731899999999996</v>
      </c>
      <c r="BJ111" s="102">
        <v>91.337000000000003</v>
      </c>
      <c r="BK111" s="102">
        <v>88.378</v>
      </c>
      <c r="BL111" s="102">
        <v>90.429599999999994</v>
      </c>
      <c r="BM111" s="102">
        <v>88.524000000000001</v>
      </c>
      <c r="BN111" s="102">
        <v>88.867000000000004</v>
      </c>
      <c r="BO111" s="102">
        <v>86.825999999999993</v>
      </c>
      <c r="BP111" s="102">
        <v>88.897000000000006</v>
      </c>
      <c r="BQ111" s="102">
        <v>89.748999999999995</v>
      </c>
      <c r="BR111" s="102">
        <v>91.358000000000004</v>
      </c>
      <c r="BS111" s="102">
        <v>86.173000000000002</v>
      </c>
      <c r="BT111" s="25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</row>
    <row r="112" spans="1:139" ht="15" customHeight="1">
      <c r="A112" s="83" t="s">
        <v>236</v>
      </c>
      <c r="B112" s="66" t="s">
        <v>248</v>
      </c>
      <c r="C112" s="79" t="s">
        <v>181</v>
      </c>
      <c r="D112" s="67">
        <v>1</v>
      </c>
      <c r="E112" s="123" t="s">
        <v>71</v>
      </c>
      <c r="F112" s="123" t="s">
        <v>118</v>
      </c>
      <c r="G112" s="85" t="s">
        <v>199</v>
      </c>
      <c r="H112" s="86">
        <v>1.33</v>
      </c>
      <c r="I112" s="124" t="s">
        <v>43</v>
      </c>
      <c r="J112" s="13">
        <v>90</v>
      </c>
      <c r="K112" s="14">
        <v>7</v>
      </c>
      <c r="L112" s="14">
        <v>-7</v>
      </c>
      <c r="M112" s="128" t="s">
        <v>38</v>
      </c>
      <c r="N112" s="126" t="s">
        <v>67</v>
      </c>
      <c r="O112" s="92">
        <f t="shared" si="61"/>
        <v>97</v>
      </c>
      <c r="P112" s="93">
        <f t="shared" si="62"/>
        <v>83</v>
      </c>
      <c r="Q112" s="22"/>
      <c r="R112" s="3">
        <f t="shared" si="63"/>
        <v>91.71</v>
      </c>
      <c r="S112" s="3">
        <f t="shared" si="64"/>
        <v>85.55</v>
      </c>
      <c r="T112" s="3">
        <f t="shared" si="65"/>
        <v>88.797590624999998</v>
      </c>
      <c r="U112" s="4">
        <f t="shared" si="66"/>
        <v>1.2513428787633922</v>
      </c>
      <c r="V112" s="5">
        <f t="shared" si="67"/>
        <v>1.8646634531050279</v>
      </c>
      <c r="W112" s="76">
        <f t="shared" si="77"/>
        <v>-0.17177276785714315</v>
      </c>
      <c r="X112" s="76" t="str">
        <f t="shared" si="78"/>
        <v>Level B</v>
      </c>
      <c r="Y112" s="5">
        <f t="shared" si="68"/>
        <v>2.1849618555669368</v>
      </c>
      <c r="Z112" s="5">
        <f t="shared" si="69"/>
        <v>1.544365050643119</v>
      </c>
      <c r="AA112" s="5">
        <f t="shared" si="70"/>
        <v>1.544365050643119</v>
      </c>
      <c r="AB112" s="6">
        <f t="shared" si="71"/>
        <v>0.99999819877785123</v>
      </c>
      <c r="AC112" s="29" t="str">
        <f t="shared" si="72"/>
        <v/>
      </c>
      <c r="AD112" s="29" t="str">
        <f t="shared" si="73"/>
        <v/>
      </c>
      <c r="AE112" s="29">
        <f t="shared" si="74"/>
        <v>1.202409375000002</v>
      </c>
      <c r="AF112" s="29" t="str">
        <f t="shared" si="76"/>
        <v/>
      </c>
      <c r="AG112" s="23"/>
      <c r="AH112" s="17" t="str">
        <f t="shared" si="75"/>
        <v/>
      </c>
      <c r="AI112" s="100"/>
      <c r="AJ112" s="61"/>
      <c r="AK112" s="61"/>
      <c r="AL112" s="62"/>
      <c r="AM112" s="18"/>
      <c r="AN112" s="102">
        <v>90</v>
      </c>
      <c r="AO112" s="102">
        <v>88.471000000000004</v>
      </c>
      <c r="AP112" s="102">
        <v>87.287000000000006</v>
      </c>
      <c r="AQ112" s="102">
        <v>90.785300000000007</v>
      </c>
      <c r="AR112" s="102">
        <v>90.436400000000006</v>
      </c>
      <c r="AS112" s="102">
        <v>89.088999999999999</v>
      </c>
      <c r="AT112" s="102">
        <v>91.71</v>
      </c>
      <c r="AU112" s="102">
        <v>88.11</v>
      </c>
      <c r="AV112" s="102">
        <v>88.358000000000004</v>
      </c>
      <c r="AW112" s="102">
        <v>85.55</v>
      </c>
      <c r="AX112" s="102">
        <v>88.927999999999997</v>
      </c>
      <c r="AY112" s="102">
        <v>88.617999999999995</v>
      </c>
      <c r="AZ112" s="102">
        <v>89.001800000000003</v>
      </c>
      <c r="BA112" s="102">
        <v>85.825000000000003</v>
      </c>
      <c r="BB112" s="102">
        <v>89.022199999999998</v>
      </c>
      <c r="BC112" s="102">
        <v>88.186000000000007</v>
      </c>
      <c r="BD112" s="102">
        <v>88.174000000000007</v>
      </c>
      <c r="BE112" s="102">
        <v>88.524000000000001</v>
      </c>
      <c r="BF112" s="102">
        <v>88.722999999999999</v>
      </c>
      <c r="BG112" s="102">
        <v>88.498999999999995</v>
      </c>
      <c r="BH112" s="102">
        <v>89.122900000000001</v>
      </c>
      <c r="BI112" s="102">
        <v>88.733999999999995</v>
      </c>
      <c r="BJ112" s="102">
        <v>87.558999999999997</v>
      </c>
      <c r="BK112" s="102">
        <v>90.946100000000001</v>
      </c>
      <c r="BL112" s="102">
        <v>89.876999999999995</v>
      </c>
      <c r="BM112" s="102">
        <v>89.213999999999999</v>
      </c>
      <c r="BN112" s="102">
        <v>88.665000000000006</v>
      </c>
      <c r="BO112" s="102">
        <v>89.014099999999999</v>
      </c>
      <c r="BP112" s="102">
        <v>89.053600000000003</v>
      </c>
      <c r="BQ112" s="102">
        <v>88.872</v>
      </c>
      <c r="BR112" s="102">
        <v>89.110500000000002</v>
      </c>
      <c r="BS112" s="102">
        <v>88.057000000000002</v>
      </c>
      <c r="BT112" s="25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</row>
    <row r="113" spans="1:139" ht="15" customHeight="1">
      <c r="A113" s="83" t="s">
        <v>237</v>
      </c>
      <c r="B113" s="66" t="s">
        <v>248</v>
      </c>
      <c r="C113" s="79" t="s">
        <v>181</v>
      </c>
      <c r="D113" s="67">
        <v>1</v>
      </c>
      <c r="E113" s="123" t="s">
        <v>71</v>
      </c>
      <c r="F113" s="123" t="s">
        <v>118</v>
      </c>
      <c r="G113" s="85" t="s">
        <v>199</v>
      </c>
      <c r="H113" s="86">
        <v>1.33</v>
      </c>
      <c r="I113" s="124" t="s">
        <v>43</v>
      </c>
      <c r="J113" s="13">
        <v>90</v>
      </c>
      <c r="K113" s="14">
        <v>7</v>
      </c>
      <c r="L113" s="14">
        <v>-7</v>
      </c>
      <c r="M113" s="128" t="s">
        <v>38</v>
      </c>
      <c r="N113" s="126" t="s">
        <v>67</v>
      </c>
      <c r="O113" s="92">
        <f t="shared" si="61"/>
        <v>97</v>
      </c>
      <c r="P113" s="93">
        <f t="shared" si="62"/>
        <v>83</v>
      </c>
      <c r="Q113" s="22"/>
      <c r="R113" s="3">
        <f t="shared" si="63"/>
        <v>93.855999999999995</v>
      </c>
      <c r="S113" s="3">
        <f t="shared" si="64"/>
        <v>86.396000000000001</v>
      </c>
      <c r="T113" s="3">
        <f t="shared" si="65"/>
        <v>89.76897812499999</v>
      </c>
      <c r="U113" s="4">
        <f t="shared" si="66"/>
        <v>1.5081496633044751</v>
      </c>
      <c r="V113" s="5">
        <f t="shared" si="67"/>
        <v>1.5471497226746154</v>
      </c>
      <c r="W113" s="76">
        <f t="shared" si="77"/>
        <v>-3.3003125000001479E-2</v>
      </c>
      <c r="X113" s="76" t="str">
        <f t="shared" si="78"/>
        <v>Level A</v>
      </c>
      <c r="Y113" s="5">
        <f t="shared" si="68"/>
        <v>1.5982104983657635</v>
      </c>
      <c r="Z113" s="5">
        <f t="shared" si="69"/>
        <v>1.4960889469834675</v>
      </c>
      <c r="AA113" s="5">
        <f t="shared" si="70"/>
        <v>1.4960889469834675</v>
      </c>
      <c r="AB113" s="6">
        <f t="shared" si="71"/>
        <v>0.99999559488162726</v>
      </c>
      <c r="AC113" s="29" t="str">
        <f t="shared" si="72"/>
        <v/>
      </c>
      <c r="AD113" s="29" t="str">
        <f t="shared" si="73"/>
        <v/>
      </c>
      <c r="AE113" s="29">
        <f t="shared" si="74"/>
        <v>0.23102187500001037</v>
      </c>
      <c r="AF113" s="29" t="str">
        <f t="shared" si="76"/>
        <v/>
      </c>
      <c r="AG113" s="23"/>
      <c r="AH113" s="17" t="str">
        <f t="shared" si="75"/>
        <v/>
      </c>
      <c r="AI113" s="100"/>
      <c r="AJ113" s="61"/>
      <c r="AK113" s="61"/>
      <c r="AL113" s="62"/>
      <c r="AM113" s="18"/>
      <c r="AN113" s="102">
        <v>90.982200000000006</v>
      </c>
      <c r="AO113" s="102">
        <v>89.1905</v>
      </c>
      <c r="AP113" s="102">
        <v>91.941999999999993</v>
      </c>
      <c r="AQ113" s="102">
        <v>88.94</v>
      </c>
      <c r="AR113" s="102">
        <v>91.495999999999995</v>
      </c>
      <c r="AS113" s="102">
        <v>91.399000000000001</v>
      </c>
      <c r="AT113" s="102">
        <v>89.309600000000003</v>
      </c>
      <c r="AU113" s="102">
        <v>88.899000000000001</v>
      </c>
      <c r="AV113" s="102">
        <v>91.091999999999999</v>
      </c>
      <c r="AW113" s="102">
        <v>89.165800000000004</v>
      </c>
      <c r="AX113" s="102">
        <v>91.075000000000003</v>
      </c>
      <c r="AY113" s="102">
        <v>88.555999999999997</v>
      </c>
      <c r="AZ113" s="102">
        <v>88.774000000000001</v>
      </c>
      <c r="BA113" s="102">
        <v>89.706900000000005</v>
      </c>
      <c r="BB113" s="102">
        <v>91.338999999999999</v>
      </c>
      <c r="BC113" s="102">
        <v>88.646000000000001</v>
      </c>
      <c r="BD113" s="102">
        <v>88.805999999999997</v>
      </c>
      <c r="BE113" s="102">
        <v>89.830100000000002</v>
      </c>
      <c r="BF113" s="102">
        <v>93.855999999999995</v>
      </c>
      <c r="BG113" s="102">
        <v>89.435400000000001</v>
      </c>
      <c r="BH113" s="102">
        <v>88.557000000000002</v>
      </c>
      <c r="BI113" s="102">
        <v>90.619</v>
      </c>
      <c r="BJ113" s="102">
        <v>88.340999999999994</v>
      </c>
      <c r="BK113" s="102">
        <v>90.487300000000005</v>
      </c>
      <c r="BL113" s="102">
        <v>91.67</v>
      </c>
      <c r="BM113" s="102">
        <v>86.396000000000001</v>
      </c>
      <c r="BN113" s="102">
        <v>90.282499999999999</v>
      </c>
      <c r="BO113" s="102">
        <v>87.674000000000007</v>
      </c>
      <c r="BP113" s="102">
        <v>89.599500000000006</v>
      </c>
      <c r="BQ113" s="102">
        <v>89.268100000000004</v>
      </c>
      <c r="BR113" s="102">
        <v>89.556399999999996</v>
      </c>
      <c r="BS113" s="102">
        <v>87.715999999999994</v>
      </c>
      <c r="BT113" s="25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</row>
    <row r="114" spans="1:139" ht="15" customHeight="1">
      <c r="A114" s="83" t="s">
        <v>238</v>
      </c>
      <c r="B114" s="66" t="s">
        <v>248</v>
      </c>
      <c r="C114" s="79" t="s">
        <v>181</v>
      </c>
      <c r="D114" s="67">
        <v>1</v>
      </c>
      <c r="E114" s="123" t="s">
        <v>71</v>
      </c>
      <c r="F114" s="123" t="s">
        <v>118</v>
      </c>
      <c r="G114" s="85" t="s">
        <v>199</v>
      </c>
      <c r="H114" s="86">
        <v>1.33</v>
      </c>
      <c r="I114" s="124" t="s">
        <v>43</v>
      </c>
      <c r="J114" s="13">
        <v>90</v>
      </c>
      <c r="K114" s="14">
        <v>7</v>
      </c>
      <c r="L114" s="14">
        <v>-7</v>
      </c>
      <c r="M114" s="128" t="s">
        <v>38</v>
      </c>
      <c r="N114" s="126" t="s">
        <v>67</v>
      </c>
      <c r="O114" s="92">
        <f t="shared" si="61"/>
        <v>97</v>
      </c>
      <c r="P114" s="93">
        <f t="shared" si="62"/>
        <v>83</v>
      </c>
      <c r="Q114" s="22"/>
      <c r="R114" s="3">
        <f t="shared" si="63"/>
        <v>92.721999999999994</v>
      </c>
      <c r="S114" s="3">
        <f t="shared" si="64"/>
        <v>86.438000000000002</v>
      </c>
      <c r="T114" s="3">
        <f t="shared" si="65"/>
        <v>89.386642187500001</v>
      </c>
      <c r="U114" s="4">
        <f t="shared" si="66"/>
        <v>1.5416987547836662</v>
      </c>
      <c r="V114" s="5">
        <f t="shared" si="67"/>
        <v>1.5134820120294841</v>
      </c>
      <c r="W114" s="76">
        <f t="shared" si="77"/>
        <v>-8.7622544642856931E-2</v>
      </c>
      <c r="X114" s="76" t="str">
        <f t="shared" si="78"/>
        <v>Level A</v>
      </c>
      <c r="Y114" s="5">
        <f t="shared" si="68"/>
        <v>1.6460971571946983</v>
      </c>
      <c r="Z114" s="5">
        <f t="shared" si="69"/>
        <v>1.3808668668642696</v>
      </c>
      <c r="AA114" s="5">
        <f t="shared" si="70"/>
        <v>1.3808668668642696</v>
      </c>
      <c r="AB114" s="6">
        <f t="shared" si="71"/>
        <v>0.99998243646703777</v>
      </c>
      <c r="AC114" s="29" t="str">
        <f t="shared" si="72"/>
        <v/>
      </c>
      <c r="AD114" s="29" t="str">
        <f t="shared" si="73"/>
        <v/>
      </c>
      <c r="AE114" s="29">
        <f t="shared" si="74"/>
        <v>0.61335781249999854</v>
      </c>
      <c r="AF114" s="29" t="str">
        <f t="shared" si="76"/>
        <v/>
      </c>
      <c r="AG114" s="23"/>
      <c r="AH114" s="17" t="str">
        <f t="shared" si="75"/>
        <v/>
      </c>
      <c r="AI114" s="100"/>
      <c r="AJ114" s="61"/>
      <c r="AK114" s="61"/>
      <c r="AL114" s="62"/>
      <c r="AM114" s="18"/>
      <c r="AN114" s="102">
        <v>92.658000000000001</v>
      </c>
      <c r="AO114" s="102">
        <v>89.312100000000001</v>
      </c>
      <c r="AP114" s="102">
        <v>89.343400000000003</v>
      </c>
      <c r="AQ114" s="102">
        <v>89.594999999999999</v>
      </c>
      <c r="AR114" s="102">
        <v>89.703299999999999</v>
      </c>
      <c r="AS114" s="102">
        <v>88.394000000000005</v>
      </c>
      <c r="AT114" s="102">
        <v>88.989000000000004</v>
      </c>
      <c r="AU114" s="102">
        <v>92.078999999999994</v>
      </c>
      <c r="AV114" s="102">
        <v>88.911000000000001</v>
      </c>
      <c r="AW114" s="102">
        <v>89.697900000000004</v>
      </c>
      <c r="AX114" s="102">
        <v>89.231499999999997</v>
      </c>
      <c r="AY114" s="102">
        <v>86.603999999999999</v>
      </c>
      <c r="AZ114" s="102">
        <v>88.662000000000006</v>
      </c>
      <c r="BA114" s="102">
        <v>89.487899999999996</v>
      </c>
      <c r="BB114" s="102">
        <v>91.08</v>
      </c>
      <c r="BC114" s="102">
        <v>88.641999999999996</v>
      </c>
      <c r="BD114" s="102">
        <v>90.964500000000001</v>
      </c>
      <c r="BE114" s="102">
        <v>86.438000000000002</v>
      </c>
      <c r="BF114" s="102">
        <v>89.206000000000003</v>
      </c>
      <c r="BG114" s="102">
        <v>87.045000000000002</v>
      </c>
      <c r="BH114" s="102">
        <v>92.721999999999994</v>
      </c>
      <c r="BI114" s="102">
        <v>87.236000000000004</v>
      </c>
      <c r="BJ114" s="102">
        <v>90.520300000000006</v>
      </c>
      <c r="BK114" s="102">
        <v>90.2637</v>
      </c>
      <c r="BL114" s="102">
        <v>88.594999999999999</v>
      </c>
      <c r="BM114" s="102">
        <v>90.095950000000002</v>
      </c>
      <c r="BN114" s="102">
        <v>88.745000000000005</v>
      </c>
      <c r="BO114" s="102">
        <v>88.819000000000003</v>
      </c>
      <c r="BP114" s="102">
        <v>91.221999999999994</v>
      </c>
      <c r="BQ114" s="102">
        <v>88.622</v>
      </c>
      <c r="BR114" s="102">
        <v>87.956000000000003</v>
      </c>
      <c r="BS114" s="102">
        <v>89.531999999999996</v>
      </c>
      <c r="BT114" s="25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</row>
    <row r="115" spans="1:139" ht="15" customHeight="1">
      <c r="A115" s="83" t="s">
        <v>239</v>
      </c>
      <c r="B115" s="66" t="s">
        <v>248</v>
      </c>
      <c r="C115" s="79" t="s">
        <v>181</v>
      </c>
      <c r="D115" s="67">
        <v>1</v>
      </c>
      <c r="E115" s="123" t="s">
        <v>71</v>
      </c>
      <c r="F115" s="123" t="s">
        <v>118</v>
      </c>
      <c r="G115" s="85" t="s">
        <v>199</v>
      </c>
      <c r="H115" s="86">
        <v>1.33</v>
      </c>
      <c r="I115" s="124" t="s">
        <v>43</v>
      </c>
      <c r="J115" s="13">
        <v>90</v>
      </c>
      <c r="K115" s="14">
        <v>7</v>
      </c>
      <c r="L115" s="14">
        <v>-7</v>
      </c>
      <c r="M115" s="128" t="s">
        <v>38</v>
      </c>
      <c r="N115" s="126" t="s">
        <v>67</v>
      </c>
      <c r="O115" s="92">
        <f t="shared" si="61"/>
        <v>97</v>
      </c>
      <c r="P115" s="93">
        <f t="shared" si="62"/>
        <v>83</v>
      </c>
      <c r="Q115" s="22"/>
      <c r="R115" s="3">
        <f t="shared" si="63"/>
        <v>91.075699999999998</v>
      </c>
      <c r="S115" s="3">
        <f t="shared" si="64"/>
        <v>86.430999999999997</v>
      </c>
      <c r="T115" s="3">
        <f t="shared" si="65"/>
        <v>89.467231249999998</v>
      </c>
      <c r="U115" s="4">
        <f t="shared" si="66"/>
        <v>1.3365412020579046</v>
      </c>
      <c r="V115" s="5">
        <f t="shared" si="67"/>
        <v>1.7457997776205059</v>
      </c>
      <c r="W115" s="76">
        <f t="shared" si="77"/>
        <v>-7.6109821428571783E-2</v>
      </c>
      <c r="X115" s="76" t="str">
        <f t="shared" si="78"/>
        <v>Level A</v>
      </c>
      <c r="Y115" s="5">
        <f t="shared" si="68"/>
        <v>1.878672286945243</v>
      </c>
      <c r="Z115" s="5">
        <f t="shared" si="69"/>
        <v>1.6129272682957689</v>
      </c>
      <c r="AA115" s="5">
        <f t="shared" si="70"/>
        <v>1.6129272682957689</v>
      </c>
      <c r="AB115" s="6">
        <f t="shared" si="71"/>
        <v>0.99999933811174113</v>
      </c>
      <c r="AC115" s="29" t="str">
        <f t="shared" si="72"/>
        <v/>
      </c>
      <c r="AD115" s="29" t="str">
        <f t="shared" si="73"/>
        <v/>
      </c>
      <c r="AE115" s="29">
        <f t="shared" si="74"/>
        <v>0.53276875000000246</v>
      </c>
      <c r="AF115" s="29" t="str">
        <f t="shared" si="76"/>
        <v/>
      </c>
      <c r="AG115" s="23"/>
      <c r="AH115" s="17" t="str">
        <f t="shared" si="75"/>
        <v/>
      </c>
      <c r="AI115" s="100"/>
      <c r="AJ115" s="61"/>
      <c r="AK115" s="61"/>
      <c r="AL115" s="62"/>
      <c r="AM115" s="18"/>
      <c r="AN115" s="102">
        <v>88.819000000000003</v>
      </c>
      <c r="AO115" s="102">
        <v>89.561599999999999</v>
      </c>
      <c r="AP115" s="102">
        <v>88.293000000000006</v>
      </c>
      <c r="AQ115" s="102">
        <v>89.054100000000005</v>
      </c>
      <c r="AR115" s="102">
        <v>89.808999999999997</v>
      </c>
      <c r="AS115" s="102">
        <v>88.75</v>
      </c>
      <c r="AT115" s="102">
        <v>88.74</v>
      </c>
      <c r="AU115" s="102">
        <v>87.382999999999996</v>
      </c>
      <c r="AV115" s="102">
        <v>89.072800000000001</v>
      </c>
      <c r="AW115" s="102">
        <v>86.813000000000002</v>
      </c>
      <c r="AX115" s="102">
        <v>91.063900000000004</v>
      </c>
      <c r="AY115" s="102">
        <v>91.071899999999999</v>
      </c>
      <c r="AZ115" s="102">
        <v>89.869699999999995</v>
      </c>
      <c r="BA115" s="102">
        <v>88.816999999999993</v>
      </c>
      <c r="BB115" s="102">
        <v>88.986999999999995</v>
      </c>
      <c r="BC115" s="102">
        <v>91.072900000000004</v>
      </c>
      <c r="BD115" s="102">
        <v>89.725499999999997</v>
      </c>
      <c r="BE115" s="102">
        <v>89.269599999999997</v>
      </c>
      <c r="BF115" s="102">
        <v>87.905000000000001</v>
      </c>
      <c r="BG115" s="102">
        <v>91.073499999999996</v>
      </c>
      <c r="BH115" s="102">
        <v>91.070400000000006</v>
      </c>
      <c r="BI115" s="102">
        <v>89.554199999999994</v>
      </c>
      <c r="BJ115" s="102">
        <v>89.092699999999994</v>
      </c>
      <c r="BK115" s="102">
        <v>88.293000000000006</v>
      </c>
      <c r="BL115" s="102">
        <v>91.075699999999998</v>
      </c>
      <c r="BM115" s="102">
        <v>86.430999999999997</v>
      </c>
      <c r="BN115" s="102">
        <v>91.075699999999998</v>
      </c>
      <c r="BO115" s="102">
        <v>91.071899999999999</v>
      </c>
      <c r="BP115" s="102">
        <v>89.442300000000003</v>
      </c>
      <c r="BQ115" s="102">
        <v>91.070800000000006</v>
      </c>
      <c r="BR115" s="102">
        <v>91.071200000000005</v>
      </c>
      <c r="BS115" s="102">
        <v>88.551000000000002</v>
      </c>
      <c r="BT115" s="25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</row>
    <row r="116" spans="1:139" ht="15" customHeight="1">
      <c r="A116" s="83"/>
      <c r="B116" s="66"/>
      <c r="C116" s="79"/>
      <c r="D116" s="67"/>
      <c r="E116" s="123"/>
      <c r="F116" s="123"/>
      <c r="G116" s="85"/>
      <c r="H116" s="86"/>
      <c r="I116" s="124"/>
      <c r="J116" s="13"/>
      <c r="K116" s="14"/>
      <c r="L116" s="14"/>
      <c r="M116" s="128"/>
      <c r="N116" s="126"/>
      <c r="O116" s="92">
        <f t="shared" si="61"/>
        <v>0</v>
      </c>
      <c r="P116" s="93">
        <f t="shared" si="62"/>
        <v>0</v>
      </c>
      <c r="Q116" s="22"/>
      <c r="R116" s="3" t="str">
        <f t="shared" si="63"/>
        <v/>
      </c>
      <c r="S116" s="3" t="str">
        <f t="shared" si="64"/>
        <v/>
      </c>
      <c r="T116" s="3" t="str">
        <f t="shared" si="65"/>
        <v/>
      </c>
      <c r="U116" s="4" t="str">
        <f t="shared" si="66"/>
        <v/>
      </c>
      <c r="V116" s="5" t="str">
        <f t="shared" si="67"/>
        <v/>
      </c>
      <c r="W116" s="76" t="str">
        <f t="shared" si="77"/>
        <v/>
      </c>
      <c r="X116" s="76" t="str">
        <f t="shared" si="78"/>
        <v/>
      </c>
      <c r="Y116" s="5" t="str">
        <f t="shared" si="68"/>
        <v/>
      </c>
      <c r="Z116" s="5" t="str">
        <f t="shared" si="69"/>
        <v/>
      </c>
      <c r="AA116" s="5" t="str">
        <f t="shared" si="70"/>
        <v/>
      </c>
      <c r="AB116" s="6" t="str">
        <f t="shared" si="71"/>
        <v/>
      </c>
      <c r="AC116" s="29" t="str">
        <f t="shared" si="72"/>
        <v/>
      </c>
      <c r="AD116" s="29" t="str">
        <f t="shared" si="73"/>
        <v/>
      </c>
      <c r="AE116" s="29" t="str">
        <f t="shared" si="74"/>
        <v/>
      </c>
      <c r="AF116" s="29" t="str">
        <f t="shared" si="76"/>
        <v/>
      </c>
      <c r="AG116" s="23"/>
      <c r="AH116" s="17" t="str">
        <f t="shared" si="75"/>
        <v/>
      </c>
      <c r="AI116" s="100"/>
      <c r="AJ116" s="61"/>
      <c r="AK116" s="61"/>
      <c r="AL116" s="62"/>
      <c r="AM116" s="18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25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</row>
    <row r="117" spans="1:139" ht="15" customHeight="1">
      <c r="A117" s="83"/>
      <c r="B117" s="66"/>
      <c r="C117" s="79"/>
      <c r="D117" s="67"/>
      <c r="E117" s="123"/>
      <c r="F117" s="123"/>
      <c r="G117" s="85"/>
      <c r="H117" s="86"/>
      <c r="I117" s="124"/>
      <c r="J117" s="13"/>
      <c r="K117" s="14"/>
      <c r="L117" s="14"/>
      <c r="M117" s="128"/>
      <c r="N117" s="126"/>
      <c r="O117" s="92">
        <f t="shared" si="61"/>
        <v>0</v>
      </c>
      <c r="P117" s="93">
        <f t="shared" si="62"/>
        <v>0</v>
      </c>
      <c r="Q117" s="22"/>
      <c r="R117" s="3" t="str">
        <f t="shared" si="63"/>
        <v/>
      </c>
      <c r="S117" s="3" t="str">
        <f t="shared" si="64"/>
        <v/>
      </c>
      <c r="T117" s="3" t="str">
        <f t="shared" si="65"/>
        <v/>
      </c>
      <c r="U117" s="4" t="str">
        <f t="shared" si="66"/>
        <v/>
      </c>
      <c r="V117" s="5" t="str">
        <f t="shared" si="67"/>
        <v/>
      </c>
      <c r="W117" s="76" t="str">
        <f t="shared" si="77"/>
        <v/>
      </c>
      <c r="X117" s="76" t="str">
        <f t="shared" si="78"/>
        <v/>
      </c>
      <c r="Y117" s="5" t="str">
        <f t="shared" si="68"/>
        <v/>
      </c>
      <c r="Z117" s="5" t="str">
        <f t="shared" si="69"/>
        <v/>
      </c>
      <c r="AA117" s="5" t="str">
        <f t="shared" si="70"/>
        <v/>
      </c>
      <c r="AB117" s="6" t="str">
        <f t="shared" si="71"/>
        <v/>
      </c>
      <c r="AC117" s="29" t="str">
        <f t="shared" si="72"/>
        <v/>
      </c>
      <c r="AD117" s="29" t="str">
        <f t="shared" si="73"/>
        <v/>
      </c>
      <c r="AE117" s="29" t="str">
        <f t="shared" si="74"/>
        <v/>
      </c>
      <c r="AF117" s="29" t="str">
        <f t="shared" si="76"/>
        <v/>
      </c>
      <c r="AG117" s="23"/>
      <c r="AH117" s="17" t="str">
        <f t="shared" si="75"/>
        <v/>
      </c>
      <c r="AI117" s="100"/>
      <c r="AJ117" s="61"/>
      <c r="AK117" s="61"/>
      <c r="AL117" s="62"/>
      <c r="AM117" s="18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25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</row>
    <row r="118" spans="1:139" ht="15" customHeight="1">
      <c r="A118" s="83"/>
      <c r="B118" s="66"/>
      <c r="C118" s="79"/>
      <c r="D118" s="67"/>
      <c r="E118" s="123"/>
      <c r="F118" s="123"/>
      <c r="G118" s="85"/>
      <c r="H118" s="86"/>
      <c r="I118" s="124"/>
      <c r="J118" s="13"/>
      <c r="K118" s="14"/>
      <c r="L118" s="14"/>
      <c r="M118" s="128"/>
      <c r="N118" s="126"/>
      <c r="O118" s="92">
        <f t="shared" si="61"/>
        <v>0</v>
      </c>
      <c r="P118" s="93">
        <f t="shared" si="62"/>
        <v>0</v>
      </c>
      <c r="Q118" s="22"/>
      <c r="R118" s="3" t="str">
        <f t="shared" si="63"/>
        <v/>
      </c>
      <c r="S118" s="3" t="str">
        <f t="shared" si="64"/>
        <v/>
      </c>
      <c r="T118" s="3" t="str">
        <f t="shared" si="65"/>
        <v/>
      </c>
      <c r="U118" s="4" t="str">
        <f t="shared" si="66"/>
        <v/>
      </c>
      <c r="V118" s="5" t="str">
        <f t="shared" si="67"/>
        <v/>
      </c>
      <c r="W118" s="76" t="str">
        <f t="shared" si="77"/>
        <v/>
      </c>
      <c r="X118" s="76" t="str">
        <f t="shared" si="78"/>
        <v/>
      </c>
      <c r="Y118" s="5" t="str">
        <f t="shared" si="68"/>
        <v/>
      </c>
      <c r="Z118" s="5" t="str">
        <f t="shared" si="69"/>
        <v/>
      </c>
      <c r="AA118" s="5" t="str">
        <f t="shared" si="70"/>
        <v/>
      </c>
      <c r="AB118" s="6" t="str">
        <f t="shared" si="71"/>
        <v/>
      </c>
      <c r="AC118" s="29" t="str">
        <f t="shared" si="72"/>
        <v/>
      </c>
      <c r="AD118" s="29" t="str">
        <f t="shared" si="73"/>
        <v/>
      </c>
      <c r="AE118" s="29" t="str">
        <f t="shared" si="74"/>
        <v/>
      </c>
      <c r="AF118" s="29" t="str">
        <f t="shared" si="76"/>
        <v/>
      </c>
      <c r="AG118" s="23"/>
      <c r="AH118" s="17" t="str">
        <f t="shared" si="75"/>
        <v/>
      </c>
      <c r="AI118" s="100"/>
      <c r="AJ118" s="61"/>
      <c r="AK118" s="61"/>
      <c r="AL118" s="62"/>
      <c r="AM118" s="18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25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</row>
    <row r="119" spans="1:139" ht="15" customHeight="1">
      <c r="A119" s="83"/>
      <c r="B119" s="66"/>
      <c r="C119" s="79"/>
      <c r="D119" s="67"/>
      <c r="E119" s="123"/>
      <c r="F119" s="123"/>
      <c r="G119" s="85"/>
      <c r="H119" s="86"/>
      <c r="I119" s="124"/>
      <c r="J119" s="13"/>
      <c r="K119" s="14"/>
      <c r="L119" s="14"/>
      <c r="M119" s="128"/>
      <c r="N119" s="126"/>
      <c r="O119" s="92">
        <f t="shared" si="61"/>
        <v>0</v>
      </c>
      <c r="P119" s="93">
        <f t="shared" si="62"/>
        <v>0</v>
      </c>
      <c r="Q119" s="22"/>
      <c r="R119" s="3" t="str">
        <f t="shared" si="63"/>
        <v/>
      </c>
      <c r="S119" s="3" t="str">
        <f t="shared" si="64"/>
        <v/>
      </c>
      <c r="T119" s="3" t="str">
        <f t="shared" si="65"/>
        <v/>
      </c>
      <c r="U119" s="4" t="str">
        <f t="shared" si="66"/>
        <v/>
      </c>
      <c r="V119" s="5" t="str">
        <f t="shared" si="67"/>
        <v/>
      </c>
      <c r="W119" s="76" t="str">
        <f t="shared" si="77"/>
        <v/>
      </c>
      <c r="X119" s="76" t="str">
        <f t="shared" si="78"/>
        <v/>
      </c>
      <c r="Y119" s="5" t="str">
        <f t="shared" si="68"/>
        <v/>
      </c>
      <c r="Z119" s="5" t="str">
        <f t="shared" si="69"/>
        <v/>
      </c>
      <c r="AA119" s="5" t="str">
        <f t="shared" si="70"/>
        <v/>
      </c>
      <c r="AB119" s="6" t="str">
        <f t="shared" si="71"/>
        <v/>
      </c>
      <c r="AC119" s="29" t="str">
        <f t="shared" si="72"/>
        <v/>
      </c>
      <c r="AD119" s="29" t="str">
        <f t="shared" si="73"/>
        <v/>
      </c>
      <c r="AE119" s="29" t="str">
        <f t="shared" si="74"/>
        <v/>
      </c>
      <c r="AF119" s="29" t="str">
        <f t="shared" si="76"/>
        <v/>
      </c>
      <c r="AG119" s="23"/>
      <c r="AH119" s="17" t="str">
        <f t="shared" si="75"/>
        <v/>
      </c>
      <c r="AI119" s="100"/>
      <c r="AJ119" s="61"/>
      <c r="AK119" s="61"/>
      <c r="AL119" s="62"/>
      <c r="AM119" s="18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25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</row>
    <row r="120" spans="1:139" ht="15" customHeight="1">
      <c r="A120" s="83"/>
      <c r="B120" s="66"/>
      <c r="C120" s="79"/>
      <c r="D120" s="67"/>
      <c r="E120" s="123"/>
      <c r="F120" s="123"/>
      <c r="G120" s="85"/>
      <c r="H120" s="86"/>
      <c r="I120" s="124"/>
      <c r="J120" s="13"/>
      <c r="K120" s="14"/>
      <c r="L120" s="14"/>
      <c r="M120" s="128"/>
      <c r="N120" s="126"/>
      <c r="O120" s="92">
        <f t="shared" si="61"/>
        <v>0</v>
      </c>
      <c r="P120" s="93">
        <f t="shared" si="62"/>
        <v>0</v>
      </c>
      <c r="Q120" s="22"/>
      <c r="R120" s="3" t="str">
        <f t="shared" si="63"/>
        <v/>
      </c>
      <c r="S120" s="3" t="str">
        <f t="shared" si="64"/>
        <v/>
      </c>
      <c r="T120" s="3" t="str">
        <f t="shared" si="65"/>
        <v/>
      </c>
      <c r="U120" s="4" t="str">
        <f t="shared" si="66"/>
        <v/>
      </c>
      <c r="V120" s="5" t="str">
        <f t="shared" si="67"/>
        <v/>
      </c>
      <c r="W120" s="76" t="str">
        <f t="shared" si="77"/>
        <v/>
      </c>
      <c r="X120" s="76" t="str">
        <f t="shared" si="78"/>
        <v/>
      </c>
      <c r="Y120" s="5" t="str">
        <f t="shared" si="68"/>
        <v/>
      </c>
      <c r="Z120" s="5" t="str">
        <f t="shared" si="69"/>
        <v/>
      </c>
      <c r="AA120" s="5" t="str">
        <f t="shared" si="70"/>
        <v/>
      </c>
      <c r="AB120" s="6" t="str">
        <f t="shared" si="71"/>
        <v/>
      </c>
      <c r="AC120" s="29" t="str">
        <f t="shared" si="72"/>
        <v/>
      </c>
      <c r="AD120" s="29" t="str">
        <f t="shared" si="73"/>
        <v/>
      </c>
      <c r="AE120" s="29" t="str">
        <f t="shared" si="74"/>
        <v/>
      </c>
      <c r="AF120" s="29" t="str">
        <f t="shared" si="76"/>
        <v/>
      </c>
      <c r="AG120" s="23"/>
      <c r="AH120" s="17" t="str">
        <f t="shared" si="75"/>
        <v/>
      </c>
      <c r="AI120" s="100"/>
      <c r="AJ120" s="61"/>
      <c r="AK120" s="61"/>
      <c r="AL120" s="62"/>
      <c r="AM120" s="18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25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</row>
    <row r="121" spans="1:139" ht="15" customHeight="1">
      <c r="A121" s="83"/>
      <c r="B121" s="66"/>
      <c r="C121" s="79"/>
      <c r="D121" s="67"/>
      <c r="E121" s="123"/>
      <c r="F121" s="123"/>
      <c r="G121" s="85"/>
      <c r="H121" s="86"/>
      <c r="I121" s="124"/>
      <c r="J121" s="13"/>
      <c r="K121" s="14"/>
      <c r="L121" s="14"/>
      <c r="M121" s="128"/>
      <c r="N121" s="126"/>
      <c r="O121" s="92">
        <f t="shared" si="61"/>
        <v>0</v>
      </c>
      <c r="P121" s="93">
        <f t="shared" si="62"/>
        <v>0</v>
      </c>
      <c r="Q121" s="22"/>
      <c r="R121" s="3" t="str">
        <f t="shared" si="63"/>
        <v/>
      </c>
      <c r="S121" s="3" t="str">
        <f t="shared" si="64"/>
        <v/>
      </c>
      <c r="T121" s="3" t="str">
        <f t="shared" si="65"/>
        <v/>
      </c>
      <c r="U121" s="4" t="str">
        <f t="shared" si="66"/>
        <v/>
      </c>
      <c r="V121" s="5" t="str">
        <f t="shared" si="67"/>
        <v/>
      </c>
      <c r="W121" s="76" t="str">
        <f t="shared" si="77"/>
        <v/>
      </c>
      <c r="X121" s="76" t="str">
        <f t="shared" si="78"/>
        <v/>
      </c>
      <c r="Y121" s="5" t="str">
        <f t="shared" si="68"/>
        <v/>
      </c>
      <c r="Z121" s="5" t="str">
        <f t="shared" si="69"/>
        <v/>
      </c>
      <c r="AA121" s="5" t="str">
        <f t="shared" si="70"/>
        <v/>
      </c>
      <c r="AB121" s="6" t="str">
        <f t="shared" si="71"/>
        <v/>
      </c>
      <c r="AC121" s="29" t="str">
        <f t="shared" si="72"/>
        <v/>
      </c>
      <c r="AD121" s="29" t="str">
        <f t="shared" si="73"/>
        <v/>
      </c>
      <c r="AE121" s="29" t="str">
        <f t="shared" si="74"/>
        <v/>
      </c>
      <c r="AF121" s="29" t="str">
        <f t="shared" si="76"/>
        <v/>
      </c>
      <c r="AG121" s="23"/>
      <c r="AH121" s="17" t="str">
        <f t="shared" si="75"/>
        <v/>
      </c>
      <c r="AI121" s="100"/>
      <c r="AJ121" s="61"/>
      <c r="AK121" s="61"/>
      <c r="AL121" s="62"/>
      <c r="AM121" s="18"/>
      <c r="AN121" s="102"/>
      <c r="AO121" s="102"/>
      <c r="AP121" s="102"/>
      <c r="AQ121" s="102"/>
      <c r="AR121" s="102"/>
      <c r="AS121" s="102"/>
      <c r="AT121" s="102"/>
      <c r="AU121" s="102"/>
      <c r="AV121" s="102"/>
      <c r="AW121" s="102"/>
      <c r="AX121" s="102"/>
      <c r="AY121" s="102"/>
      <c r="AZ121" s="102"/>
      <c r="BA121" s="102"/>
      <c r="BB121" s="102"/>
      <c r="BC121" s="102"/>
      <c r="BD121" s="102"/>
      <c r="BE121" s="102"/>
      <c r="BF121" s="102"/>
      <c r="BG121" s="102"/>
      <c r="BH121" s="102"/>
      <c r="BI121" s="102"/>
      <c r="BJ121" s="102"/>
      <c r="BK121" s="102"/>
      <c r="BL121" s="102"/>
      <c r="BM121" s="102"/>
      <c r="BN121" s="102"/>
      <c r="BO121" s="102"/>
      <c r="BP121" s="102"/>
      <c r="BQ121" s="102"/>
      <c r="BR121" s="102"/>
      <c r="BS121" s="102"/>
      <c r="BT121" s="25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</row>
    <row r="122" spans="1:139" ht="15" customHeight="1">
      <c r="A122" s="83"/>
      <c r="B122" s="66"/>
      <c r="C122" s="79"/>
      <c r="D122" s="67"/>
      <c r="E122" s="123"/>
      <c r="F122" s="123"/>
      <c r="G122" s="85"/>
      <c r="H122" s="86"/>
      <c r="I122" s="124"/>
      <c r="J122" s="13"/>
      <c r="K122" s="14"/>
      <c r="L122" s="14"/>
      <c r="M122" s="128"/>
      <c r="N122" s="126"/>
      <c r="O122" s="92">
        <f t="shared" si="61"/>
        <v>0</v>
      </c>
      <c r="P122" s="93">
        <f t="shared" si="62"/>
        <v>0</v>
      </c>
      <c r="Q122" s="22"/>
      <c r="R122" s="3" t="str">
        <f t="shared" si="63"/>
        <v/>
      </c>
      <c r="S122" s="3" t="str">
        <f t="shared" si="64"/>
        <v/>
      </c>
      <c r="T122" s="3" t="str">
        <f t="shared" si="65"/>
        <v/>
      </c>
      <c r="U122" s="4" t="str">
        <f t="shared" si="66"/>
        <v/>
      </c>
      <c r="V122" s="5" t="str">
        <f t="shared" si="67"/>
        <v/>
      </c>
      <c r="W122" s="76" t="str">
        <f t="shared" si="77"/>
        <v/>
      </c>
      <c r="X122" s="76" t="str">
        <f t="shared" si="78"/>
        <v/>
      </c>
      <c r="Y122" s="5" t="str">
        <f t="shared" si="68"/>
        <v/>
      </c>
      <c r="Z122" s="5" t="str">
        <f t="shared" si="69"/>
        <v/>
      </c>
      <c r="AA122" s="5" t="str">
        <f t="shared" si="70"/>
        <v/>
      </c>
      <c r="AB122" s="6" t="str">
        <f t="shared" si="71"/>
        <v/>
      </c>
      <c r="AC122" s="29" t="str">
        <f t="shared" si="72"/>
        <v/>
      </c>
      <c r="AD122" s="29" t="str">
        <f t="shared" si="73"/>
        <v/>
      </c>
      <c r="AE122" s="29" t="str">
        <f t="shared" si="74"/>
        <v/>
      </c>
      <c r="AF122" s="29" t="str">
        <f t="shared" si="76"/>
        <v/>
      </c>
      <c r="AG122" s="23"/>
      <c r="AH122" s="17" t="str">
        <f t="shared" si="75"/>
        <v/>
      </c>
      <c r="AI122" s="100"/>
      <c r="AJ122" s="61"/>
      <c r="AK122" s="61"/>
      <c r="AL122" s="62"/>
      <c r="AM122" s="18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25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</row>
    <row r="123" spans="1:139" ht="15" customHeight="1">
      <c r="A123" s="83"/>
      <c r="B123" s="66"/>
      <c r="C123" s="79"/>
      <c r="D123" s="67"/>
      <c r="E123" s="123"/>
      <c r="F123" s="123"/>
      <c r="G123" s="85"/>
      <c r="H123" s="86"/>
      <c r="I123" s="124"/>
      <c r="J123" s="13"/>
      <c r="K123" s="14"/>
      <c r="L123" s="14"/>
      <c r="M123" s="128"/>
      <c r="N123" s="126"/>
      <c r="O123" s="92">
        <f t="shared" si="61"/>
        <v>0</v>
      </c>
      <c r="P123" s="93">
        <f t="shared" si="62"/>
        <v>0</v>
      </c>
      <c r="Q123" s="22"/>
      <c r="R123" s="3" t="str">
        <f t="shared" si="63"/>
        <v/>
      </c>
      <c r="S123" s="3" t="str">
        <f t="shared" si="64"/>
        <v/>
      </c>
      <c r="T123" s="3" t="str">
        <f t="shared" si="65"/>
        <v/>
      </c>
      <c r="U123" s="4" t="str">
        <f t="shared" si="66"/>
        <v/>
      </c>
      <c r="V123" s="5" t="str">
        <f t="shared" si="67"/>
        <v/>
      </c>
      <c r="W123" s="76" t="str">
        <f t="shared" si="77"/>
        <v/>
      </c>
      <c r="X123" s="76" t="str">
        <f t="shared" si="78"/>
        <v/>
      </c>
      <c r="Y123" s="5" t="str">
        <f t="shared" si="68"/>
        <v/>
      </c>
      <c r="Z123" s="5" t="str">
        <f t="shared" si="69"/>
        <v/>
      </c>
      <c r="AA123" s="5" t="str">
        <f t="shared" si="70"/>
        <v/>
      </c>
      <c r="AB123" s="6" t="str">
        <f t="shared" si="71"/>
        <v/>
      </c>
      <c r="AC123" s="29" t="str">
        <f t="shared" si="72"/>
        <v/>
      </c>
      <c r="AD123" s="29" t="str">
        <f t="shared" si="73"/>
        <v/>
      </c>
      <c r="AE123" s="29" t="str">
        <f t="shared" si="74"/>
        <v/>
      </c>
      <c r="AF123" s="29" t="str">
        <f t="shared" si="76"/>
        <v/>
      </c>
      <c r="AG123" s="23"/>
      <c r="AH123" s="17" t="str">
        <f t="shared" si="75"/>
        <v/>
      </c>
      <c r="AI123" s="100"/>
      <c r="AJ123" s="61"/>
      <c r="AK123" s="61"/>
      <c r="AL123" s="62"/>
      <c r="AM123" s="18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25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</row>
    <row r="124" spans="1:139" ht="15" customHeight="1">
      <c r="A124" s="83"/>
      <c r="B124" s="66"/>
      <c r="C124" s="79"/>
      <c r="D124" s="67"/>
      <c r="E124" s="123"/>
      <c r="F124" s="123"/>
      <c r="G124" s="85"/>
      <c r="H124" s="86"/>
      <c r="I124" s="124"/>
      <c r="J124" s="13"/>
      <c r="K124" s="14"/>
      <c r="L124" s="14"/>
      <c r="M124" s="128"/>
      <c r="N124" s="126"/>
      <c r="O124" s="92">
        <f t="shared" si="61"/>
        <v>0</v>
      </c>
      <c r="P124" s="93">
        <f t="shared" si="62"/>
        <v>0</v>
      </c>
      <c r="Q124" s="22"/>
      <c r="R124" s="3" t="str">
        <f t="shared" si="63"/>
        <v/>
      </c>
      <c r="S124" s="3" t="str">
        <f t="shared" si="64"/>
        <v/>
      </c>
      <c r="T124" s="3" t="str">
        <f t="shared" si="65"/>
        <v/>
      </c>
      <c r="U124" s="4" t="str">
        <f t="shared" si="66"/>
        <v/>
      </c>
      <c r="V124" s="5" t="str">
        <f t="shared" si="67"/>
        <v/>
      </c>
      <c r="W124" s="76" t="str">
        <f t="shared" si="77"/>
        <v/>
      </c>
      <c r="X124" s="76" t="str">
        <f t="shared" si="78"/>
        <v/>
      </c>
      <c r="Y124" s="5" t="str">
        <f t="shared" si="68"/>
        <v/>
      </c>
      <c r="Z124" s="5" t="str">
        <f t="shared" si="69"/>
        <v/>
      </c>
      <c r="AA124" s="5" t="str">
        <f t="shared" si="70"/>
        <v/>
      </c>
      <c r="AB124" s="6" t="str">
        <f t="shared" si="71"/>
        <v/>
      </c>
      <c r="AC124" s="29" t="str">
        <f t="shared" si="72"/>
        <v/>
      </c>
      <c r="AD124" s="29" t="str">
        <f t="shared" si="73"/>
        <v/>
      </c>
      <c r="AE124" s="29" t="str">
        <f t="shared" si="74"/>
        <v/>
      </c>
      <c r="AF124" s="29" t="str">
        <f t="shared" si="76"/>
        <v/>
      </c>
      <c r="AG124" s="23"/>
      <c r="AH124" s="17" t="str">
        <f t="shared" si="75"/>
        <v/>
      </c>
      <c r="AI124" s="100"/>
      <c r="AJ124" s="61"/>
      <c r="AK124" s="61"/>
      <c r="AL124" s="62"/>
      <c r="AM124" s="18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25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</row>
    <row r="125" spans="1:139" ht="15" customHeight="1">
      <c r="A125" s="83"/>
      <c r="B125" s="66"/>
      <c r="C125" s="79"/>
      <c r="D125" s="67"/>
      <c r="E125" s="123"/>
      <c r="F125" s="123"/>
      <c r="G125" s="85"/>
      <c r="H125" s="86"/>
      <c r="I125" s="124"/>
      <c r="J125" s="13"/>
      <c r="K125" s="14"/>
      <c r="L125" s="14"/>
      <c r="M125" s="128"/>
      <c r="N125" s="126"/>
      <c r="O125" s="92">
        <f t="shared" si="61"/>
        <v>0</v>
      </c>
      <c r="P125" s="93">
        <f t="shared" si="62"/>
        <v>0</v>
      </c>
      <c r="Q125" s="22"/>
      <c r="R125" s="3" t="str">
        <f t="shared" si="63"/>
        <v/>
      </c>
      <c r="S125" s="3" t="str">
        <f t="shared" si="64"/>
        <v/>
      </c>
      <c r="T125" s="3" t="str">
        <f t="shared" si="65"/>
        <v/>
      </c>
      <c r="U125" s="4" t="str">
        <f t="shared" si="66"/>
        <v/>
      </c>
      <c r="V125" s="5" t="str">
        <f t="shared" si="67"/>
        <v/>
      </c>
      <c r="W125" s="76" t="str">
        <f t="shared" si="77"/>
        <v/>
      </c>
      <c r="X125" s="76" t="str">
        <f t="shared" si="78"/>
        <v/>
      </c>
      <c r="Y125" s="5" t="str">
        <f t="shared" si="68"/>
        <v/>
      </c>
      <c r="Z125" s="5" t="str">
        <f t="shared" si="69"/>
        <v/>
      </c>
      <c r="AA125" s="5" t="str">
        <f t="shared" si="70"/>
        <v/>
      </c>
      <c r="AB125" s="6" t="str">
        <f t="shared" si="71"/>
        <v/>
      </c>
      <c r="AC125" s="29" t="str">
        <f t="shared" si="72"/>
        <v/>
      </c>
      <c r="AD125" s="29" t="str">
        <f t="shared" si="73"/>
        <v/>
      </c>
      <c r="AE125" s="29" t="str">
        <f t="shared" si="74"/>
        <v/>
      </c>
      <c r="AF125" s="29" t="str">
        <f t="shared" si="76"/>
        <v/>
      </c>
      <c r="AG125" s="23"/>
      <c r="AH125" s="17" t="str">
        <f t="shared" si="75"/>
        <v/>
      </c>
      <c r="AI125" s="100"/>
      <c r="AJ125" s="61"/>
      <c r="AK125" s="61"/>
      <c r="AL125" s="62"/>
      <c r="AM125" s="18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25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</row>
    <row r="126" spans="1:139" ht="15" customHeight="1">
      <c r="A126" s="83"/>
      <c r="B126" s="66"/>
      <c r="C126" s="79"/>
      <c r="D126" s="67"/>
      <c r="E126" s="123"/>
      <c r="F126" s="123"/>
      <c r="G126" s="85"/>
      <c r="H126" s="86"/>
      <c r="I126" s="124"/>
      <c r="J126" s="13"/>
      <c r="K126" s="14"/>
      <c r="L126" s="14"/>
      <c r="M126" s="128"/>
      <c r="N126" s="126"/>
      <c r="O126" s="92">
        <f t="shared" si="61"/>
        <v>0</v>
      </c>
      <c r="P126" s="93">
        <f t="shared" si="62"/>
        <v>0</v>
      </c>
      <c r="Q126" s="22"/>
      <c r="R126" s="3" t="str">
        <f t="shared" si="63"/>
        <v/>
      </c>
      <c r="S126" s="3" t="str">
        <f t="shared" si="64"/>
        <v/>
      </c>
      <c r="T126" s="3" t="str">
        <f t="shared" si="65"/>
        <v/>
      </c>
      <c r="U126" s="4" t="str">
        <f t="shared" si="66"/>
        <v/>
      </c>
      <c r="V126" s="5" t="str">
        <f t="shared" si="67"/>
        <v/>
      </c>
      <c r="W126" s="76" t="str">
        <f t="shared" si="77"/>
        <v/>
      </c>
      <c r="X126" s="76" t="str">
        <f t="shared" si="78"/>
        <v/>
      </c>
      <c r="Y126" s="5" t="str">
        <f t="shared" si="68"/>
        <v/>
      </c>
      <c r="Z126" s="5" t="str">
        <f t="shared" si="69"/>
        <v/>
      </c>
      <c r="AA126" s="5" t="str">
        <f t="shared" si="70"/>
        <v/>
      </c>
      <c r="AB126" s="6" t="str">
        <f t="shared" si="71"/>
        <v/>
      </c>
      <c r="AC126" s="29" t="str">
        <f t="shared" si="72"/>
        <v/>
      </c>
      <c r="AD126" s="29" t="str">
        <f t="shared" si="73"/>
        <v/>
      </c>
      <c r="AE126" s="29" t="str">
        <f t="shared" si="74"/>
        <v/>
      </c>
      <c r="AF126" s="29" t="str">
        <f t="shared" si="76"/>
        <v/>
      </c>
      <c r="AG126" s="23"/>
      <c r="AH126" s="17" t="str">
        <f t="shared" si="75"/>
        <v/>
      </c>
      <c r="AI126" s="100"/>
      <c r="AJ126" s="61"/>
      <c r="AK126" s="61"/>
      <c r="AL126" s="62"/>
      <c r="AM126" s="18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25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</row>
    <row r="127" spans="1:139" ht="15" customHeight="1">
      <c r="A127" s="83"/>
      <c r="B127" s="66"/>
      <c r="C127" s="79"/>
      <c r="D127" s="67"/>
      <c r="E127" s="123"/>
      <c r="F127" s="123"/>
      <c r="G127" s="85"/>
      <c r="H127" s="86"/>
      <c r="I127" s="124"/>
      <c r="J127" s="13"/>
      <c r="K127" s="14"/>
      <c r="L127" s="14"/>
      <c r="M127" s="128"/>
      <c r="N127" s="126"/>
      <c r="O127" s="92">
        <f t="shared" si="61"/>
        <v>0</v>
      </c>
      <c r="P127" s="93">
        <f t="shared" si="62"/>
        <v>0</v>
      </c>
      <c r="Q127" s="22"/>
      <c r="R127" s="3" t="str">
        <f t="shared" si="63"/>
        <v/>
      </c>
      <c r="S127" s="3" t="str">
        <f t="shared" si="64"/>
        <v/>
      </c>
      <c r="T127" s="3" t="str">
        <f t="shared" si="65"/>
        <v/>
      </c>
      <c r="U127" s="4" t="str">
        <f t="shared" si="66"/>
        <v/>
      </c>
      <c r="V127" s="5" t="str">
        <f t="shared" si="67"/>
        <v/>
      </c>
      <c r="W127" s="76" t="str">
        <f t="shared" si="77"/>
        <v/>
      </c>
      <c r="X127" s="76" t="str">
        <f t="shared" si="78"/>
        <v/>
      </c>
      <c r="Y127" s="5" t="str">
        <f t="shared" si="68"/>
        <v/>
      </c>
      <c r="Z127" s="5" t="str">
        <f t="shared" si="69"/>
        <v/>
      </c>
      <c r="AA127" s="5" t="str">
        <f t="shared" si="70"/>
        <v/>
      </c>
      <c r="AB127" s="6" t="str">
        <f t="shared" si="71"/>
        <v/>
      </c>
      <c r="AC127" s="29" t="str">
        <f t="shared" si="72"/>
        <v/>
      </c>
      <c r="AD127" s="29" t="str">
        <f t="shared" si="73"/>
        <v/>
      </c>
      <c r="AE127" s="29" t="str">
        <f t="shared" si="74"/>
        <v/>
      </c>
      <c r="AF127" s="29" t="str">
        <f t="shared" si="76"/>
        <v/>
      </c>
      <c r="AG127" s="23"/>
      <c r="AH127" s="17" t="str">
        <f t="shared" si="75"/>
        <v/>
      </c>
      <c r="AI127" s="100"/>
      <c r="AJ127" s="61"/>
      <c r="AK127" s="61"/>
      <c r="AL127" s="62"/>
      <c r="AM127" s="18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25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</row>
    <row r="128" spans="1:139" ht="15" customHeight="1">
      <c r="A128" s="83"/>
      <c r="B128" s="66"/>
      <c r="C128" s="79"/>
      <c r="D128" s="67"/>
      <c r="E128" s="123"/>
      <c r="F128" s="123"/>
      <c r="G128" s="85"/>
      <c r="H128" s="86"/>
      <c r="I128" s="124"/>
      <c r="J128" s="13"/>
      <c r="K128" s="14"/>
      <c r="L128" s="14"/>
      <c r="M128" s="128"/>
      <c r="N128" s="126"/>
      <c r="O128" s="92">
        <f t="shared" si="61"/>
        <v>0</v>
      </c>
      <c r="P128" s="93">
        <f t="shared" si="62"/>
        <v>0</v>
      </c>
      <c r="Q128" s="22"/>
      <c r="R128" s="3" t="str">
        <f t="shared" si="63"/>
        <v/>
      </c>
      <c r="S128" s="3" t="str">
        <f t="shared" si="64"/>
        <v/>
      </c>
      <c r="T128" s="3" t="str">
        <f t="shared" si="65"/>
        <v/>
      </c>
      <c r="U128" s="4" t="str">
        <f t="shared" si="66"/>
        <v/>
      </c>
      <c r="V128" s="5" t="str">
        <f t="shared" si="67"/>
        <v/>
      </c>
      <c r="W128" s="76" t="str">
        <f t="shared" si="77"/>
        <v/>
      </c>
      <c r="X128" s="76" t="str">
        <f t="shared" si="78"/>
        <v/>
      </c>
      <c r="Y128" s="5" t="str">
        <f t="shared" si="68"/>
        <v/>
      </c>
      <c r="Z128" s="5" t="str">
        <f t="shared" si="69"/>
        <v/>
      </c>
      <c r="AA128" s="5" t="str">
        <f t="shared" si="70"/>
        <v/>
      </c>
      <c r="AB128" s="6" t="str">
        <f t="shared" si="71"/>
        <v/>
      </c>
      <c r="AC128" s="29" t="str">
        <f t="shared" si="72"/>
        <v/>
      </c>
      <c r="AD128" s="29" t="str">
        <f t="shared" si="73"/>
        <v/>
      </c>
      <c r="AE128" s="29" t="str">
        <f t="shared" si="74"/>
        <v/>
      </c>
      <c r="AF128" s="29" t="str">
        <f t="shared" si="76"/>
        <v/>
      </c>
      <c r="AG128" s="23"/>
      <c r="AH128" s="17" t="str">
        <f t="shared" si="75"/>
        <v/>
      </c>
      <c r="AI128" s="100"/>
      <c r="AJ128" s="61"/>
      <c r="AK128" s="61"/>
      <c r="AL128" s="62"/>
      <c r="AM128" s="18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25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</row>
    <row r="129" spans="1:139" ht="15" customHeight="1">
      <c r="A129" s="83"/>
      <c r="B129" s="66"/>
      <c r="C129" s="79"/>
      <c r="D129" s="67"/>
      <c r="E129" s="123"/>
      <c r="F129" s="123"/>
      <c r="G129" s="85"/>
      <c r="H129" s="86"/>
      <c r="I129" s="124"/>
      <c r="J129" s="13"/>
      <c r="K129" s="14"/>
      <c r="L129" s="14"/>
      <c r="M129" s="128"/>
      <c r="N129" s="126"/>
      <c r="O129" s="92">
        <f t="shared" si="61"/>
        <v>0</v>
      </c>
      <c r="P129" s="93">
        <f t="shared" si="62"/>
        <v>0</v>
      </c>
      <c r="Q129" s="22"/>
      <c r="R129" s="3" t="str">
        <f t="shared" si="63"/>
        <v/>
      </c>
      <c r="S129" s="3" t="str">
        <f t="shared" si="64"/>
        <v/>
      </c>
      <c r="T129" s="3" t="str">
        <f t="shared" si="65"/>
        <v/>
      </c>
      <c r="U129" s="4" t="str">
        <f t="shared" si="66"/>
        <v/>
      </c>
      <c r="V129" s="5" t="str">
        <f t="shared" si="67"/>
        <v/>
      </c>
      <c r="W129" s="76" t="str">
        <f t="shared" si="77"/>
        <v/>
      </c>
      <c r="X129" s="76" t="str">
        <f t="shared" si="78"/>
        <v/>
      </c>
      <c r="Y129" s="5" t="str">
        <f t="shared" si="68"/>
        <v/>
      </c>
      <c r="Z129" s="5" t="str">
        <f t="shared" si="69"/>
        <v/>
      </c>
      <c r="AA129" s="5" t="str">
        <f t="shared" si="70"/>
        <v/>
      </c>
      <c r="AB129" s="6" t="str">
        <f t="shared" si="71"/>
        <v/>
      </c>
      <c r="AC129" s="29" t="str">
        <f t="shared" si="72"/>
        <v/>
      </c>
      <c r="AD129" s="29" t="str">
        <f t="shared" si="73"/>
        <v/>
      </c>
      <c r="AE129" s="29" t="str">
        <f t="shared" si="74"/>
        <v/>
      </c>
      <c r="AF129" s="29" t="str">
        <f t="shared" si="76"/>
        <v/>
      </c>
      <c r="AG129" s="23"/>
      <c r="AH129" s="17" t="str">
        <f t="shared" si="75"/>
        <v/>
      </c>
      <c r="AI129" s="100"/>
      <c r="AJ129" s="61"/>
      <c r="AK129" s="61"/>
      <c r="AL129" s="62"/>
      <c r="AM129" s="18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25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</row>
    <row r="130" spans="1:139" ht="15" customHeight="1">
      <c r="A130" s="83"/>
      <c r="B130" s="66"/>
      <c r="C130" s="79"/>
      <c r="D130" s="67"/>
      <c r="E130" s="123"/>
      <c r="F130" s="123"/>
      <c r="G130" s="85"/>
      <c r="H130" s="86"/>
      <c r="I130" s="124"/>
      <c r="J130" s="13"/>
      <c r="K130" s="14"/>
      <c r="L130" s="14"/>
      <c r="M130" s="128"/>
      <c r="N130" s="126"/>
      <c r="O130" s="92">
        <f t="shared" si="61"/>
        <v>0</v>
      </c>
      <c r="P130" s="93">
        <f t="shared" si="62"/>
        <v>0</v>
      </c>
      <c r="Q130" s="22"/>
      <c r="R130" s="3" t="str">
        <f t="shared" si="63"/>
        <v/>
      </c>
      <c r="S130" s="3" t="str">
        <f t="shared" si="64"/>
        <v/>
      </c>
      <c r="T130" s="3" t="str">
        <f t="shared" si="65"/>
        <v/>
      </c>
      <c r="U130" s="4" t="str">
        <f t="shared" si="66"/>
        <v/>
      </c>
      <c r="V130" s="5" t="str">
        <f t="shared" si="67"/>
        <v/>
      </c>
      <c r="W130" s="76" t="str">
        <f t="shared" si="77"/>
        <v/>
      </c>
      <c r="X130" s="76" t="str">
        <f t="shared" si="78"/>
        <v/>
      </c>
      <c r="Y130" s="5" t="str">
        <f t="shared" si="68"/>
        <v/>
      </c>
      <c r="Z130" s="5" t="str">
        <f t="shared" si="69"/>
        <v/>
      </c>
      <c r="AA130" s="5" t="str">
        <f t="shared" si="70"/>
        <v/>
      </c>
      <c r="AB130" s="6" t="str">
        <f t="shared" si="71"/>
        <v/>
      </c>
      <c r="AC130" s="29" t="str">
        <f t="shared" si="72"/>
        <v/>
      </c>
      <c r="AD130" s="29" t="str">
        <f t="shared" si="73"/>
        <v/>
      </c>
      <c r="AE130" s="29" t="str">
        <f t="shared" si="74"/>
        <v/>
      </c>
      <c r="AF130" s="29" t="str">
        <f t="shared" si="76"/>
        <v/>
      </c>
      <c r="AG130" s="23"/>
      <c r="AH130" s="17" t="str">
        <f t="shared" si="75"/>
        <v/>
      </c>
      <c r="AI130" s="100"/>
      <c r="AJ130" s="61"/>
      <c r="AK130" s="61"/>
      <c r="AL130" s="62"/>
      <c r="AM130" s="18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25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</row>
    <row r="131" spans="1:139" ht="15" customHeight="1">
      <c r="A131" s="83"/>
      <c r="B131" s="66"/>
      <c r="C131" s="79"/>
      <c r="D131" s="67"/>
      <c r="E131" s="123"/>
      <c r="F131" s="123"/>
      <c r="G131" s="85"/>
      <c r="H131" s="86"/>
      <c r="I131" s="124"/>
      <c r="J131" s="13"/>
      <c r="K131" s="14"/>
      <c r="L131" s="14"/>
      <c r="M131" s="128"/>
      <c r="N131" s="126"/>
      <c r="O131" s="92">
        <f t="shared" si="61"/>
        <v>0</v>
      </c>
      <c r="P131" s="93">
        <f t="shared" si="62"/>
        <v>0</v>
      </c>
      <c r="Q131" s="22"/>
      <c r="R131" s="3" t="str">
        <f t="shared" si="63"/>
        <v/>
      </c>
      <c r="S131" s="3" t="str">
        <f t="shared" si="64"/>
        <v/>
      </c>
      <c r="T131" s="3" t="str">
        <f t="shared" si="65"/>
        <v/>
      </c>
      <c r="U131" s="4" t="str">
        <f t="shared" si="66"/>
        <v/>
      </c>
      <c r="V131" s="5" t="str">
        <f t="shared" si="67"/>
        <v/>
      </c>
      <c r="W131" s="76" t="str">
        <f t="shared" si="77"/>
        <v/>
      </c>
      <c r="X131" s="76" t="str">
        <f t="shared" si="78"/>
        <v/>
      </c>
      <c r="Y131" s="5" t="str">
        <f t="shared" si="68"/>
        <v/>
      </c>
      <c r="Z131" s="5" t="str">
        <f t="shared" si="69"/>
        <v/>
      </c>
      <c r="AA131" s="5" t="str">
        <f t="shared" si="70"/>
        <v/>
      </c>
      <c r="AB131" s="6" t="str">
        <f t="shared" si="71"/>
        <v/>
      </c>
      <c r="AC131" s="29" t="str">
        <f t="shared" si="72"/>
        <v/>
      </c>
      <c r="AD131" s="29" t="str">
        <f t="shared" si="73"/>
        <v/>
      </c>
      <c r="AE131" s="29" t="str">
        <f t="shared" si="74"/>
        <v/>
      </c>
      <c r="AF131" s="29" t="str">
        <f t="shared" si="76"/>
        <v/>
      </c>
      <c r="AG131" s="23"/>
      <c r="AH131" s="17" t="str">
        <f t="shared" si="75"/>
        <v/>
      </c>
      <c r="AI131" s="100"/>
      <c r="AJ131" s="61"/>
      <c r="AK131" s="61"/>
      <c r="AL131" s="62"/>
      <c r="AM131" s="18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25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</row>
    <row r="132" spans="1:139" ht="15" customHeight="1">
      <c r="A132" s="83"/>
      <c r="B132" s="66"/>
      <c r="C132" s="79"/>
      <c r="D132" s="67"/>
      <c r="E132" s="123"/>
      <c r="F132" s="123"/>
      <c r="G132" s="85"/>
      <c r="H132" s="86"/>
      <c r="I132" s="124"/>
      <c r="J132" s="13"/>
      <c r="K132" s="14"/>
      <c r="L132" s="14"/>
      <c r="M132" s="128"/>
      <c r="N132" s="126"/>
      <c r="O132" s="92">
        <f t="shared" si="61"/>
        <v>0</v>
      </c>
      <c r="P132" s="93">
        <f t="shared" si="62"/>
        <v>0</v>
      </c>
      <c r="Q132" s="22"/>
      <c r="R132" s="3" t="str">
        <f t="shared" si="63"/>
        <v/>
      </c>
      <c r="S132" s="3" t="str">
        <f t="shared" si="64"/>
        <v/>
      </c>
      <c r="T132" s="3" t="str">
        <f t="shared" si="65"/>
        <v/>
      </c>
      <c r="U132" s="4" t="str">
        <f t="shared" si="66"/>
        <v/>
      </c>
      <c r="V132" s="5" t="str">
        <f t="shared" si="67"/>
        <v/>
      </c>
      <c r="W132" s="76" t="str">
        <f t="shared" si="77"/>
        <v/>
      </c>
      <c r="X132" s="76" t="str">
        <f t="shared" si="78"/>
        <v/>
      </c>
      <c r="Y132" s="5" t="str">
        <f t="shared" si="68"/>
        <v/>
      </c>
      <c r="Z132" s="5" t="str">
        <f t="shared" si="69"/>
        <v/>
      </c>
      <c r="AA132" s="5" t="str">
        <f t="shared" si="70"/>
        <v/>
      </c>
      <c r="AB132" s="6" t="str">
        <f t="shared" si="71"/>
        <v/>
      </c>
      <c r="AC132" s="29" t="str">
        <f t="shared" si="72"/>
        <v/>
      </c>
      <c r="AD132" s="29" t="str">
        <f t="shared" si="73"/>
        <v/>
      </c>
      <c r="AE132" s="29" t="str">
        <f t="shared" si="74"/>
        <v/>
      </c>
      <c r="AF132" s="29" t="str">
        <f t="shared" si="76"/>
        <v/>
      </c>
      <c r="AG132" s="23"/>
      <c r="AH132" s="17" t="str">
        <f t="shared" si="75"/>
        <v/>
      </c>
      <c r="AI132" s="100"/>
      <c r="AJ132" s="61"/>
      <c r="AK132" s="61"/>
      <c r="AL132" s="62"/>
      <c r="AM132" s="18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25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</row>
    <row r="133" spans="1:139" ht="15" customHeight="1">
      <c r="A133" s="83"/>
      <c r="B133" s="66"/>
      <c r="C133" s="79"/>
      <c r="D133" s="67"/>
      <c r="E133" s="123"/>
      <c r="F133" s="123"/>
      <c r="G133" s="85"/>
      <c r="H133" s="86"/>
      <c r="I133" s="124"/>
      <c r="J133" s="13"/>
      <c r="K133" s="14"/>
      <c r="L133" s="14"/>
      <c r="M133" s="128"/>
      <c r="N133" s="126"/>
      <c r="O133" s="92">
        <f t="shared" si="61"/>
        <v>0</v>
      </c>
      <c r="P133" s="93">
        <f t="shared" si="62"/>
        <v>0</v>
      </c>
      <c r="Q133" s="22"/>
      <c r="R133" s="3" t="str">
        <f t="shared" si="63"/>
        <v/>
      </c>
      <c r="S133" s="3" t="str">
        <f t="shared" si="64"/>
        <v/>
      </c>
      <c r="T133" s="3" t="str">
        <f t="shared" si="65"/>
        <v/>
      </c>
      <c r="U133" s="4" t="str">
        <f t="shared" si="66"/>
        <v/>
      </c>
      <c r="V133" s="5" t="str">
        <f t="shared" si="67"/>
        <v/>
      </c>
      <c r="W133" s="76" t="str">
        <f t="shared" si="77"/>
        <v/>
      </c>
      <c r="X133" s="76" t="str">
        <f t="shared" si="78"/>
        <v/>
      </c>
      <c r="Y133" s="5" t="str">
        <f t="shared" si="68"/>
        <v/>
      </c>
      <c r="Z133" s="5" t="str">
        <f t="shared" si="69"/>
        <v/>
      </c>
      <c r="AA133" s="5" t="str">
        <f t="shared" si="70"/>
        <v/>
      </c>
      <c r="AB133" s="6" t="str">
        <f t="shared" si="71"/>
        <v/>
      </c>
      <c r="AC133" s="29" t="str">
        <f t="shared" si="72"/>
        <v/>
      </c>
      <c r="AD133" s="29" t="str">
        <f t="shared" si="73"/>
        <v/>
      </c>
      <c r="AE133" s="29" t="str">
        <f t="shared" si="74"/>
        <v/>
      </c>
      <c r="AF133" s="29" t="str">
        <f t="shared" si="76"/>
        <v/>
      </c>
      <c r="AG133" s="23"/>
      <c r="AH133" s="17" t="str">
        <f t="shared" si="75"/>
        <v/>
      </c>
      <c r="AI133" s="100"/>
      <c r="AJ133" s="61"/>
      <c r="AK133" s="61"/>
      <c r="AL133" s="62"/>
      <c r="AM133" s="18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25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</row>
    <row r="134" spans="1:139" ht="15" customHeight="1">
      <c r="A134" s="83"/>
      <c r="B134" s="66"/>
      <c r="C134" s="79"/>
      <c r="D134" s="67"/>
      <c r="E134" s="123"/>
      <c r="F134" s="123"/>
      <c r="G134" s="85"/>
      <c r="H134" s="86"/>
      <c r="I134" s="124"/>
      <c r="J134" s="13"/>
      <c r="K134" s="14"/>
      <c r="L134" s="14"/>
      <c r="M134" s="128"/>
      <c r="N134" s="126"/>
      <c r="O134" s="92">
        <f t="shared" si="61"/>
        <v>0</v>
      </c>
      <c r="P134" s="93">
        <f t="shared" si="62"/>
        <v>0</v>
      </c>
      <c r="Q134" s="22"/>
      <c r="R134" s="3" t="str">
        <f t="shared" si="63"/>
        <v/>
      </c>
      <c r="S134" s="3" t="str">
        <f t="shared" si="64"/>
        <v/>
      </c>
      <c r="T134" s="3" t="str">
        <f t="shared" si="65"/>
        <v/>
      </c>
      <c r="U134" s="4" t="str">
        <f t="shared" si="66"/>
        <v/>
      </c>
      <c r="V134" s="5" t="str">
        <f t="shared" si="67"/>
        <v/>
      </c>
      <c r="W134" s="76" t="str">
        <f t="shared" si="77"/>
        <v/>
      </c>
      <c r="X134" s="76" t="str">
        <f t="shared" si="78"/>
        <v/>
      </c>
      <c r="Y134" s="5" t="str">
        <f t="shared" si="68"/>
        <v/>
      </c>
      <c r="Z134" s="5" t="str">
        <f t="shared" si="69"/>
        <v/>
      </c>
      <c r="AA134" s="5" t="str">
        <f t="shared" si="70"/>
        <v/>
      </c>
      <c r="AB134" s="6" t="str">
        <f t="shared" si="71"/>
        <v/>
      </c>
      <c r="AC134" s="29" t="str">
        <f t="shared" si="72"/>
        <v/>
      </c>
      <c r="AD134" s="29" t="str">
        <f t="shared" si="73"/>
        <v/>
      </c>
      <c r="AE134" s="29" t="str">
        <f t="shared" si="74"/>
        <v/>
      </c>
      <c r="AF134" s="29" t="str">
        <f t="shared" si="76"/>
        <v/>
      </c>
      <c r="AG134" s="23"/>
      <c r="AH134" s="17" t="str">
        <f t="shared" si="75"/>
        <v/>
      </c>
      <c r="AI134" s="100"/>
      <c r="AJ134" s="61"/>
      <c r="AK134" s="61"/>
      <c r="AL134" s="62"/>
      <c r="AM134" s="18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25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</row>
    <row r="135" spans="1:139" ht="15" customHeight="1">
      <c r="A135" s="83"/>
      <c r="B135" s="66"/>
      <c r="C135" s="79"/>
      <c r="D135" s="67"/>
      <c r="E135" s="123"/>
      <c r="F135" s="123"/>
      <c r="G135" s="85"/>
      <c r="H135" s="86"/>
      <c r="I135" s="124"/>
      <c r="J135" s="13"/>
      <c r="K135" s="14"/>
      <c r="L135" s="14"/>
      <c r="M135" s="128"/>
      <c r="N135" s="126"/>
      <c r="O135" s="92">
        <f t="shared" si="61"/>
        <v>0</v>
      </c>
      <c r="P135" s="93">
        <f t="shared" si="62"/>
        <v>0</v>
      </c>
      <c r="Q135" s="22"/>
      <c r="R135" s="3" t="str">
        <f t="shared" si="63"/>
        <v/>
      </c>
      <c r="S135" s="3" t="str">
        <f t="shared" si="64"/>
        <v/>
      </c>
      <c r="T135" s="3" t="str">
        <f t="shared" si="65"/>
        <v/>
      </c>
      <c r="U135" s="4" t="str">
        <f t="shared" si="66"/>
        <v/>
      </c>
      <c r="V135" s="5" t="str">
        <f t="shared" si="67"/>
        <v/>
      </c>
      <c r="W135" s="76" t="str">
        <f t="shared" si="77"/>
        <v/>
      </c>
      <c r="X135" s="76" t="str">
        <f t="shared" si="78"/>
        <v/>
      </c>
      <c r="Y135" s="5" t="str">
        <f t="shared" si="68"/>
        <v/>
      </c>
      <c r="Z135" s="5" t="str">
        <f t="shared" si="69"/>
        <v/>
      </c>
      <c r="AA135" s="5" t="str">
        <f t="shared" si="70"/>
        <v/>
      </c>
      <c r="AB135" s="6" t="str">
        <f t="shared" si="71"/>
        <v/>
      </c>
      <c r="AC135" s="29" t="str">
        <f t="shared" si="72"/>
        <v/>
      </c>
      <c r="AD135" s="29" t="str">
        <f t="shared" si="73"/>
        <v/>
      </c>
      <c r="AE135" s="29" t="str">
        <f t="shared" si="74"/>
        <v/>
      </c>
      <c r="AF135" s="29" t="str">
        <f t="shared" si="76"/>
        <v/>
      </c>
      <c r="AG135" s="23"/>
      <c r="AH135" s="17" t="str">
        <f t="shared" si="75"/>
        <v/>
      </c>
      <c r="AI135" s="100"/>
      <c r="AJ135" s="61"/>
      <c r="AK135" s="61"/>
      <c r="AL135" s="62"/>
      <c r="AM135" s="18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25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</row>
    <row r="136" spans="1:139" ht="15" customHeight="1">
      <c r="A136" s="83"/>
      <c r="B136" s="66"/>
      <c r="C136" s="79"/>
      <c r="D136" s="67"/>
      <c r="E136" s="123"/>
      <c r="F136" s="123"/>
      <c r="G136" s="85"/>
      <c r="H136" s="86"/>
      <c r="I136" s="124"/>
      <c r="J136" s="13"/>
      <c r="K136" s="14"/>
      <c r="L136" s="14"/>
      <c r="M136" s="128"/>
      <c r="N136" s="126"/>
      <c r="O136" s="92">
        <f t="shared" si="61"/>
        <v>0</v>
      </c>
      <c r="P136" s="93">
        <f t="shared" si="62"/>
        <v>0</v>
      </c>
      <c r="Q136" s="22"/>
      <c r="R136" s="3" t="str">
        <f t="shared" si="63"/>
        <v/>
      </c>
      <c r="S136" s="3" t="str">
        <f t="shared" si="64"/>
        <v/>
      </c>
      <c r="T136" s="3" t="str">
        <f t="shared" si="65"/>
        <v/>
      </c>
      <c r="U136" s="4" t="str">
        <f t="shared" si="66"/>
        <v/>
      </c>
      <c r="V136" s="5" t="str">
        <f t="shared" si="67"/>
        <v/>
      </c>
      <c r="W136" s="76" t="str">
        <f t="shared" si="77"/>
        <v/>
      </c>
      <c r="X136" s="76" t="str">
        <f t="shared" si="78"/>
        <v/>
      </c>
      <c r="Y136" s="5" t="str">
        <f t="shared" si="68"/>
        <v/>
      </c>
      <c r="Z136" s="5" t="str">
        <f t="shared" si="69"/>
        <v/>
      </c>
      <c r="AA136" s="5" t="str">
        <f t="shared" si="70"/>
        <v/>
      </c>
      <c r="AB136" s="6" t="str">
        <f t="shared" si="71"/>
        <v/>
      </c>
      <c r="AC136" s="29" t="str">
        <f t="shared" si="72"/>
        <v/>
      </c>
      <c r="AD136" s="29" t="str">
        <f t="shared" si="73"/>
        <v/>
      </c>
      <c r="AE136" s="29" t="str">
        <f t="shared" si="74"/>
        <v/>
      </c>
      <c r="AF136" s="29" t="str">
        <f t="shared" si="76"/>
        <v/>
      </c>
      <c r="AG136" s="23"/>
      <c r="AH136" s="17" t="str">
        <f t="shared" si="75"/>
        <v/>
      </c>
      <c r="AI136" s="100"/>
      <c r="AJ136" s="61"/>
      <c r="AK136" s="61"/>
      <c r="AL136" s="62"/>
      <c r="AM136" s="18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25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</row>
    <row r="137" spans="1:139" ht="15" customHeight="1">
      <c r="A137" s="83"/>
      <c r="B137" s="66"/>
      <c r="C137" s="79"/>
      <c r="D137" s="67"/>
      <c r="E137" s="123"/>
      <c r="F137" s="123"/>
      <c r="G137" s="85"/>
      <c r="H137" s="86"/>
      <c r="I137" s="124"/>
      <c r="J137" s="13"/>
      <c r="K137" s="14"/>
      <c r="L137" s="14"/>
      <c r="M137" s="128"/>
      <c r="N137" s="126"/>
      <c r="O137" s="92">
        <f t="shared" si="61"/>
        <v>0</v>
      </c>
      <c r="P137" s="93">
        <f t="shared" si="62"/>
        <v>0</v>
      </c>
      <c r="Q137" s="22"/>
      <c r="R137" s="3" t="str">
        <f t="shared" si="63"/>
        <v/>
      </c>
      <c r="S137" s="3" t="str">
        <f t="shared" si="64"/>
        <v/>
      </c>
      <c r="T137" s="3" t="str">
        <f t="shared" si="65"/>
        <v/>
      </c>
      <c r="U137" s="4" t="str">
        <f t="shared" si="66"/>
        <v/>
      </c>
      <c r="V137" s="5" t="str">
        <f t="shared" si="67"/>
        <v/>
      </c>
      <c r="W137" s="76" t="str">
        <f t="shared" si="77"/>
        <v/>
      </c>
      <c r="X137" s="76" t="str">
        <f t="shared" si="78"/>
        <v/>
      </c>
      <c r="Y137" s="5" t="str">
        <f t="shared" si="68"/>
        <v/>
      </c>
      <c r="Z137" s="5" t="str">
        <f t="shared" si="69"/>
        <v/>
      </c>
      <c r="AA137" s="5" t="str">
        <f t="shared" si="70"/>
        <v/>
      </c>
      <c r="AB137" s="6" t="str">
        <f t="shared" si="71"/>
        <v/>
      </c>
      <c r="AC137" s="29" t="str">
        <f t="shared" si="72"/>
        <v/>
      </c>
      <c r="AD137" s="29" t="str">
        <f t="shared" si="73"/>
        <v/>
      </c>
      <c r="AE137" s="29" t="str">
        <f t="shared" si="74"/>
        <v/>
      </c>
      <c r="AF137" s="29" t="str">
        <f t="shared" si="76"/>
        <v/>
      </c>
      <c r="AG137" s="23"/>
      <c r="AH137" s="17" t="str">
        <f t="shared" si="75"/>
        <v/>
      </c>
      <c r="AI137" s="100"/>
      <c r="AJ137" s="61"/>
      <c r="AK137" s="61"/>
      <c r="AL137" s="62"/>
      <c r="AM137" s="18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25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</row>
    <row r="138" spans="1:139" ht="15" customHeight="1">
      <c r="A138" s="83"/>
      <c r="B138" s="66"/>
      <c r="C138" s="79"/>
      <c r="D138" s="67"/>
      <c r="E138" s="123"/>
      <c r="F138" s="123"/>
      <c r="G138" s="85"/>
      <c r="H138" s="86"/>
      <c r="I138" s="124"/>
      <c r="J138" s="13"/>
      <c r="K138" s="14"/>
      <c r="L138" s="14"/>
      <c r="M138" s="128"/>
      <c r="N138" s="126"/>
      <c r="O138" s="92">
        <f t="shared" si="61"/>
        <v>0</v>
      </c>
      <c r="P138" s="93">
        <f t="shared" si="62"/>
        <v>0</v>
      </c>
      <c r="Q138" s="22"/>
      <c r="R138" s="3" t="str">
        <f t="shared" si="63"/>
        <v/>
      </c>
      <c r="S138" s="3" t="str">
        <f t="shared" si="64"/>
        <v/>
      </c>
      <c r="T138" s="3" t="str">
        <f t="shared" si="65"/>
        <v/>
      </c>
      <c r="U138" s="4" t="str">
        <f t="shared" si="66"/>
        <v/>
      </c>
      <c r="V138" s="5" t="str">
        <f t="shared" si="67"/>
        <v/>
      </c>
      <c r="W138" s="76" t="str">
        <f t="shared" si="77"/>
        <v/>
      </c>
      <c r="X138" s="76" t="str">
        <f t="shared" si="78"/>
        <v/>
      </c>
      <c r="Y138" s="5" t="str">
        <f t="shared" si="68"/>
        <v/>
      </c>
      <c r="Z138" s="5" t="str">
        <f t="shared" si="69"/>
        <v/>
      </c>
      <c r="AA138" s="5" t="str">
        <f t="shared" si="70"/>
        <v/>
      </c>
      <c r="AB138" s="6" t="str">
        <f t="shared" si="71"/>
        <v/>
      </c>
      <c r="AC138" s="29" t="str">
        <f t="shared" si="72"/>
        <v/>
      </c>
      <c r="AD138" s="29" t="str">
        <f t="shared" si="73"/>
        <v/>
      </c>
      <c r="AE138" s="29" t="str">
        <f t="shared" si="74"/>
        <v/>
      </c>
      <c r="AF138" s="29" t="str">
        <f t="shared" si="76"/>
        <v/>
      </c>
      <c r="AG138" s="23"/>
      <c r="AH138" s="17" t="str">
        <f t="shared" si="75"/>
        <v/>
      </c>
      <c r="AI138" s="100"/>
      <c r="AJ138" s="61"/>
      <c r="AK138" s="61"/>
      <c r="AL138" s="62"/>
      <c r="AM138" s="18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25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</row>
    <row r="139" spans="1:139" ht="15" customHeight="1">
      <c r="A139" s="83"/>
      <c r="B139" s="66"/>
      <c r="C139" s="79"/>
      <c r="D139" s="67"/>
      <c r="E139" s="123"/>
      <c r="F139" s="123"/>
      <c r="G139" s="85"/>
      <c r="H139" s="86"/>
      <c r="I139" s="124"/>
      <c r="J139" s="13"/>
      <c r="K139" s="14"/>
      <c r="L139" s="14"/>
      <c r="M139" s="128"/>
      <c r="N139" s="126"/>
      <c r="O139" s="92">
        <f t="shared" si="61"/>
        <v>0</v>
      </c>
      <c r="P139" s="93">
        <f t="shared" si="62"/>
        <v>0</v>
      </c>
      <c r="Q139" s="22"/>
      <c r="R139" s="3" t="str">
        <f t="shared" si="63"/>
        <v/>
      </c>
      <c r="S139" s="3" t="str">
        <f t="shared" si="64"/>
        <v/>
      </c>
      <c r="T139" s="3" t="str">
        <f t="shared" si="65"/>
        <v/>
      </c>
      <c r="U139" s="4" t="str">
        <f t="shared" si="66"/>
        <v/>
      </c>
      <c r="V139" s="5" t="str">
        <f t="shared" si="67"/>
        <v/>
      </c>
      <c r="W139" s="76" t="str">
        <f t="shared" si="77"/>
        <v/>
      </c>
      <c r="X139" s="76" t="str">
        <f t="shared" si="78"/>
        <v/>
      </c>
      <c r="Y139" s="5" t="str">
        <f t="shared" si="68"/>
        <v/>
      </c>
      <c r="Z139" s="5" t="str">
        <f t="shared" si="69"/>
        <v/>
      </c>
      <c r="AA139" s="5" t="str">
        <f t="shared" si="70"/>
        <v/>
      </c>
      <c r="AB139" s="6" t="str">
        <f t="shared" si="71"/>
        <v/>
      </c>
      <c r="AC139" s="29" t="str">
        <f t="shared" si="72"/>
        <v/>
      </c>
      <c r="AD139" s="29" t="str">
        <f t="shared" si="73"/>
        <v/>
      </c>
      <c r="AE139" s="29" t="str">
        <f t="shared" si="74"/>
        <v/>
      </c>
      <c r="AF139" s="29" t="str">
        <f t="shared" si="76"/>
        <v/>
      </c>
      <c r="AG139" s="23"/>
      <c r="AH139" s="17" t="str">
        <f t="shared" si="75"/>
        <v/>
      </c>
      <c r="AI139" s="100"/>
      <c r="AJ139" s="61"/>
      <c r="AK139" s="61"/>
      <c r="AL139" s="62"/>
      <c r="AM139" s="18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25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</row>
    <row r="140" spans="1:139" ht="15" customHeight="1">
      <c r="A140" s="83"/>
      <c r="B140" s="66"/>
      <c r="C140" s="79"/>
      <c r="D140" s="67"/>
      <c r="E140" s="123"/>
      <c r="F140" s="123"/>
      <c r="G140" s="85"/>
      <c r="H140" s="86"/>
      <c r="I140" s="124"/>
      <c r="J140" s="13"/>
      <c r="K140" s="14"/>
      <c r="L140" s="14"/>
      <c r="M140" s="128"/>
      <c r="N140" s="126"/>
      <c r="O140" s="92">
        <f t="shared" si="61"/>
        <v>0</v>
      </c>
      <c r="P140" s="93">
        <f t="shared" si="62"/>
        <v>0</v>
      </c>
      <c r="Q140" s="22"/>
      <c r="R140" s="3" t="str">
        <f t="shared" si="63"/>
        <v/>
      </c>
      <c r="S140" s="3" t="str">
        <f t="shared" si="64"/>
        <v/>
      </c>
      <c r="T140" s="3" t="str">
        <f t="shared" si="65"/>
        <v/>
      </c>
      <c r="U140" s="4" t="str">
        <f t="shared" si="66"/>
        <v/>
      </c>
      <c r="V140" s="5" t="str">
        <f t="shared" si="67"/>
        <v/>
      </c>
      <c r="W140" s="76" t="str">
        <f t="shared" si="77"/>
        <v/>
      </c>
      <c r="X140" s="76" t="str">
        <f t="shared" si="78"/>
        <v/>
      </c>
      <c r="Y140" s="5" t="str">
        <f t="shared" si="68"/>
        <v/>
      </c>
      <c r="Z140" s="5" t="str">
        <f t="shared" si="69"/>
        <v/>
      </c>
      <c r="AA140" s="5" t="str">
        <f t="shared" si="70"/>
        <v/>
      </c>
      <c r="AB140" s="6" t="str">
        <f t="shared" si="71"/>
        <v/>
      </c>
      <c r="AC140" s="29" t="str">
        <f t="shared" si="72"/>
        <v/>
      </c>
      <c r="AD140" s="29" t="str">
        <f t="shared" si="73"/>
        <v/>
      </c>
      <c r="AE140" s="29" t="str">
        <f t="shared" si="74"/>
        <v/>
      </c>
      <c r="AF140" s="29" t="str">
        <f t="shared" si="76"/>
        <v/>
      </c>
      <c r="AG140" s="23"/>
      <c r="AH140" s="17" t="str">
        <f t="shared" si="75"/>
        <v/>
      </c>
      <c r="AI140" s="100"/>
      <c r="AJ140" s="61"/>
      <c r="AK140" s="61"/>
      <c r="AL140" s="62"/>
      <c r="AM140" s="18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25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</row>
    <row r="141" spans="1:139" ht="15" customHeight="1">
      <c r="A141" s="83"/>
      <c r="B141" s="66"/>
      <c r="C141" s="79"/>
      <c r="D141" s="67"/>
      <c r="E141" s="123"/>
      <c r="F141" s="123"/>
      <c r="G141" s="85"/>
      <c r="H141" s="86"/>
      <c r="I141" s="124"/>
      <c r="J141" s="13"/>
      <c r="K141" s="14"/>
      <c r="L141" s="14"/>
      <c r="M141" s="128"/>
      <c r="N141" s="126"/>
      <c r="O141" s="92">
        <f t="shared" si="61"/>
        <v>0</v>
      </c>
      <c r="P141" s="93">
        <f t="shared" si="62"/>
        <v>0</v>
      </c>
      <c r="Q141" s="22"/>
      <c r="R141" s="3" t="str">
        <f t="shared" si="63"/>
        <v/>
      </c>
      <c r="S141" s="3" t="str">
        <f t="shared" si="64"/>
        <v/>
      </c>
      <c r="T141" s="3" t="str">
        <f t="shared" si="65"/>
        <v/>
      </c>
      <c r="U141" s="4" t="str">
        <f t="shared" si="66"/>
        <v/>
      </c>
      <c r="V141" s="5" t="str">
        <f t="shared" si="67"/>
        <v/>
      </c>
      <c r="W141" s="76" t="str">
        <f t="shared" si="77"/>
        <v/>
      </c>
      <c r="X141" s="76" t="str">
        <f t="shared" si="78"/>
        <v/>
      </c>
      <c r="Y141" s="5" t="str">
        <f t="shared" si="68"/>
        <v/>
      </c>
      <c r="Z141" s="5" t="str">
        <f t="shared" si="69"/>
        <v/>
      </c>
      <c r="AA141" s="5" t="str">
        <f t="shared" si="70"/>
        <v/>
      </c>
      <c r="AB141" s="6" t="str">
        <f t="shared" si="71"/>
        <v/>
      </c>
      <c r="AC141" s="29" t="str">
        <f t="shared" si="72"/>
        <v/>
      </c>
      <c r="AD141" s="29" t="str">
        <f t="shared" si="73"/>
        <v/>
      </c>
      <c r="AE141" s="29" t="str">
        <f t="shared" si="74"/>
        <v/>
      </c>
      <c r="AF141" s="29" t="str">
        <f t="shared" si="76"/>
        <v/>
      </c>
      <c r="AG141" s="23"/>
      <c r="AH141" s="17" t="str">
        <f t="shared" si="75"/>
        <v/>
      </c>
      <c r="AI141" s="100"/>
      <c r="AJ141" s="61"/>
      <c r="AK141" s="61"/>
      <c r="AL141" s="62"/>
      <c r="AM141" s="18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25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</row>
    <row r="142" spans="1:139" ht="15" customHeight="1">
      <c r="A142" s="83"/>
      <c r="B142" s="66"/>
      <c r="C142" s="79"/>
      <c r="D142" s="67"/>
      <c r="E142" s="123"/>
      <c r="F142" s="123"/>
      <c r="G142" s="85"/>
      <c r="H142" s="86"/>
      <c r="I142" s="124"/>
      <c r="J142" s="13"/>
      <c r="K142" s="14"/>
      <c r="L142" s="14"/>
      <c r="M142" s="128"/>
      <c r="N142" s="126"/>
      <c r="O142" s="92">
        <f t="shared" si="61"/>
        <v>0</v>
      </c>
      <c r="P142" s="93">
        <f t="shared" si="62"/>
        <v>0</v>
      </c>
      <c r="Q142" s="22"/>
      <c r="R142" s="3" t="str">
        <f t="shared" si="63"/>
        <v/>
      </c>
      <c r="S142" s="3" t="str">
        <f t="shared" si="64"/>
        <v/>
      </c>
      <c r="T142" s="3" t="str">
        <f t="shared" si="65"/>
        <v/>
      </c>
      <c r="U142" s="4" t="str">
        <f t="shared" si="66"/>
        <v/>
      </c>
      <c r="V142" s="5" t="str">
        <f t="shared" si="67"/>
        <v/>
      </c>
      <c r="W142" s="76" t="str">
        <f t="shared" si="77"/>
        <v/>
      </c>
      <c r="X142" s="76" t="str">
        <f t="shared" si="78"/>
        <v/>
      </c>
      <c r="Y142" s="5" t="str">
        <f t="shared" si="68"/>
        <v/>
      </c>
      <c r="Z142" s="5" t="str">
        <f t="shared" si="69"/>
        <v/>
      </c>
      <c r="AA142" s="5" t="str">
        <f t="shared" si="70"/>
        <v/>
      </c>
      <c r="AB142" s="6" t="str">
        <f t="shared" si="71"/>
        <v/>
      </c>
      <c r="AC142" s="29" t="str">
        <f t="shared" si="72"/>
        <v/>
      </c>
      <c r="AD142" s="29" t="str">
        <f t="shared" si="73"/>
        <v/>
      </c>
      <c r="AE142" s="29" t="str">
        <f t="shared" si="74"/>
        <v/>
      </c>
      <c r="AF142" s="29" t="str">
        <f t="shared" si="76"/>
        <v/>
      </c>
      <c r="AG142" s="23"/>
      <c r="AH142" s="17" t="str">
        <f t="shared" si="75"/>
        <v/>
      </c>
      <c r="AI142" s="100"/>
      <c r="AJ142" s="61"/>
      <c r="AK142" s="61"/>
      <c r="AL142" s="62"/>
      <c r="AM142" s="18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  <c r="BJ142" s="102"/>
      <c r="BK142" s="102"/>
      <c r="BL142" s="102"/>
      <c r="BM142" s="102"/>
      <c r="BN142" s="102"/>
      <c r="BO142" s="102"/>
      <c r="BP142" s="102"/>
      <c r="BQ142" s="102"/>
      <c r="BR142" s="102"/>
      <c r="BS142" s="102"/>
      <c r="BT142" s="25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</row>
    <row r="143" spans="1:139" ht="15" customHeight="1">
      <c r="A143" s="83"/>
      <c r="B143" s="66"/>
      <c r="C143" s="79"/>
      <c r="D143" s="67"/>
      <c r="E143" s="123"/>
      <c r="F143" s="123"/>
      <c r="G143" s="85"/>
      <c r="H143" s="86"/>
      <c r="I143" s="124"/>
      <c r="J143" s="13"/>
      <c r="K143" s="14"/>
      <c r="L143" s="14"/>
      <c r="M143" s="128"/>
      <c r="N143" s="126"/>
      <c r="O143" s="92">
        <f t="shared" si="61"/>
        <v>0</v>
      </c>
      <c r="P143" s="93">
        <f t="shared" si="62"/>
        <v>0</v>
      </c>
      <c r="Q143" s="22"/>
      <c r="R143" s="3" t="str">
        <f t="shared" si="63"/>
        <v/>
      </c>
      <c r="S143" s="3" t="str">
        <f t="shared" si="64"/>
        <v/>
      </c>
      <c r="T143" s="3" t="str">
        <f t="shared" si="65"/>
        <v/>
      </c>
      <c r="U143" s="4" t="str">
        <f t="shared" si="66"/>
        <v/>
      </c>
      <c r="V143" s="5" t="str">
        <f t="shared" si="67"/>
        <v/>
      </c>
      <c r="W143" s="76" t="str">
        <f t="shared" si="77"/>
        <v/>
      </c>
      <c r="X143" s="76" t="str">
        <f t="shared" si="78"/>
        <v/>
      </c>
      <c r="Y143" s="5" t="str">
        <f t="shared" si="68"/>
        <v/>
      </c>
      <c r="Z143" s="5" t="str">
        <f t="shared" si="69"/>
        <v/>
      </c>
      <c r="AA143" s="5" t="str">
        <f t="shared" si="70"/>
        <v/>
      </c>
      <c r="AB143" s="6" t="str">
        <f t="shared" si="71"/>
        <v/>
      </c>
      <c r="AC143" s="29" t="str">
        <f t="shared" si="72"/>
        <v/>
      </c>
      <c r="AD143" s="29" t="str">
        <f t="shared" si="73"/>
        <v/>
      </c>
      <c r="AE143" s="29" t="str">
        <f t="shared" si="74"/>
        <v/>
      </c>
      <c r="AF143" s="29" t="str">
        <f t="shared" si="76"/>
        <v/>
      </c>
      <c r="AG143" s="23"/>
      <c r="AH143" s="17" t="str">
        <f t="shared" si="75"/>
        <v/>
      </c>
      <c r="AI143" s="100"/>
      <c r="AJ143" s="61"/>
      <c r="AK143" s="61"/>
      <c r="AL143" s="62"/>
      <c r="AM143" s="18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  <c r="BJ143" s="102"/>
      <c r="BK143" s="102"/>
      <c r="BL143" s="102"/>
      <c r="BM143" s="102"/>
      <c r="BN143" s="102"/>
      <c r="BO143" s="102"/>
      <c r="BP143" s="102"/>
      <c r="BQ143" s="102"/>
      <c r="BR143" s="102"/>
      <c r="BS143" s="102"/>
      <c r="BT143" s="25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</row>
    <row r="144" spans="1:139" ht="15" customHeight="1">
      <c r="A144" s="83"/>
      <c r="B144" s="66"/>
      <c r="C144" s="79"/>
      <c r="D144" s="67"/>
      <c r="E144" s="123"/>
      <c r="F144" s="123"/>
      <c r="G144" s="85"/>
      <c r="H144" s="86"/>
      <c r="I144" s="124"/>
      <c r="J144" s="13"/>
      <c r="K144" s="14"/>
      <c r="L144" s="14"/>
      <c r="M144" s="128"/>
      <c r="N144" s="126"/>
      <c r="O144" s="92">
        <f t="shared" si="61"/>
        <v>0</v>
      </c>
      <c r="P144" s="93">
        <f t="shared" si="62"/>
        <v>0</v>
      </c>
      <c r="Q144" s="22"/>
      <c r="R144" s="3" t="str">
        <f t="shared" si="63"/>
        <v/>
      </c>
      <c r="S144" s="3" t="str">
        <f t="shared" si="64"/>
        <v/>
      </c>
      <c r="T144" s="3" t="str">
        <f t="shared" si="65"/>
        <v/>
      </c>
      <c r="U144" s="4" t="str">
        <f t="shared" si="66"/>
        <v/>
      </c>
      <c r="V144" s="5" t="str">
        <f t="shared" si="67"/>
        <v/>
      </c>
      <c r="W144" s="76" t="str">
        <f t="shared" si="77"/>
        <v/>
      </c>
      <c r="X144" s="76" t="str">
        <f t="shared" si="78"/>
        <v/>
      </c>
      <c r="Y144" s="5" t="str">
        <f t="shared" si="68"/>
        <v/>
      </c>
      <c r="Z144" s="5" t="str">
        <f t="shared" si="69"/>
        <v/>
      </c>
      <c r="AA144" s="5" t="str">
        <f t="shared" si="70"/>
        <v/>
      </c>
      <c r="AB144" s="6" t="str">
        <f t="shared" si="71"/>
        <v/>
      </c>
      <c r="AC144" s="29" t="str">
        <f t="shared" si="72"/>
        <v/>
      </c>
      <c r="AD144" s="29" t="str">
        <f t="shared" si="73"/>
        <v/>
      </c>
      <c r="AE144" s="29" t="str">
        <f t="shared" si="74"/>
        <v/>
      </c>
      <c r="AF144" s="29" t="str">
        <f t="shared" si="76"/>
        <v/>
      </c>
      <c r="AG144" s="23"/>
      <c r="AH144" s="17" t="str">
        <f t="shared" si="75"/>
        <v/>
      </c>
      <c r="AI144" s="100"/>
      <c r="AJ144" s="61"/>
      <c r="AK144" s="61"/>
      <c r="AL144" s="62"/>
      <c r="AM144" s="18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  <c r="BJ144" s="102"/>
      <c r="BK144" s="102"/>
      <c r="BL144" s="102"/>
      <c r="BM144" s="102"/>
      <c r="BN144" s="102"/>
      <c r="BO144" s="102"/>
      <c r="BP144" s="102"/>
      <c r="BQ144" s="102"/>
      <c r="BR144" s="102"/>
      <c r="BS144" s="102"/>
      <c r="BT144" s="25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</row>
    <row r="145" spans="1:139" ht="15" customHeight="1">
      <c r="A145" s="83"/>
      <c r="B145" s="66"/>
      <c r="C145" s="79"/>
      <c r="D145" s="67"/>
      <c r="E145" s="123"/>
      <c r="F145" s="123"/>
      <c r="G145" s="85"/>
      <c r="H145" s="86"/>
      <c r="I145" s="124"/>
      <c r="J145" s="13"/>
      <c r="K145" s="14"/>
      <c r="L145" s="14"/>
      <c r="M145" s="128"/>
      <c r="N145" s="126"/>
      <c r="O145" s="92">
        <f t="shared" si="61"/>
        <v>0</v>
      </c>
      <c r="P145" s="93">
        <f t="shared" si="62"/>
        <v>0</v>
      </c>
      <c r="Q145" s="22"/>
      <c r="R145" s="3" t="str">
        <f t="shared" si="63"/>
        <v/>
      </c>
      <c r="S145" s="3" t="str">
        <f t="shared" si="64"/>
        <v/>
      </c>
      <c r="T145" s="3" t="str">
        <f t="shared" si="65"/>
        <v/>
      </c>
      <c r="U145" s="4" t="str">
        <f t="shared" si="66"/>
        <v/>
      </c>
      <c r="V145" s="5" t="str">
        <f t="shared" si="67"/>
        <v/>
      </c>
      <c r="W145" s="76" t="str">
        <f t="shared" si="77"/>
        <v/>
      </c>
      <c r="X145" s="76" t="str">
        <f t="shared" si="78"/>
        <v/>
      </c>
      <c r="Y145" s="5" t="str">
        <f t="shared" si="68"/>
        <v/>
      </c>
      <c r="Z145" s="5" t="str">
        <f t="shared" si="69"/>
        <v/>
      </c>
      <c r="AA145" s="5" t="str">
        <f t="shared" si="70"/>
        <v/>
      </c>
      <c r="AB145" s="6" t="str">
        <f t="shared" si="71"/>
        <v/>
      </c>
      <c r="AC145" s="29" t="str">
        <f t="shared" si="72"/>
        <v/>
      </c>
      <c r="AD145" s="29" t="str">
        <f t="shared" si="73"/>
        <v/>
      </c>
      <c r="AE145" s="29" t="str">
        <f t="shared" si="74"/>
        <v/>
      </c>
      <c r="AF145" s="29" t="str">
        <f t="shared" si="76"/>
        <v/>
      </c>
      <c r="AG145" s="23"/>
      <c r="AH145" s="17" t="str">
        <f t="shared" si="75"/>
        <v/>
      </c>
      <c r="AI145" s="100"/>
      <c r="AJ145" s="61"/>
      <c r="AK145" s="61"/>
      <c r="AL145" s="62"/>
      <c r="AM145" s="18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  <c r="BJ145" s="102"/>
      <c r="BK145" s="102"/>
      <c r="BL145" s="102"/>
      <c r="BM145" s="102"/>
      <c r="BN145" s="102"/>
      <c r="BO145" s="102"/>
      <c r="BP145" s="102"/>
      <c r="BQ145" s="102"/>
      <c r="BR145" s="102"/>
      <c r="BS145" s="102"/>
      <c r="BT145" s="25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</row>
    <row r="146" spans="1:139" ht="15" customHeight="1">
      <c r="A146" s="83"/>
      <c r="B146" s="66"/>
      <c r="C146" s="79"/>
      <c r="D146" s="67"/>
      <c r="E146" s="123"/>
      <c r="F146" s="123"/>
      <c r="G146" s="85"/>
      <c r="H146" s="86"/>
      <c r="I146" s="124"/>
      <c r="J146" s="13"/>
      <c r="K146" s="14"/>
      <c r="L146" s="14"/>
      <c r="M146" s="128"/>
      <c r="N146" s="126"/>
      <c r="O146" s="92">
        <f t="shared" ref="O146" si="79">J146+K146</f>
        <v>0</v>
      </c>
      <c r="P146" s="93">
        <f t="shared" ref="P146" si="80">J146+L146</f>
        <v>0</v>
      </c>
      <c r="Q146" s="22"/>
      <c r="R146" s="3" t="str">
        <f t="shared" ref="R146" si="81">IF(OR($AN146="",ISNUMBER($AN146)=FALSE),"",MAX(AN146:EI146))</f>
        <v/>
      </c>
      <c r="S146" s="3" t="str">
        <f t="shared" ref="S146" si="82">IF(OR($AN146="",ISNUMBER($AN146)=FALSE),"",MIN(AN146:EI146))</f>
        <v/>
      </c>
      <c r="T146" s="3" t="str">
        <f t="shared" ref="T146" si="83">IF(OR($AN146="",ISNUMBER($AN146)=FALSE),"",AVERAGE(AN146:EI146))</f>
        <v/>
      </c>
      <c r="U146" s="4" t="str">
        <f t="shared" ref="U146" si="84">IF(OR($AN146="",ISNUMBER($AN146)=FALSE),"",STDEV(AN146:EI146))</f>
        <v/>
      </c>
      <c r="V146" s="5" t="str">
        <f t="shared" ref="V146" si="85">IF(OR($AN146="",ISNUMBER($AN146)=FALSE),"",IF(AND(J146=0,L146=0),Y146,IF(AND(J146="",K146=""),Z146,(K146+ABS(L146))/(6*U146))))</f>
        <v/>
      </c>
      <c r="W146" s="76" t="str">
        <f t="shared" si="77"/>
        <v/>
      </c>
      <c r="X146" s="76" t="str">
        <f t="shared" si="78"/>
        <v/>
      </c>
      <c r="Y146" s="5" t="str">
        <f t="shared" ref="Y146" si="86">IF(OR($AN146="",ISNUMBER($AN146)=FALSE),"",IF(K146="","",(O146-T146)/(3*U146)))</f>
        <v/>
      </c>
      <c r="Z146" s="5" t="str">
        <f t="shared" ref="Z146" si="87">IF(OR($AN146="",ISNUMBER($AN146)=FALSE),"",IF(L146="","",(T146-P146)/(3*U146)))</f>
        <v/>
      </c>
      <c r="AA146" s="5" t="str">
        <f t="shared" ref="AA146" si="88">IF(OR($AN146="",ISNUMBER($AN146)=FALSE),"",IF(AND(J146=0,L146=0),((K146)-(T146))/(3*U146),MIN(Y146:Z146)))</f>
        <v/>
      </c>
      <c r="AB146" s="6" t="str">
        <f t="shared" ref="AB146" si="89">IF(OR($AN146="",ISNUMBER($AN146)=FALSE),"",IF(AND(J146=0,L146=0),NORMSDIST(3*AA146),NORMSDIST(3*AA146)+NORMSDIST(6*V146-3*AA146)-1))</f>
        <v/>
      </c>
      <c r="AC146" s="29" t="str">
        <f t="shared" ref="AC146" si="90">IF($T146="","",IF(I146="Tolerance",IF(($H146*3*U146+T146)-J146&lt;K146,"",($H146*3*U146+T146)-J146),IF(OR(I146="GD&amp;T",I146="MAX"),IF(($H146*3*U146+T146)&lt;K146,"",($H146*3*U146+T146)),"")))</f>
        <v/>
      </c>
      <c r="AD146" s="29" t="str">
        <f t="shared" ref="AD146" si="91">IF(T146="","",IF(I146="Tolerance",IF(-(($H146*3*U146)-T146)-J146&gt;L146,"",-(($H146*3*U146)-T146)-J146),IF(I146="MIN",IF(-(($H146*3*U146)-T146)&gt;L146,"",-(($H146*3*U146)-T146)),"")))</f>
        <v/>
      </c>
      <c r="AE146" s="29" t="str">
        <f t="shared" ref="AE146" si="92">IF(OR(J146="",T146=""),"",(O146+P146)/2-T146)</f>
        <v/>
      </c>
      <c r="AF146" s="29" t="str">
        <f t="shared" si="76"/>
        <v/>
      </c>
      <c r="AG146" s="23"/>
      <c r="AH146" s="17" t="str">
        <f t="shared" ref="AH146" si="93">IF(AG146="","",IF(AG146&gt;=0.966,"Normal","Not Normal"))</f>
        <v/>
      </c>
      <c r="AI146" s="100"/>
      <c r="AJ146" s="61"/>
      <c r="AK146" s="61"/>
      <c r="AL146" s="62"/>
      <c r="AM146" s="18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  <c r="BJ146" s="102"/>
      <c r="BK146" s="102"/>
      <c r="BL146" s="102"/>
      <c r="BM146" s="102"/>
      <c r="BN146" s="102"/>
      <c r="BO146" s="102"/>
      <c r="BP146" s="102"/>
      <c r="BQ146" s="102"/>
      <c r="BR146" s="102"/>
      <c r="BS146" s="102"/>
      <c r="BT146" s="25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</row>
    <row r="147" spans="1:139">
      <c r="AN147" s="102"/>
      <c r="AO147" s="102"/>
      <c r="AP147" s="102"/>
      <c r="AQ147" s="102"/>
      <c r="AR147" s="102"/>
      <c r="AS147" s="102"/>
      <c r="AT147" s="102"/>
      <c r="AU147" s="102"/>
      <c r="AV147" s="102"/>
      <c r="AW147" s="102"/>
      <c r="AX147" s="102"/>
      <c r="AY147" s="102"/>
      <c r="AZ147" s="102"/>
      <c r="BA147" s="102"/>
      <c r="BB147" s="102"/>
      <c r="BC147" s="102"/>
      <c r="BD147" s="102"/>
      <c r="BE147" s="102"/>
      <c r="BF147" s="102"/>
      <c r="BG147" s="102"/>
      <c r="BH147" s="102"/>
      <c r="BI147" s="102"/>
      <c r="BJ147" s="102"/>
      <c r="BK147" s="102"/>
      <c r="BL147" s="102"/>
      <c r="BM147" s="102"/>
      <c r="BN147" s="102"/>
      <c r="BO147" s="102"/>
      <c r="BP147" s="102"/>
      <c r="BQ147" s="102"/>
      <c r="BR147" s="102"/>
      <c r="BS147" s="102"/>
    </row>
    <row r="148" spans="1:139"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  <c r="BJ148" s="102"/>
      <c r="BK148" s="102"/>
      <c r="BL148" s="102"/>
      <c r="BM148" s="102"/>
      <c r="BN148" s="102"/>
      <c r="BO148" s="102"/>
      <c r="BP148" s="102"/>
      <c r="BQ148" s="102"/>
      <c r="BR148" s="102"/>
      <c r="BS148" s="102"/>
    </row>
    <row r="149" spans="1:139"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  <c r="BJ149" s="102"/>
      <c r="BK149" s="102"/>
      <c r="BL149" s="102"/>
      <c r="BM149" s="102"/>
      <c r="BN149" s="102"/>
      <c r="BO149" s="102"/>
      <c r="BP149" s="102"/>
      <c r="BQ149" s="102"/>
      <c r="BR149" s="102"/>
      <c r="BS149" s="102"/>
    </row>
    <row r="150" spans="1:139"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  <c r="BJ150" s="102"/>
      <c r="BK150" s="102"/>
      <c r="BL150" s="102"/>
      <c r="BM150" s="102"/>
      <c r="BN150" s="102"/>
      <c r="BO150" s="102"/>
      <c r="BP150" s="102"/>
      <c r="BQ150" s="102"/>
      <c r="BR150" s="102"/>
      <c r="BS150" s="102"/>
    </row>
    <row r="151" spans="1:139"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  <c r="BJ151" s="102"/>
      <c r="BK151" s="102"/>
      <c r="BL151" s="102"/>
      <c r="BM151" s="102"/>
      <c r="BN151" s="102"/>
      <c r="BO151" s="102"/>
      <c r="BP151" s="102"/>
      <c r="BQ151" s="102"/>
      <c r="BR151" s="102"/>
      <c r="BS151" s="102"/>
    </row>
    <row r="152" spans="1:139"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</row>
    <row r="153" spans="1:139"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</row>
    <row r="154" spans="1:139"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</row>
    <row r="155" spans="1:139"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</row>
  </sheetData>
  <autoFilter ref="A10:IA47" xr:uid="{00000000-0001-0000-0000-000000000000}"/>
  <mergeCells count="21">
    <mergeCell ref="AC9:AD9"/>
    <mergeCell ref="U5:Z5"/>
    <mergeCell ref="R6:T6"/>
    <mergeCell ref="U6:Z6"/>
    <mergeCell ref="E5:F5"/>
    <mergeCell ref="AJ8:AL8"/>
    <mergeCell ref="R8:AH8"/>
    <mergeCell ref="R5:T5"/>
    <mergeCell ref="C1:AH1"/>
    <mergeCell ref="U4:Z4"/>
    <mergeCell ref="Y2:Z2"/>
    <mergeCell ref="I4:J4"/>
    <mergeCell ref="K4:P4"/>
    <mergeCell ref="R4:T4"/>
    <mergeCell ref="I5:J5"/>
    <mergeCell ref="K5:P5"/>
    <mergeCell ref="I6:J6"/>
    <mergeCell ref="K6:P6"/>
    <mergeCell ref="E8:P8"/>
    <mergeCell ref="E4:F4"/>
    <mergeCell ref="E6:F6"/>
  </mergeCells>
  <phoneticPr fontId="32" type="noConversion"/>
  <conditionalFormatting sqref="BT46:EN57 BT43:BX44 BY42:EN45 BT38:BX39 BY37:EN40 BY34:EN35 BT29:BX30 BY28:EN31 BT24:BX25 BY23:EN26 BY19:EN20 BT18:BX19 BT11:EN15">
    <cfRule type="containsBlanks" dxfId="330" priority="3223">
      <formula>LEN(TRIM(BT11))=0</formula>
    </cfRule>
  </conditionalFormatting>
  <conditionalFormatting sqref="K58:K146">
    <cfRule type="expression" dxfId="329" priority="3211">
      <formula>AND($I58="MIN",$K58&lt;&gt;"")</formula>
    </cfRule>
    <cfRule type="expression" dxfId="328" priority="3212">
      <formula>AND($I58="MIN",$K58="")</formula>
    </cfRule>
    <cfRule type="containsBlanks" dxfId="327" priority="3213">
      <formula>LEN(TRIM(K58))=0</formula>
    </cfRule>
  </conditionalFormatting>
  <conditionalFormatting sqref="L58:L146">
    <cfRule type="expression" dxfId="326" priority="3208">
      <formula>AND(OR($I58="GD&amp;T",$I58="MAX"),$L58&lt;&gt;"")</formula>
    </cfRule>
    <cfRule type="expression" dxfId="325" priority="3209">
      <formula>AND(OR($I58="GD&amp;T",$I58="MAX"),$L58="")</formula>
    </cfRule>
    <cfRule type="containsBlanks" dxfId="324" priority="3210">
      <formula>LEN(TRIM(L58))=0</formula>
    </cfRule>
  </conditionalFormatting>
  <conditionalFormatting sqref="BT17:EN17">
    <cfRule type="containsBlanks" dxfId="323" priority="3158">
      <formula>LEN(TRIM(BT17))=0</formula>
    </cfRule>
  </conditionalFormatting>
  <conditionalFormatting sqref="BT17:EN17">
    <cfRule type="expression" dxfId="322" priority="3161">
      <formula>AND($P17&lt;&gt;"",BT17&lt;$P17)</formula>
    </cfRule>
    <cfRule type="expression" dxfId="321" priority="3162">
      <formula>AND($O17&lt;&gt;"",BT17&gt;$O17)</formula>
    </cfRule>
    <cfRule type="notContainsBlanks" dxfId="320" priority="3163">
      <formula>LEN(TRIM(BT17))&gt;0</formula>
    </cfRule>
  </conditionalFormatting>
  <conditionalFormatting sqref="J58:J146">
    <cfRule type="expression" dxfId="319" priority="2931">
      <formula>AND($I58&lt;&gt;"Tolerance",$J58&lt;&gt;"")</formula>
    </cfRule>
    <cfRule type="expression" dxfId="318" priority="2932">
      <formula>AND(OR($I58="GD&amp;T",$I58="MAX",$I58="MIN"),$J58="")</formula>
    </cfRule>
    <cfRule type="containsBlanks" dxfId="317" priority="2933">
      <formula>LEN(TRIM(J58))=0</formula>
    </cfRule>
  </conditionalFormatting>
  <conditionalFormatting sqref="J58:J146">
    <cfRule type="expression" dxfId="316" priority="2928">
      <formula>AND($I58&lt;&gt;"Tolerance",$J58&lt;&gt;"")</formula>
    </cfRule>
    <cfRule type="expression" dxfId="315" priority="2929">
      <formula>AND(OR($I58="GD&amp;T",$I58="MAX",$I58="MIN"),$J58="")</formula>
    </cfRule>
    <cfRule type="containsBlanks" dxfId="314" priority="2930">
      <formula>LEN(TRIM(J58))=0</formula>
    </cfRule>
  </conditionalFormatting>
  <conditionalFormatting sqref="BT58:EI146 R11:T146">
    <cfRule type="expression" dxfId="313" priority="2844">
      <formula>AND($P11&lt;&gt;"",$AN11&lt;&gt;"",R11&lt;$P11)</formula>
    </cfRule>
    <cfRule type="expression" dxfId="312" priority="2845">
      <formula>AND($O11&lt;&gt;"",$AN11&lt;&gt;"",R11&gt;$O11)</formula>
    </cfRule>
    <cfRule type="notContainsBlanks" dxfId="311" priority="2846">
      <formula>LEN(TRIM(R11))&gt;0</formula>
    </cfRule>
  </conditionalFormatting>
  <conditionalFormatting sqref="BY18:EN18">
    <cfRule type="containsBlanks" dxfId="310" priority="2827">
      <formula>LEN(TRIM(BY18))=0</formula>
    </cfRule>
  </conditionalFormatting>
  <conditionalFormatting sqref="BY18:EN18">
    <cfRule type="expression" dxfId="309" priority="2828">
      <formula>AND($P18&lt;&gt;"",BY18&lt;$P18)</formula>
    </cfRule>
    <cfRule type="expression" dxfId="308" priority="2829">
      <formula>AND($O18&lt;&gt;"",BY18&gt;$O18)</formula>
    </cfRule>
    <cfRule type="notContainsBlanks" dxfId="307" priority="2830">
      <formula>LEN(TRIM(BY18))&gt;0</formula>
    </cfRule>
  </conditionalFormatting>
  <conditionalFormatting sqref="BT58:EI146">
    <cfRule type="containsBlanks" dxfId="306" priority="2660">
      <formula>LEN(TRIM(BT58))=0</formula>
    </cfRule>
  </conditionalFormatting>
  <conditionalFormatting sqref="BT20:BX20">
    <cfRule type="containsBlanks" dxfId="305" priority="2548">
      <formula>LEN(TRIM(BT20))=0</formula>
    </cfRule>
  </conditionalFormatting>
  <conditionalFormatting sqref="BT23:BX23">
    <cfRule type="containsBlanks" dxfId="304" priority="2536">
      <formula>LEN(TRIM(BT23))=0</formula>
    </cfRule>
  </conditionalFormatting>
  <conditionalFormatting sqref="BT23:BX23">
    <cfRule type="expression" dxfId="303" priority="2537">
      <formula>AND($P23&lt;&gt;"",BT23&lt;$P23)</formula>
    </cfRule>
    <cfRule type="expression" dxfId="302" priority="2538">
      <formula>AND($O23&lt;&gt;"",BT23&gt;$O23)</formula>
    </cfRule>
    <cfRule type="notContainsBlanks" dxfId="301" priority="2539">
      <formula>LEN(TRIM(BT23))&gt;0</formula>
    </cfRule>
  </conditionalFormatting>
  <conditionalFormatting sqref="BT26:BX26">
    <cfRule type="containsBlanks" dxfId="300" priority="2524">
      <formula>LEN(TRIM(BT26))=0</formula>
    </cfRule>
  </conditionalFormatting>
  <conditionalFormatting sqref="BT28:BX28">
    <cfRule type="containsBlanks" dxfId="299" priority="2520">
      <formula>LEN(TRIM(BT28))=0</formula>
    </cfRule>
  </conditionalFormatting>
  <conditionalFormatting sqref="BT28:BX28">
    <cfRule type="expression" dxfId="298" priority="2521">
      <formula>AND($P28&lt;&gt;"",BT28&lt;$P28)</formula>
    </cfRule>
    <cfRule type="expression" dxfId="297" priority="2522">
      <formula>AND($O28&lt;&gt;"",BT28&gt;$O28)</formula>
    </cfRule>
    <cfRule type="notContainsBlanks" dxfId="296" priority="2523">
      <formula>LEN(TRIM(BT28))&gt;0</formula>
    </cfRule>
  </conditionalFormatting>
  <conditionalFormatting sqref="BT31:BX31">
    <cfRule type="containsBlanks" dxfId="295" priority="2508">
      <formula>LEN(TRIM(BT31))=0</formula>
    </cfRule>
  </conditionalFormatting>
  <conditionalFormatting sqref="BT34:BX34">
    <cfRule type="containsBlanks" dxfId="294" priority="2492">
      <formula>LEN(TRIM(BT34))=0</formula>
    </cfRule>
  </conditionalFormatting>
  <conditionalFormatting sqref="BT35:BX35">
    <cfRule type="containsBlanks" dxfId="293" priority="2484">
      <formula>LEN(TRIM(BT35))=0</formula>
    </cfRule>
  </conditionalFormatting>
  <conditionalFormatting sqref="BT37:BX37">
    <cfRule type="containsBlanks" dxfId="292" priority="2480">
      <formula>LEN(TRIM(BT37))=0</formula>
    </cfRule>
  </conditionalFormatting>
  <conditionalFormatting sqref="BT37:BX37">
    <cfRule type="expression" dxfId="291" priority="2481">
      <formula>AND($P37&lt;&gt;"",BT37&lt;$P37)</formula>
    </cfRule>
    <cfRule type="expression" dxfId="290" priority="2482">
      <formula>AND($O37&lt;&gt;"",BT37&gt;$O37)</formula>
    </cfRule>
    <cfRule type="notContainsBlanks" dxfId="289" priority="2483">
      <formula>LEN(TRIM(BT37))&gt;0</formula>
    </cfRule>
  </conditionalFormatting>
  <conditionalFormatting sqref="BT40:BX40">
    <cfRule type="containsBlanks" dxfId="288" priority="2468">
      <formula>LEN(TRIM(BT40))=0</formula>
    </cfRule>
  </conditionalFormatting>
  <conditionalFormatting sqref="BT42:BX42">
    <cfRule type="containsBlanks" dxfId="287" priority="2464">
      <formula>LEN(TRIM(BT42))=0</formula>
    </cfRule>
  </conditionalFormatting>
  <conditionalFormatting sqref="BT42:BX42">
    <cfRule type="expression" dxfId="286" priority="2465">
      <formula>AND($P42&lt;&gt;"",BT42&lt;$P42)</formula>
    </cfRule>
    <cfRule type="expression" dxfId="285" priority="2466">
      <formula>AND($O42&lt;&gt;"",BT42&gt;$O42)</formula>
    </cfRule>
    <cfRule type="notContainsBlanks" dxfId="284" priority="2467">
      <formula>LEN(TRIM(BT42))&gt;0</formula>
    </cfRule>
  </conditionalFormatting>
  <conditionalFormatting sqref="BT45:BX45">
    <cfRule type="containsBlanks" dxfId="283" priority="2452">
      <formula>LEN(TRIM(BT45))=0</formula>
    </cfRule>
  </conditionalFormatting>
  <conditionalFormatting sqref="BT16:EN16">
    <cfRule type="containsBlanks" dxfId="282" priority="2380">
      <formula>LEN(TRIM(BT16))=0</formula>
    </cfRule>
  </conditionalFormatting>
  <conditionalFormatting sqref="BT21:EN21">
    <cfRule type="containsBlanks" dxfId="281" priority="2368">
      <formula>LEN(TRIM(BT21))=0</formula>
    </cfRule>
  </conditionalFormatting>
  <conditionalFormatting sqref="BT22:EN22">
    <cfRule type="containsBlanks" dxfId="280" priority="2364">
      <formula>LEN(TRIM(BT22))=0</formula>
    </cfRule>
  </conditionalFormatting>
  <conditionalFormatting sqref="BT27:EN27">
    <cfRule type="containsBlanks" dxfId="279" priority="2356">
      <formula>LEN(TRIM(BT27))=0</formula>
    </cfRule>
  </conditionalFormatting>
  <conditionalFormatting sqref="BT32:EN32">
    <cfRule type="containsBlanks" dxfId="278" priority="2348">
      <formula>LEN(TRIM(BT32))=0</formula>
    </cfRule>
  </conditionalFormatting>
  <conditionalFormatting sqref="BT33:EN33">
    <cfRule type="containsBlanks" dxfId="277" priority="2344">
      <formula>LEN(TRIM(BT33))=0</formula>
    </cfRule>
  </conditionalFormatting>
  <conditionalFormatting sqref="BT36:EN36">
    <cfRule type="containsBlanks" dxfId="276" priority="2336">
      <formula>LEN(TRIM(BT36))=0</formula>
    </cfRule>
  </conditionalFormatting>
  <conditionalFormatting sqref="BT41:EN41">
    <cfRule type="containsBlanks" dxfId="275" priority="2328">
      <formula>LEN(TRIM(BT41))=0</formula>
    </cfRule>
  </conditionalFormatting>
  <conditionalFormatting sqref="BT11:EN57">
    <cfRule type="expression" dxfId="274" priority="4653">
      <formula>AND($P11&lt;&gt;"",$AS11&lt;&gt;"",BT11&lt;$P11)</formula>
    </cfRule>
    <cfRule type="expression" dxfId="273" priority="4654">
      <formula>AND($O11&lt;&gt;"",$AS11&lt;&gt;"",BT11&gt;$O11)</formula>
    </cfRule>
    <cfRule type="notContainsBlanks" dxfId="272" priority="4655">
      <formula>LEN(TRIM(BT11))&gt;0</formula>
    </cfRule>
  </conditionalFormatting>
  <conditionalFormatting sqref="J11:J57">
    <cfRule type="expression" dxfId="271" priority="915" stopIfTrue="1">
      <formula>AND($I11&lt;&gt;"Tolerance",$I11&lt;&gt;"")</formula>
    </cfRule>
    <cfRule type="expression" dxfId="270" priority="919">
      <formula>AND(OR($G11="GD&amp;T",$G11="MAX",$G11="MIN"),$H11="")</formula>
    </cfRule>
    <cfRule type="containsBlanks" dxfId="269" priority="920">
      <formula>LEN(TRIM(J11))=0</formula>
    </cfRule>
  </conditionalFormatting>
  <conditionalFormatting sqref="L48:L57 L36:L45 L33:L34 L27:L31 K11:L26">
    <cfRule type="expression" dxfId="268" priority="924">
      <formula>AND($G11="MIN",$I11&lt;&gt;"")</formula>
    </cfRule>
    <cfRule type="expression" dxfId="267" priority="925">
      <formula>AND($G11="MIN",$I11="")</formula>
    </cfRule>
    <cfRule type="containsBlanks" dxfId="266" priority="926">
      <formula>LEN(TRIM(K11))=0</formula>
    </cfRule>
  </conditionalFormatting>
  <conditionalFormatting sqref="L48:L57 L36:L45 L33:L34 L11:L31">
    <cfRule type="expression" dxfId="265" priority="921">
      <formula>AND(OR($G11="GD&amp;T",$G11="MAX"),$J11&lt;&gt;"")</formula>
    </cfRule>
    <cfRule type="expression" dxfId="264" priority="922">
      <formula>AND(OR($G11="GD&amp;T",$G11="MAX"),$J11="")</formula>
    </cfRule>
    <cfRule type="containsBlanks" dxfId="263" priority="923">
      <formula>LEN(TRIM(L11))=0</formula>
    </cfRule>
  </conditionalFormatting>
  <conditionalFormatting sqref="K27">
    <cfRule type="expression" dxfId="262" priority="906">
      <formula>AND($G27="MIN",$I27&lt;&gt;"")</formula>
    </cfRule>
    <cfRule type="expression" dxfId="261" priority="908">
      <formula>AND($G27="MIN",$I27="")</formula>
    </cfRule>
    <cfRule type="containsBlanks" dxfId="260" priority="910">
      <formula>LEN(TRIM(K27))=0</formula>
    </cfRule>
  </conditionalFormatting>
  <conditionalFormatting sqref="K28">
    <cfRule type="expression" dxfId="259" priority="888">
      <formula>AND($G28="MIN",$I28&lt;&gt;"")</formula>
    </cfRule>
    <cfRule type="expression" dxfId="258" priority="890">
      <formula>AND($G28="MIN",$I28="")</formula>
    </cfRule>
    <cfRule type="containsBlanks" dxfId="257" priority="892">
      <formula>LEN(TRIM(K28))=0</formula>
    </cfRule>
  </conditionalFormatting>
  <conditionalFormatting sqref="K29">
    <cfRule type="expression" dxfId="256" priority="870">
      <formula>AND($G29="MIN",$I29&lt;&gt;"")</formula>
    </cfRule>
    <cfRule type="expression" dxfId="255" priority="872">
      <formula>AND($G29="MIN",$I29="")</formula>
    </cfRule>
    <cfRule type="containsBlanks" dxfId="254" priority="874">
      <formula>LEN(TRIM(K29))=0</formula>
    </cfRule>
  </conditionalFormatting>
  <conditionalFormatting sqref="K30">
    <cfRule type="expression" dxfId="253" priority="852">
      <formula>AND($G30="MIN",$I30&lt;&gt;"")</formula>
    </cfRule>
    <cfRule type="expression" dxfId="252" priority="854">
      <formula>AND($G30="MIN",$I30="")</formula>
    </cfRule>
    <cfRule type="containsBlanks" dxfId="251" priority="856">
      <formula>LEN(TRIM(K30))=0</formula>
    </cfRule>
  </conditionalFormatting>
  <conditionalFormatting sqref="K31">
    <cfRule type="expression" dxfId="250" priority="834">
      <formula>AND($G31="MIN",$I31&lt;&gt;"")</formula>
    </cfRule>
    <cfRule type="expression" dxfId="249" priority="836">
      <formula>AND($G31="MIN",$I31="")</formula>
    </cfRule>
    <cfRule type="containsBlanks" dxfId="248" priority="838">
      <formula>LEN(TRIM(K31))=0</formula>
    </cfRule>
  </conditionalFormatting>
  <conditionalFormatting sqref="K32">
    <cfRule type="expression" dxfId="247" priority="804">
      <formula>AND($G32="MIN",$I32&lt;&gt;"")</formula>
    </cfRule>
    <cfRule type="expression" dxfId="246" priority="805">
      <formula>AND($G32="MIN",$I32="")</formula>
    </cfRule>
    <cfRule type="containsBlanks" dxfId="245" priority="806">
      <formula>LEN(TRIM(K32))=0</formula>
    </cfRule>
  </conditionalFormatting>
  <conditionalFormatting sqref="L32">
    <cfRule type="expression" dxfId="244" priority="807">
      <formula>AND(OR($G32="GD&amp;T",$G32="MAX"),$J32&lt;&gt;"")</formula>
    </cfRule>
    <cfRule type="expression" dxfId="243" priority="808">
      <formula>AND(OR($G32="GD&amp;T",$G32="MAX"),$J32="")</formula>
    </cfRule>
    <cfRule type="containsBlanks" dxfId="242" priority="809">
      <formula>LEN(TRIM(L32))=0</formula>
    </cfRule>
    <cfRule type="expression" dxfId="241" priority="810">
      <formula>AND($G32="MIN",$I32&lt;&gt;"")</formula>
    </cfRule>
    <cfRule type="expression" dxfId="240" priority="811">
      <formula>AND($G32="MIN",$I32="")</formula>
    </cfRule>
    <cfRule type="containsBlanks" dxfId="239" priority="812">
      <formula>LEN(TRIM(L32))=0</formula>
    </cfRule>
  </conditionalFormatting>
  <conditionalFormatting sqref="K33">
    <cfRule type="expression" dxfId="238" priority="765">
      <formula>AND($G33="MIN",$I33&lt;&gt;"")</formula>
    </cfRule>
    <cfRule type="expression" dxfId="237" priority="767">
      <formula>AND($G33="MIN",$I33="")</formula>
    </cfRule>
    <cfRule type="containsBlanks" dxfId="236" priority="769">
      <formula>LEN(TRIM(K33))=0</formula>
    </cfRule>
  </conditionalFormatting>
  <conditionalFormatting sqref="K34">
    <cfRule type="expression" dxfId="235" priority="714">
      <formula>AND($G34="MIN",$I34&lt;&gt;"")</formula>
    </cfRule>
    <cfRule type="expression" dxfId="234" priority="715">
      <formula>AND($G34="MIN",$I34="")</formula>
    </cfRule>
    <cfRule type="containsBlanks" dxfId="233" priority="716">
      <formula>LEN(TRIM(K34))=0</formula>
    </cfRule>
  </conditionalFormatting>
  <conditionalFormatting sqref="K35">
    <cfRule type="expression" dxfId="232" priority="675">
      <formula>AND($G35="MIN",$I35&lt;&gt;"")</formula>
    </cfRule>
    <cfRule type="expression" dxfId="231" priority="676">
      <formula>AND($G35="MIN",$I35="")</formula>
    </cfRule>
    <cfRule type="containsBlanks" dxfId="230" priority="677">
      <formula>LEN(TRIM(K35))=0</formula>
    </cfRule>
  </conditionalFormatting>
  <conditionalFormatting sqref="L35">
    <cfRule type="expression" dxfId="229" priority="678">
      <formula>AND(OR($G35="GD&amp;T",$G35="MAX"),$J35&lt;&gt;"")</formula>
    </cfRule>
    <cfRule type="expression" dxfId="228" priority="679">
      <formula>AND(OR($G35="GD&amp;T",$G35="MAX"),$J35="")</formula>
    </cfRule>
    <cfRule type="containsBlanks" dxfId="227" priority="680">
      <formula>LEN(TRIM(L35))=0</formula>
    </cfRule>
    <cfRule type="expression" dxfId="226" priority="681">
      <formula>AND($G35="MIN",$I35&lt;&gt;"")</formula>
    </cfRule>
    <cfRule type="expression" dxfId="225" priority="682">
      <formula>AND($G35="MIN",$I35="")</formula>
    </cfRule>
    <cfRule type="containsBlanks" dxfId="224" priority="683">
      <formula>LEN(TRIM(L35))=0</formula>
    </cfRule>
  </conditionalFormatting>
  <conditionalFormatting sqref="K36">
    <cfRule type="expression" dxfId="223" priority="663">
      <formula>AND($G36="MIN",$I36&lt;&gt;"")</formula>
    </cfRule>
    <cfRule type="expression" dxfId="222" priority="665">
      <formula>AND($G36="MIN",$I36="")</formula>
    </cfRule>
    <cfRule type="containsBlanks" dxfId="221" priority="667">
      <formula>LEN(TRIM(K36))=0</formula>
    </cfRule>
  </conditionalFormatting>
  <conditionalFormatting sqref="K37">
    <cfRule type="expression" dxfId="220" priority="645">
      <formula>AND($G37="MIN",$I37&lt;&gt;"")</formula>
    </cfRule>
    <cfRule type="expression" dxfId="219" priority="647">
      <formula>AND($G37="MIN",$I37="")</formula>
    </cfRule>
    <cfRule type="containsBlanks" dxfId="218" priority="649">
      <formula>LEN(TRIM(K37))=0</formula>
    </cfRule>
  </conditionalFormatting>
  <conditionalFormatting sqref="K38">
    <cfRule type="expression" dxfId="217" priority="627">
      <formula>AND($G38="MIN",$I38&lt;&gt;"")</formula>
    </cfRule>
    <cfRule type="expression" dxfId="216" priority="629">
      <formula>AND($G38="MIN",$I38="")</formula>
    </cfRule>
    <cfRule type="containsBlanks" dxfId="215" priority="631">
      <formula>LEN(TRIM(K38))=0</formula>
    </cfRule>
  </conditionalFormatting>
  <conditionalFormatting sqref="K39">
    <cfRule type="expression" dxfId="214" priority="609">
      <formula>AND($G39="MIN",$I39&lt;&gt;"")</formula>
    </cfRule>
    <cfRule type="expression" dxfId="213" priority="611">
      <formula>AND($G39="MIN",$I39="")</formula>
    </cfRule>
    <cfRule type="containsBlanks" dxfId="212" priority="613">
      <formula>LEN(TRIM(K39))=0</formula>
    </cfRule>
  </conditionalFormatting>
  <conditionalFormatting sqref="K40">
    <cfRule type="expression" dxfId="211" priority="591">
      <formula>AND($G40="MIN",$I40&lt;&gt;"")</formula>
    </cfRule>
    <cfRule type="expression" dxfId="210" priority="593">
      <formula>AND($G40="MIN",$I40="")</formula>
    </cfRule>
    <cfRule type="containsBlanks" dxfId="209" priority="595">
      <formula>LEN(TRIM(K40))=0</formula>
    </cfRule>
  </conditionalFormatting>
  <conditionalFormatting sqref="K41">
    <cfRule type="expression" dxfId="208" priority="573">
      <formula>AND($G41="MIN",$I41&lt;&gt;"")</formula>
    </cfRule>
    <cfRule type="expression" dxfId="207" priority="575">
      <formula>AND($G41="MIN",$I41="")</formula>
    </cfRule>
    <cfRule type="containsBlanks" dxfId="206" priority="577">
      <formula>LEN(TRIM(K41))=0</formula>
    </cfRule>
  </conditionalFormatting>
  <conditionalFormatting sqref="K42">
    <cfRule type="expression" dxfId="205" priority="555">
      <formula>AND($G42="MIN",$I42&lt;&gt;"")</formula>
    </cfRule>
    <cfRule type="expression" dxfId="204" priority="557">
      <formula>AND($G42="MIN",$I42="")</formula>
    </cfRule>
    <cfRule type="containsBlanks" dxfId="203" priority="559">
      <formula>LEN(TRIM(K42))=0</formula>
    </cfRule>
  </conditionalFormatting>
  <conditionalFormatting sqref="K43">
    <cfRule type="expression" dxfId="202" priority="537">
      <formula>AND($G43="MIN",$I43&lt;&gt;"")</formula>
    </cfRule>
    <cfRule type="expression" dxfId="201" priority="539">
      <formula>AND($G43="MIN",$I43="")</formula>
    </cfRule>
    <cfRule type="containsBlanks" dxfId="200" priority="541">
      <formula>LEN(TRIM(K43))=0</formula>
    </cfRule>
  </conditionalFormatting>
  <conditionalFormatting sqref="K44">
    <cfRule type="expression" dxfId="199" priority="519">
      <formula>AND($G44="MIN",$I44&lt;&gt;"")</formula>
    </cfRule>
    <cfRule type="expression" dxfId="198" priority="521">
      <formula>AND($G44="MIN",$I44="")</formula>
    </cfRule>
    <cfRule type="containsBlanks" dxfId="197" priority="523">
      <formula>LEN(TRIM(K44))=0</formula>
    </cfRule>
  </conditionalFormatting>
  <conditionalFormatting sqref="K45">
    <cfRule type="expression" dxfId="196" priority="504">
      <formula>AND($G45="MIN",$I45&lt;&gt;"")</formula>
    </cfRule>
    <cfRule type="expression" dxfId="195" priority="505">
      <formula>AND($G45="MIN",$I45="")</formula>
    </cfRule>
    <cfRule type="containsBlanks" dxfId="194" priority="506">
      <formula>LEN(TRIM(K45))=0</formula>
    </cfRule>
  </conditionalFormatting>
  <conditionalFormatting sqref="AN11:BS26 AN58:BS155">
    <cfRule type="expression" dxfId="193" priority="468">
      <formula>AND($N11&lt;&gt;"",$AL11&lt;&gt;"",AN11&lt;$N11)</formula>
    </cfRule>
    <cfRule type="expression" dxfId="192" priority="469">
      <formula>AND($M11&lt;&gt;"",$AL11&lt;&gt;"",AN11&gt;$M11)</formula>
    </cfRule>
    <cfRule type="notContainsBlanks" dxfId="191" priority="470">
      <formula>LEN(TRIM(AN11))&gt;0</formula>
    </cfRule>
  </conditionalFormatting>
  <conditionalFormatting sqref="AN11:BS26 AN58:BS155">
    <cfRule type="containsBlanks" dxfId="190" priority="467">
      <formula>LEN(TRIM(AN11))=0</formula>
    </cfRule>
  </conditionalFormatting>
  <conditionalFormatting sqref="AG11:AH146">
    <cfRule type="expression" dxfId="189" priority="464">
      <formula>AND($AG11&lt;0.966,$AG11&lt;&gt;"")</formula>
    </cfRule>
  </conditionalFormatting>
  <conditionalFormatting sqref="V11:V146 Y11:AA146">
    <cfRule type="expression" dxfId="188" priority="458">
      <formula>$N11="Yes"</formula>
    </cfRule>
    <cfRule type="expression" dxfId="187" priority="459">
      <formula>AND($AG11&lt;0.966,$AG11&lt;&gt;"")</formula>
    </cfRule>
    <cfRule type="cellIs" dxfId="186" priority="463" operator="lessThan">
      <formula>$H11</formula>
    </cfRule>
    <cfRule type="notContainsBlanks" dxfId="185" priority="466">
      <formula>LEN(TRIM(V11))&gt;0</formula>
    </cfRule>
  </conditionalFormatting>
  <conditionalFormatting sqref="AB11:AB146">
    <cfRule type="containsBlanks" dxfId="184" priority="460">
      <formula>LEN(TRIM(AB11))=0</formula>
    </cfRule>
    <cfRule type="cellIs" dxfId="183" priority="461" operator="between">
      <formula>0.9</formula>
      <formula>0.995</formula>
    </cfRule>
    <cfRule type="cellIs" dxfId="182" priority="462" operator="greaterThanOrEqual">
      <formula>0.995</formula>
    </cfRule>
    <cfRule type="notContainsBlanks" dxfId="181" priority="465">
      <formula>LEN(TRIM(AB11))&gt;0</formula>
    </cfRule>
  </conditionalFormatting>
  <conditionalFormatting sqref="U11:U146">
    <cfRule type="expression" dxfId="180" priority="453">
      <formula>AND($U11&lt;&gt;"",$V11&lt;1.67)</formula>
    </cfRule>
    <cfRule type="notContainsBlanks" dxfId="179" priority="454">
      <formula>LEN(TRIM(U11))&gt;0</formula>
    </cfRule>
  </conditionalFormatting>
  <conditionalFormatting sqref="BS11:BS26">
    <cfRule type="containsBlanks" dxfId="178" priority="445">
      <formula>LEN(TRIM(BS11))=0</formula>
    </cfRule>
    <cfRule type="expression" dxfId="177" priority="446">
      <formula>AND($N11&lt;&gt;"",$AL11&lt;&gt;"",BS11&lt;$N11)</formula>
    </cfRule>
    <cfRule type="expression" dxfId="176" priority="447">
      <formula>AND($M11&lt;&gt;"",$AL11&lt;&gt;"",BS11&gt;$M11)</formula>
    </cfRule>
    <cfRule type="notContainsBlanks" dxfId="175" priority="448">
      <formula>LEN(TRIM(BS11))&gt;0</formula>
    </cfRule>
  </conditionalFormatting>
  <conditionalFormatting sqref="AN27:BS27">
    <cfRule type="containsBlanks" dxfId="174" priority="437">
      <formula>LEN(TRIM(AN27))=0</formula>
    </cfRule>
  </conditionalFormatting>
  <conditionalFormatting sqref="BS27">
    <cfRule type="containsBlanks" dxfId="173" priority="429">
      <formula>LEN(TRIM(BS27))=0</formula>
    </cfRule>
    <cfRule type="expression" dxfId="172" priority="431">
      <formula>AND($N27&lt;&gt;"",$AL27&lt;&gt;"",BS27&lt;$N27)</formula>
    </cfRule>
    <cfRule type="expression" dxfId="171" priority="433">
      <formula>AND($M27&lt;&gt;"",$AL27&lt;&gt;"",BS27&gt;$M27)</formula>
    </cfRule>
    <cfRule type="notContainsBlanks" dxfId="170" priority="435">
      <formula>LEN(TRIM(BS27))&gt;0</formula>
    </cfRule>
  </conditionalFormatting>
  <conditionalFormatting sqref="AN27:BS27">
    <cfRule type="expression" dxfId="169" priority="439">
      <formula>AND($N27&lt;&gt;"",$AL27&lt;&gt;"",AN27&lt;$N27)</formula>
    </cfRule>
    <cfRule type="expression" dxfId="168" priority="441">
      <formula>AND($M27&lt;&gt;"",$AL27&lt;&gt;"",AN27&gt;$M27)</formula>
    </cfRule>
    <cfRule type="notContainsBlanks" dxfId="167" priority="443">
      <formula>LEN(TRIM(AN27))&gt;0</formula>
    </cfRule>
  </conditionalFormatting>
  <conditionalFormatting sqref="AN28:BS28">
    <cfRule type="containsBlanks" dxfId="166" priority="421">
      <formula>LEN(TRIM(AN28))=0</formula>
    </cfRule>
  </conditionalFormatting>
  <conditionalFormatting sqref="BS28">
    <cfRule type="containsBlanks" dxfId="165" priority="413">
      <formula>LEN(TRIM(BS28))=0</formula>
    </cfRule>
    <cfRule type="expression" dxfId="164" priority="415">
      <formula>AND($N28&lt;&gt;"",$AL28&lt;&gt;"",BS28&lt;$N28)</formula>
    </cfRule>
    <cfRule type="expression" dxfId="163" priority="417">
      <formula>AND($M28&lt;&gt;"",$AL28&lt;&gt;"",BS28&gt;$M28)</formula>
    </cfRule>
    <cfRule type="notContainsBlanks" dxfId="162" priority="419">
      <formula>LEN(TRIM(BS28))&gt;0</formula>
    </cfRule>
  </conditionalFormatting>
  <conditionalFormatting sqref="AN28:BS28">
    <cfRule type="expression" dxfId="161" priority="423">
      <formula>AND($N28&lt;&gt;"",$AL28&lt;&gt;"",AN28&lt;$N28)</formula>
    </cfRule>
    <cfRule type="expression" dxfId="160" priority="425">
      <formula>AND($M28&lt;&gt;"",$AL28&lt;&gt;"",AN28&gt;$M28)</formula>
    </cfRule>
    <cfRule type="notContainsBlanks" dxfId="159" priority="427">
      <formula>LEN(TRIM(AN28))&gt;0</formula>
    </cfRule>
  </conditionalFormatting>
  <conditionalFormatting sqref="AN29:BS29">
    <cfRule type="containsBlanks" dxfId="158" priority="405">
      <formula>LEN(TRIM(AN29))=0</formula>
    </cfRule>
  </conditionalFormatting>
  <conditionalFormatting sqref="BS29">
    <cfRule type="containsBlanks" dxfId="157" priority="397">
      <formula>LEN(TRIM(BS29))=0</formula>
    </cfRule>
    <cfRule type="expression" dxfId="156" priority="399">
      <formula>AND($N29&lt;&gt;"",$AL29&lt;&gt;"",BS29&lt;$N29)</formula>
    </cfRule>
    <cfRule type="expression" dxfId="155" priority="401">
      <formula>AND($M29&lt;&gt;"",$AL29&lt;&gt;"",BS29&gt;$M29)</formula>
    </cfRule>
    <cfRule type="notContainsBlanks" dxfId="154" priority="403">
      <formula>LEN(TRIM(BS29))&gt;0</formula>
    </cfRule>
  </conditionalFormatting>
  <conditionalFormatting sqref="AN29:BS29">
    <cfRule type="expression" dxfId="153" priority="407">
      <formula>AND($N29&lt;&gt;"",$AL29&lt;&gt;"",AN29&lt;$N29)</formula>
    </cfRule>
    <cfRule type="expression" dxfId="152" priority="409">
      <formula>AND($M29&lt;&gt;"",$AL29&lt;&gt;"",AN29&gt;$M29)</formula>
    </cfRule>
    <cfRule type="notContainsBlanks" dxfId="151" priority="411">
      <formula>LEN(TRIM(AN29))&gt;0</formula>
    </cfRule>
  </conditionalFormatting>
  <conditionalFormatting sqref="AN30:BS30">
    <cfRule type="containsBlanks" dxfId="150" priority="389">
      <formula>LEN(TRIM(AN30))=0</formula>
    </cfRule>
  </conditionalFormatting>
  <conditionalFormatting sqref="BS30">
    <cfRule type="containsBlanks" dxfId="149" priority="381">
      <formula>LEN(TRIM(BS30))=0</formula>
    </cfRule>
    <cfRule type="expression" dxfId="148" priority="383">
      <formula>AND($N30&lt;&gt;"",$AL30&lt;&gt;"",BS30&lt;$N30)</formula>
    </cfRule>
    <cfRule type="expression" dxfId="147" priority="385">
      <formula>AND($M30&lt;&gt;"",$AL30&lt;&gt;"",BS30&gt;$M30)</formula>
    </cfRule>
    <cfRule type="notContainsBlanks" dxfId="146" priority="387">
      <formula>LEN(TRIM(BS30))&gt;0</formula>
    </cfRule>
  </conditionalFormatting>
  <conditionalFormatting sqref="AN30:BS30">
    <cfRule type="expression" dxfId="145" priority="391">
      <formula>AND($N30&lt;&gt;"",$AL30&lt;&gt;"",AN30&lt;$N30)</formula>
    </cfRule>
    <cfRule type="expression" dxfId="144" priority="393">
      <formula>AND($M30&lt;&gt;"",$AL30&lt;&gt;"",AN30&gt;$M30)</formula>
    </cfRule>
    <cfRule type="notContainsBlanks" dxfId="143" priority="395">
      <formula>LEN(TRIM(AN30))&gt;0</formula>
    </cfRule>
  </conditionalFormatting>
  <conditionalFormatting sqref="AN31:BS31">
    <cfRule type="containsBlanks" dxfId="142" priority="373">
      <formula>LEN(TRIM(AN31))=0</formula>
    </cfRule>
  </conditionalFormatting>
  <conditionalFormatting sqref="BS31">
    <cfRule type="containsBlanks" dxfId="141" priority="365">
      <formula>LEN(TRIM(BS31))=0</formula>
    </cfRule>
    <cfRule type="expression" dxfId="140" priority="367">
      <formula>AND($N31&lt;&gt;"",$AL31&lt;&gt;"",BS31&lt;$N31)</formula>
    </cfRule>
    <cfRule type="expression" dxfId="139" priority="369">
      <formula>AND($M31&lt;&gt;"",$AL31&lt;&gt;"",BS31&gt;$M31)</formula>
    </cfRule>
    <cfRule type="notContainsBlanks" dxfId="138" priority="371">
      <formula>LEN(TRIM(BS31))&gt;0</formula>
    </cfRule>
  </conditionalFormatting>
  <conditionalFormatting sqref="AN31:BS31">
    <cfRule type="expression" dxfId="137" priority="375">
      <formula>AND($N31&lt;&gt;"",$AL31&lt;&gt;"",AN31&lt;$N31)</formula>
    </cfRule>
    <cfRule type="expression" dxfId="136" priority="377">
      <formula>AND($M31&lt;&gt;"",$AL31&lt;&gt;"",AN31&gt;$M31)</formula>
    </cfRule>
    <cfRule type="notContainsBlanks" dxfId="135" priority="379">
      <formula>LEN(TRIM(AN31))&gt;0</formula>
    </cfRule>
  </conditionalFormatting>
  <conditionalFormatting sqref="AN32:BS32">
    <cfRule type="containsBlanks" dxfId="134" priority="353">
      <formula>LEN(TRIM(AN32))=0</formula>
    </cfRule>
  </conditionalFormatting>
  <conditionalFormatting sqref="BS32">
    <cfRule type="containsBlanks" dxfId="133" priority="349">
      <formula>LEN(TRIM(BS32))=0</formula>
    </cfRule>
    <cfRule type="expression" dxfId="132" priority="350">
      <formula>AND($N32&lt;&gt;"",$AL32&lt;&gt;"",BS32&lt;$N32)</formula>
    </cfRule>
    <cfRule type="expression" dxfId="131" priority="351">
      <formula>AND($M32&lt;&gt;"",$AL32&lt;&gt;"",BS32&gt;$M32)</formula>
    </cfRule>
    <cfRule type="notContainsBlanks" dxfId="130" priority="352">
      <formula>LEN(TRIM(BS32))&gt;0</formula>
    </cfRule>
  </conditionalFormatting>
  <conditionalFormatting sqref="AN32:BS32">
    <cfRule type="expression" dxfId="129" priority="354">
      <formula>AND($N32&lt;&gt;"",$AL32&lt;&gt;"",AN32&lt;$N32)</formula>
    </cfRule>
    <cfRule type="expression" dxfId="128" priority="355">
      <formula>AND($M32&lt;&gt;"",$AL32&lt;&gt;"",AN32&gt;$M32)</formula>
    </cfRule>
    <cfRule type="notContainsBlanks" dxfId="127" priority="356">
      <formula>LEN(TRIM(AN32))&gt;0</formula>
    </cfRule>
  </conditionalFormatting>
  <conditionalFormatting sqref="AN33:BS33">
    <cfRule type="containsBlanks" dxfId="126" priority="317">
      <formula>LEN(TRIM(AN33))=0</formula>
    </cfRule>
  </conditionalFormatting>
  <conditionalFormatting sqref="BS33">
    <cfRule type="containsBlanks" dxfId="125" priority="309">
      <formula>LEN(TRIM(BS33))=0</formula>
    </cfRule>
    <cfRule type="expression" dxfId="124" priority="311">
      <formula>AND($N33&lt;&gt;"",$AL33&lt;&gt;"",BS33&lt;$N33)</formula>
    </cfRule>
    <cfRule type="expression" dxfId="123" priority="313">
      <formula>AND($M33&lt;&gt;"",$AL33&lt;&gt;"",BS33&gt;$M33)</formula>
    </cfRule>
    <cfRule type="notContainsBlanks" dxfId="122" priority="315">
      <formula>LEN(TRIM(BS33))&gt;0</formula>
    </cfRule>
  </conditionalFormatting>
  <conditionalFormatting sqref="AN33:BS33">
    <cfRule type="expression" dxfId="121" priority="319">
      <formula>AND($N33&lt;&gt;"",$AL33&lt;&gt;"",AN33&lt;$N33)</formula>
    </cfRule>
    <cfRule type="expression" dxfId="120" priority="321">
      <formula>AND($M33&lt;&gt;"",$AL33&lt;&gt;"",AN33&gt;$M33)</formula>
    </cfRule>
    <cfRule type="notContainsBlanks" dxfId="119" priority="323">
      <formula>LEN(TRIM(AN33))&gt;0</formula>
    </cfRule>
  </conditionalFormatting>
  <conditionalFormatting sqref="AN34:BS34">
    <cfRule type="containsBlanks" dxfId="118" priority="273">
      <formula>LEN(TRIM(AN34))=0</formula>
    </cfRule>
  </conditionalFormatting>
  <conditionalFormatting sqref="BS34">
    <cfRule type="containsBlanks" dxfId="117" priority="269">
      <formula>LEN(TRIM(BS34))=0</formula>
    </cfRule>
    <cfRule type="expression" dxfId="116" priority="270">
      <formula>AND($N34&lt;&gt;"",$AL34&lt;&gt;"",BS34&lt;$N34)</formula>
    </cfRule>
    <cfRule type="expression" dxfId="115" priority="271">
      <formula>AND($M34&lt;&gt;"",$AL34&lt;&gt;"",BS34&gt;$M34)</formula>
    </cfRule>
    <cfRule type="notContainsBlanks" dxfId="114" priority="272">
      <formula>LEN(TRIM(BS34))&gt;0</formula>
    </cfRule>
  </conditionalFormatting>
  <conditionalFormatting sqref="AN34:BS34">
    <cfRule type="expression" dxfId="113" priority="274">
      <formula>AND($N34&lt;&gt;"",$AL34&lt;&gt;"",AN34&lt;$N34)</formula>
    </cfRule>
    <cfRule type="expression" dxfId="112" priority="275">
      <formula>AND($M34&lt;&gt;"",$AL34&lt;&gt;"",AN34&gt;$M34)</formula>
    </cfRule>
    <cfRule type="notContainsBlanks" dxfId="111" priority="276">
      <formula>LEN(TRIM(AN34))&gt;0</formula>
    </cfRule>
  </conditionalFormatting>
  <conditionalFormatting sqref="AN35:BS35">
    <cfRule type="containsBlanks" dxfId="110" priority="249">
      <formula>LEN(TRIM(AN35))=0</formula>
    </cfRule>
  </conditionalFormatting>
  <conditionalFormatting sqref="BS35">
    <cfRule type="containsBlanks" dxfId="109" priority="245">
      <formula>LEN(TRIM(BS35))=0</formula>
    </cfRule>
    <cfRule type="expression" dxfId="108" priority="246">
      <formula>AND($N35&lt;&gt;"",$AL35&lt;&gt;"",BS35&lt;$N35)</formula>
    </cfRule>
    <cfRule type="expression" dxfId="107" priority="247">
      <formula>AND($M35&lt;&gt;"",$AL35&lt;&gt;"",BS35&gt;$M35)</formula>
    </cfRule>
    <cfRule type="notContainsBlanks" dxfId="106" priority="248">
      <formula>LEN(TRIM(BS35))&gt;0</formula>
    </cfRule>
  </conditionalFormatting>
  <conditionalFormatting sqref="AN35:BS35">
    <cfRule type="expression" dxfId="105" priority="250">
      <formula>AND($N35&lt;&gt;"",$AL35&lt;&gt;"",AN35&lt;$N35)</formula>
    </cfRule>
    <cfRule type="expression" dxfId="104" priority="251">
      <formula>AND($M35&lt;&gt;"",$AL35&lt;&gt;"",AN35&gt;$M35)</formula>
    </cfRule>
    <cfRule type="notContainsBlanks" dxfId="103" priority="252">
      <formula>LEN(TRIM(AN35))&gt;0</formula>
    </cfRule>
  </conditionalFormatting>
  <conditionalFormatting sqref="AN36:BS36">
    <cfRule type="containsBlanks" dxfId="102" priority="237">
      <formula>LEN(TRIM(AN36))=0</formula>
    </cfRule>
  </conditionalFormatting>
  <conditionalFormatting sqref="BS36">
    <cfRule type="containsBlanks" dxfId="101" priority="229">
      <formula>LEN(TRIM(BS36))=0</formula>
    </cfRule>
    <cfRule type="expression" dxfId="100" priority="231">
      <formula>AND($N36&lt;&gt;"",$AL36&lt;&gt;"",BS36&lt;$N36)</formula>
    </cfRule>
    <cfRule type="expression" dxfId="99" priority="233">
      <formula>AND($M36&lt;&gt;"",$AL36&lt;&gt;"",BS36&gt;$M36)</formula>
    </cfRule>
    <cfRule type="notContainsBlanks" dxfId="98" priority="235">
      <formula>LEN(TRIM(BS36))&gt;0</formula>
    </cfRule>
  </conditionalFormatting>
  <conditionalFormatting sqref="AN36:BS36">
    <cfRule type="expression" dxfId="97" priority="239">
      <formula>AND($N36&lt;&gt;"",$AL36&lt;&gt;"",AN36&lt;$N36)</formula>
    </cfRule>
    <cfRule type="expression" dxfId="96" priority="241">
      <formula>AND($M36&lt;&gt;"",$AL36&lt;&gt;"",AN36&gt;$M36)</formula>
    </cfRule>
    <cfRule type="notContainsBlanks" dxfId="95" priority="243">
      <formula>LEN(TRIM(AN36))&gt;0</formula>
    </cfRule>
  </conditionalFormatting>
  <conditionalFormatting sqref="AN37:BS37">
    <cfRule type="containsBlanks" dxfId="94" priority="221">
      <formula>LEN(TRIM(AN37))=0</formula>
    </cfRule>
  </conditionalFormatting>
  <conditionalFormatting sqref="BS37">
    <cfRule type="containsBlanks" dxfId="93" priority="213">
      <formula>LEN(TRIM(BS37))=0</formula>
    </cfRule>
    <cfRule type="expression" dxfId="92" priority="215">
      <formula>AND($N37&lt;&gt;"",$AL37&lt;&gt;"",BS37&lt;$N37)</formula>
    </cfRule>
    <cfRule type="expression" dxfId="91" priority="217">
      <formula>AND($M37&lt;&gt;"",$AL37&lt;&gt;"",BS37&gt;$M37)</formula>
    </cfRule>
    <cfRule type="notContainsBlanks" dxfId="90" priority="219">
      <formula>LEN(TRIM(BS37))&gt;0</formula>
    </cfRule>
  </conditionalFormatting>
  <conditionalFormatting sqref="AN37:BS37">
    <cfRule type="expression" dxfId="89" priority="223">
      <formula>AND($N37&lt;&gt;"",$AL37&lt;&gt;"",AN37&lt;$N37)</formula>
    </cfRule>
    <cfRule type="expression" dxfId="88" priority="225">
      <formula>AND($M37&lt;&gt;"",$AL37&lt;&gt;"",AN37&gt;$M37)</formula>
    </cfRule>
    <cfRule type="notContainsBlanks" dxfId="87" priority="227">
      <formula>LEN(TRIM(AN37))&gt;0</formula>
    </cfRule>
  </conditionalFormatting>
  <conditionalFormatting sqref="AN38:BS38">
    <cfRule type="containsBlanks" dxfId="86" priority="205">
      <formula>LEN(TRIM(AN38))=0</formula>
    </cfRule>
  </conditionalFormatting>
  <conditionalFormatting sqref="BS38">
    <cfRule type="containsBlanks" dxfId="85" priority="197">
      <formula>LEN(TRIM(BS38))=0</formula>
    </cfRule>
    <cfRule type="expression" dxfId="84" priority="199">
      <formula>AND($N38&lt;&gt;"",$AL38&lt;&gt;"",BS38&lt;$N38)</formula>
    </cfRule>
    <cfRule type="expression" dxfId="83" priority="201">
      <formula>AND($M38&lt;&gt;"",$AL38&lt;&gt;"",BS38&gt;$M38)</formula>
    </cfRule>
    <cfRule type="notContainsBlanks" dxfId="82" priority="203">
      <formula>LEN(TRIM(BS38))&gt;0</formula>
    </cfRule>
  </conditionalFormatting>
  <conditionalFormatting sqref="AN38:BS38">
    <cfRule type="expression" dxfId="81" priority="207">
      <formula>AND($N38&lt;&gt;"",$AL38&lt;&gt;"",AN38&lt;$N38)</formula>
    </cfRule>
    <cfRule type="expression" dxfId="80" priority="209">
      <formula>AND($M38&lt;&gt;"",$AL38&lt;&gt;"",AN38&gt;$M38)</formula>
    </cfRule>
    <cfRule type="notContainsBlanks" dxfId="79" priority="211">
      <formula>LEN(TRIM(AN38))&gt;0</formula>
    </cfRule>
  </conditionalFormatting>
  <conditionalFormatting sqref="AN39:BS39">
    <cfRule type="containsBlanks" dxfId="78" priority="189">
      <formula>LEN(TRIM(AN39))=0</formula>
    </cfRule>
  </conditionalFormatting>
  <conditionalFormatting sqref="BS39">
    <cfRule type="containsBlanks" dxfId="77" priority="181">
      <formula>LEN(TRIM(BS39))=0</formula>
    </cfRule>
    <cfRule type="expression" dxfId="76" priority="183">
      <formula>AND($N39&lt;&gt;"",$AL39&lt;&gt;"",BS39&lt;$N39)</formula>
    </cfRule>
    <cfRule type="expression" dxfId="75" priority="185">
      <formula>AND($M39&lt;&gt;"",$AL39&lt;&gt;"",BS39&gt;$M39)</formula>
    </cfRule>
    <cfRule type="notContainsBlanks" dxfId="74" priority="187">
      <formula>LEN(TRIM(BS39))&gt;0</formula>
    </cfRule>
  </conditionalFormatting>
  <conditionalFormatting sqref="AN39:BS39">
    <cfRule type="expression" dxfId="73" priority="191">
      <formula>AND($N39&lt;&gt;"",$AL39&lt;&gt;"",AN39&lt;$N39)</formula>
    </cfRule>
    <cfRule type="expression" dxfId="72" priority="193">
      <formula>AND($M39&lt;&gt;"",$AL39&lt;&gt;"",AN39&gt;$M39)</formula>
    </cfRule>
    <cfRule type="notContainsBlanks" dxfId="71" priority="195">
      <formula>LEN(TRIM(AN39))&gt;0</formula>
    </cfRule>
  </conditionalFormatting>
  <conditionalFormatting sqref="AN40:BS40">
    <cfRule type="containsBlanks" dxfId="70" priority="173">
      <formula>LEN(TRIM(AN40))=0</formula>
    </cfRule>
  </conditionalFormatting>
  <conditionalFormatting sqref="BS40">
    <cfRule type="containsBlanks" dxfId="69" priority="165">
      <formula>LEN(TRIM(BS40))=0</formula>
    </cfRule>
    <cfRule type="expression" dxfId="68" priority="167">
      <formula>AND($N40&lt;&gt;"",$AL40&lt;&gt;"",BS40&lt;$N40)</formula>
    </cfRule>
    <cfRule type="expression" dxfId="67" priority="169">
      <formula>AND($M40&lt;&gt;"",$AL40&lt;&gt;"",BS40&gt;$M40)</formula>
    </cfRule>
    <cfRule type="notContainsBlanks" dxfId="66" priority="171">
      <formula>LEN(TRIM(BS40))&gt;0</formula>
    </cfRule>
  </conditionalFormatting>
  <conditionalFormatting sqref="AN40:BS40">
    <cfRule type="expression" dxfId="65" priority="175">
      <formula>AND($N40&lt;&gt;"",$AL40&lt;&gt;"",AN40&lt;$N40)</formula>
    </cfRule>
    <cfRule type="expression" dxfId="64" priority="177">
      <formula>AND($M40&lt;&gt;"",$AL40&lt;&gt;"",AN40&gt;$M40)</formula>
    </cfRule>
    <cfRule type="notContainsBlanks" dxfId="63" priority="179">
      <formula>LEN(TRIM(AN40))&gt;0</formula>
    </cfRule>
  </conditionalFormatting>
  <conditionalFormatting sqref="AN41:BS41">
    <cfRule type="containsBlanks" dxfId="62" priority="157">
      <formula>LEN(TRIM(AN41))=0</formula>
    </cfRule>
  </conditionalFormatting>
  <conditionalFormatting sqref="BS41">
    <cfRule type="containsBlanks" dxfId="61" priority="149">
      <formula>LEN(TRIM(BS41))=0</formula>
    </cfRule>
    <cfRule type="expression" dxfId="60" priority="151">
      <formula>AND($N41&lt;&gt;"",$AL41&lt;&gt;"",BS41&lt;$N41)</formula>
    </cfRule>
    <cfRule type="expression" dxfId="59" priority="153">
      <formula>AND($M41&lt;&gt;"",$AL41&lt;&gt;"",BS41&gt;$M41)</formula>
    </cfRule>
    <cfRule type="notContainsBlanks" dxfId="58" priority="155">
      <formula>LEN(TRIM(BS41))&gt;0</formula>
    </cfRule>
  </conditionalFormatting>
  <conditionalFormatting sqref="AN41:BS41">
    <cfRule type="expression" dxfId="57" priority="159">
      <formula>AND($N41&lt;&gt;"",$AL41&lt;&gt;"",AN41&lt;$N41)</formula>
    </cfRule>
    <cfRule type="expression" dxfId="56" priority="161">
      <formula>AND($M41&lt;&gt;"",$AL41&lt;&gt;"",AN41&gt;$M41)</formula>
    </cfRule>
    <cfRule type="notContainsBlanks" dxfId="55" priority="163">
      <formula>LEN(TRIM(AN41))&gt;0</formula>
    </cfRule>
  </conditionalFormatting>
  <conditionalFormatting sqref="AN42:BS42">
    <cfRule type="containsBlanks" dxfId="54" priority="141">
      <formula>LEN(TRIM(AN42))=0</formula>
    </cfRule>
  </conditionalFormatting>
  <conditionalFormatting sqref="BS42">
    <cfRule type="containsBlanks" dxfId="53" priority="133">
      <formula>LEN(TRIM(BS42))=0</formula>
    </cfRule>
    <cfRule type="expression" dxfId="52" priority="135">
      <formula>AND($N42&lt;&gt;"",$AL42&lt;&gt;"",BS42&lt;$N42)</formula>
    </cfRule>
    <cfRule type="expression" dxfId="51" priority="137">
      <formula>AND($M42&lt;&gt;"",$AL42&lt;&gt;"",BS42&gt;$M42)</formula>
    </cfRule>
    <cfRule type="notContainsBlanks" dxfId="50" priority="139">
      <formula>LEN(TRIM(BS42))&gt;0</formula>
    </cfRule>
  </conditionalFormatting>
  <conditionalFormatting sqref="AN42:BS42">
    <cfRule type="expression" dxfId="49" priority="143">
      <formula>AND($N42&lt;&gt;"",$AL42&lt;&gt;"",AN42&lt;$N42)</formula>
    </cfRule>
    <cfRule type="expression" dxfId="48" priority="145">
      <formula>AND($M42&lt;&gt;"",$AL42&lt;&gt;"",AN42&gt;$M42)</formula>
    </cfRule>
    <cfRule type="notContainsBlanks" dxfId="47" priority="147">
      <formula>LEN(TRIM(AN42))&gt;0</formula>
    </cfRule>
  </conditionalFormatting>
  <conditionalFormatting sqref="AN43:BS43">
    <cfRule type="containsBlanks" dxfId="46" priority="125">
      <formula>LEN(TRIM(AN43))=0</formula>
    </cfRule>
  </conditionalFormatting>
  <conditionalFormatting sqref="BS43">
    <cfRule type="containsBlanks" dxfId="45" priority="117">
      <formula>LEN(TRIM(BS43))=0</formula>
    </cfRule>
    <cfRule type="expression" dxfId="44" priority="119">
      <formula>AND($N43&lt;&gt;"",$AL43&lt;&gt;"",BS43&lt;$N43)</formula>
    </cfRule>
    <cfRule type="expression" dxfId="43" priority="121">
      <formula>AND($M43&lt;&gt;"",$AL43&lt;&gt;"",BS43&gt;$M43)</formula>
    </cfRule>
    <cfRule type="notContainsBlanks" dxfId="42" priority="123">
      <formula>LEN(TRIM(BS43))&gt;0</formula>
    </cfRule>
  </conditionalFormatting>
  <conditionalFormatting sqref="AN43:BS43">
    <cfRule type="expression" dxfId="41" priority="127">
      <formula>AND($N43&lt;&gt;"",$AL43&lt;&gt;"",AN43&lt;$N43)</formula>
    </cfRule>
    <cfRule type="expression" dxfId="40" priority="129">
      <formula>AND($M43&lt;&gt;"",$AL43&lt;&gt;"",AN43&gt;$M43)</formula>
    </cfRule>
    <cfRule type="notContainsBlanks" dxfId="39" priority="131">
      <formula>LEN(TRIM(AN43))&gt;0</formula>
    </cfRule>
  </conditionalFormatting>
  <conditionalFormatting sqref="AN44:BS44">
    <cfRule type="containsBlanks" dxfId="38" priority="109">
      <formula>LEN(TRIM(AN44))=0</formula>
    </cfRule>
  </conditionalFormatting>
  <conditionalFormatting sqref="BS44">
    <cfRule type="containsBlanks" dxfId="37" priority="101">
      <formula>LEN(TRIM(BS44))=0</formula>
    </cfRule>
    <cfRule type="expression" dxfId="36" priority="103">
      <formula>AND($N44&lt;&gt;"",$AL44&lt;&gt;"",BS44&lt;$N44)</formula>
    </cfRule>
    <cfRule type="expression" dxfId="35" priority="105">
      <formula>AND($M44&lt;&gt;"",$AL44&lt;&gt;"",BS44&gt;$M44)</formula>
    </cfRule>
    <cfRule type="notContainsBlanks" dxfId="34" priority="107">
      <formula>LEN(TRIM(BS44))&gt;0</formula>
    </cfRule>
  </conditionalFormatting>
  <conditionalFormatting sqref="AN44:BS44">
    <cfRule type="expression" dxfId="33" priority="111">
      <formula>AND($N44&lt;&gt;"",$AL44&lt;&gt;"",AN44&lt;$N44)</formula>
    </cfRule>
    <cfRule type="expression" dxfId="32" priority="113">
      <formula>AND($M44&lt;&gt;"",$AL44&lt;&gt;"",AN44&gt;$M44)</formula>
    </cfRule>
    <cfRule type="notContainsBlanks" dxfId="31" priority="115">
      <formula>LEN(TRIM(AN44))&gt;0</formula>
    </cfRule>
  </conditionalFormatting>
  <conditionalFormatting sqref="AN45:BS45">
    <cfRule type="containsBlanks" dxfId="30" priority="93">
      <formula>LEN(TRIM(AN45))=0</formula>
    </cfRule>
  </conditionalFormatting>
  <conditionalFormatting sqref="BS45">
    <cfRule type="containsBlanks" dxfId="29" priority="85">
      <formula>LEN(TRIM(BS45))=0</formula>
    </cfRule>
    <cfRule type="expression" dxfId="28" priority="87">
      <formula>AND($N45&lt;&gt;"",$AL45&lt;&gt;"",BS45&lt;$N45)</formula>
    </cfRule>
    <cfRule type="expression" dxfId="27" priority="89">
      <formula>AND($M45&lt;&gt;"",$AL45&lt;&gt;"",BS45&gt;$M45)</formula>
    </cfRule>
    <cfRule type="notContainsBlanks" dxfId="26" priority="91">
      <formula>LEN(TRIM(BS45))&gt;0</formula>
    </cfRule>
  </conditionalFormatting>
  <conditionalFormatting sqref="AN45:BS45">
    <cfRule type="expression" dxfId="25" priority="95">
      <formula>AND($N45&lt;&gt;"",$AL45&lt;&gt;"",AN45&lt;$N45)</formula>
    </cfRule>
    <cfRule type="expression" dxfId="24" priority="97">
      <formula>AND($M45&lt;&gt;"",$AL45&lt;&gt;"",AN45&gt;$M45)</formula>
    </cfRule>
    <cfRule type="notContainsBlanks" dxfId="23" priority="99">
      <formula>LEN(TRIM(AN45))&gt;0</formula>
    </cfRule>
  </conditionalFormatting>
  <conditionalFormatting sqref="K48:K57">
    <cfRule type="expression" dxfId="22" priority="61">
      <formula>AND($G48="MIN",$I48&lt;&gt;"")</formula>
    </cfRule>
    <cfRule type="expression" dxfId="21" priority="62">
      <formula>AND($G48="MIN",$I48="")</formula>
    </cfRule>
    <cfRule type="containsBlanks" dxfId="20" priority="63">
      <formula>LEN(TRIM(K48))=0</formula>
    </cfRule>
  </conditionalFormatting>
  <conditionalFormatting sqref="AN48:BS57">
    <cfRule type="containsBlanks" dxfId="19" priority="57">
      <formula>LEN(TRIM(AN48))=0</formula>
    </cfRule>
  </conditionalFormatting>
  <conditionalFormatting sqref="BS48:BS57">
    <cfRule type="containsBlanks" dxfId="18" priority="53">
      <formula>LEN(TRIM(BS48))=0</formula>
    </cfRule>
    <cfRule type="expression" dxfId="17" priority="54">
      <formula>AND($N48&lt;&gt;"",$AL48&lt;&gt;"",BS48&lt;$N48)</formula>
    </cfRule>
    <cfRule type="expression" dxfId="16" priority="55">
      <formula>AND($M48&lt;&gt;"",$AL48&lt;&gt;"",BS48&gt;$M48)</formula>
    </cfRule>
    <cfRule type="notContainsBlanks" dxfId="15" priority="56">
      <formula>LEN(TRIM(BS48))&gt;0</formula>
    </cfRule>
  </conditionalFormatting>
  <conditionalFormatting sqref="AN48:BS57">
    <cfRule type="expression" dxfId="14" priority="58">
      <formula>AND($N48&lt;&gt;"",$AL48&lt;&gt;"",AN48&lt;$N48)</formula>
    </cfRule>
    <cfRule type="expression" dxfId="13" priority="59">
      <formula>AND($M48&lt;&gt;"",$AL48&lt;&gt;"",AN48&gt;$M48)</formula>
    </cfRule>
    <cfRule type="notContainsBlanks" dxfId="12" priority="60">
      <formula>LEN(TRIM(AN48))&gt;0</formula>
    </cfRule>
  </conditionalFormatting>
  <conditionalFormatting sqref="AN46:BS47">
    <cfRule type="containsBlanks" dxfId="11" priority="49">
      <formula>LEN(TRIM(AN46))=0</formula>
    </cfRule>
  </conditionalFormatting>
  <conditionalFormatting sqref="K46:K47">
    <cfRule type="expression" dxfId="10" priority="40">
      <formula>AND($F46="MIN",$H46&lt;&gt;"")</formula>
    </cfRule>
    <cfRule type="expression" dxfId="9" priority="41">
      <formula>AND($F46="MIN",$H46="")</formula>
    </cfRule>
  </conditionalFormatting>
  <conditionalFormatting sqref="K46">
    <cfRule type="containsBlanks" dxfId="8" priority="42">
      <formula>LEN(TRIM(K46))=0</formula>
    </cfRule>
  </conditionalFormatting>
  <conditionalFormatting sqref="L46:L47">
    <cfRule type="expression" dxfId="7" priority="37">
      <formula>AND(OR($F46="GD&amp;T",$F46="MAX"),$I46&lt;&gt;"")</formula>
    </cfRule>
    <cfRule type="expression" dxfId="6" priority="38">
      <formula>AND(OR($F46="GD&amp;T",$F46="MAX"),$I46="")</formula>
    </cfRule>
  </conditionalFormatting>
  <conditionalFormatting sqref="L46">
    <cfRule type="containsBlanks" dxfId="5" priority="39">
      <formula>LEN(TRIM(L46))=0</formula>
    </cfRule>
  </conditionalFormatting>
  <conditionalFormatting sqref="K47">
    <cfRule type="containsBlanks" dxfId="4" priority="26">
      <formula>LEN(TRIM(K47))=0</formula>
    </cfRule>
  </conditionalFormatting>
  <conditionalFormatting sqref="L47">
    <cfRule type="containsBlanks" dxfId="3" priority="23">
      <formula>LEN(TRIM(L47))=0</formula>
    </cfRule>
  </conditionalFormatting>
  <conditionalFormatting sqref="AN46:BS47">
    <cfRule type="expression" dxfId="2" priority="18">
      <formula>AND($M46&lt;&gt;"",$AK46&lt;&gt;"",AN46&lt;$M46)</formula>
    </cfRule>
  </conditionalFormatting>
  <conditionalFormatting sqref="AN46:BS47">
    <cfRule type="expression" dxfId="1" priority="19">
      <formula>AND($L46&lt;&gt;"",$AK46&lt;&gt;"",AN46&gt;$L46)</formula>
    </cfRule>
    <cfRule type="notContainsBlanks" dxfId="0" priority="20">
      <formula>LEN(TRIM(AN46))&gt;0</formula>
    </cfRule>
  </conditionalFormatting>
  <dataValidations count="3">
    <dataValidation type="list" allowBlank="1" showInputMessage="1" showErrorMessage="1" sqref="M11:M146" xr:uid="{00000000-0002-0000-0000-000000000000}">
      <formula1>insp_meth</formula1>
    </dataValidation>
    <dataValidation type="list" allowBlank="1" showInputMessage="1" showErrorMessage="1" sqref="I11:I146" xr:uid="{00000000-0002-0000-0000-000001000000}">
      <formula1>dim_type</formula1>
    </dataValidation>
    <dataValidation type="list" allowBlank="1" showInputMessage="1" showErrorMessage="1" sqref="N11:N146" xr:uid="{00000000-0002-0000-0000-000002000000}">
      <formula1>gauging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3" name="Button 29">
              <controlPr defaultSize="0" print="0" autoFill="0" autoPict="0" macro="[0]!updateNormForm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4" name="Button 30">
              <controlPr defaultSize="0" print="0" autoFill="0" autoPict="0" macro="[0]!showAddShtFrm">
                <anchor moveWithCells="1" sizeWithCells="1">
                  <from>
                    <xdr:col>6</xdr:col>
                    <xdr:colOff>1130300</xdr:colOff>
                    <xdr:row>1</xdr:row>
                    <xdr:rowOff>12700</xdr:rowOff>
                  </from>
                  <to>
                    <xdr:col>8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5" name="Button 31">
              <controlPr defaultSize="0" print="0" autoFill="0" autoPict="0" macro="[0]!showExportFrm">
                <anchor moveWithCells="1" sizeWithCells="1">
                  <from>
                    <xdr:col>8</xdr:col>
                    <xdr:colOff>444500</xdr:colOff>
                    <xdr:row>1</xdr:row>
                    <xdr:rowOff>12700</xdr:rowOff>
                  </from>
                  <to>
                    <xdr:col>10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howImport">
                <anchor moveWithCells="1" sizeWithCells="1">
                  <from>
                    <xdr:col>10</xdr:col>
                    <xdr:colOff>368300</xdr:colOff>
                    <xdr:row>1</xdr:row>
                    <xdr:rowOff>12700</xdr:rowOff>
                  </from>
                  <to>
                    <xdr:col>12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7" name="Button 41">
              <controlPr defaultSize="0" print="0" autoFill="0" autoPict="0" macro="[0]!detectOutliers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15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D0F71-1B1F-C44D-802C-FCBC1C227889}">
  <dimension ref="A1:N12"/>
  <sheetViews>
    <sheetView showGridLines="0" workbookViewId="0">
      <selection activeCell="A7" sqref="A7:A8"/>
    </sheetView>
  </sheetViews>
  <sheetFormatPr baseColWidth="10" defaultRowHeight="16"/>
  <cols>
    <col min="1" max="1" width="14.83203125" style="135" customWidth="1"/>
    <col min="2" max="2" width="13" style="135" bestFit="1" customWidth="1"/>
    <col min="3" max="4" width="13.33203125" style="135" customWidth="1"/>
    <col min="5" max="5" width="22.1640625" style="135" customWidth="1"/>
    <col min="6" max="6" width="17.83203125" style="135" bestFit="1" customWidth="1"/>
    <col min="7" max="7" width="21" style="135" customWidth="1"/>
    <col min="8" max="10" width="10.83203125" style="135"/>
    <col min="11" max="11" width="13.6640625" style="135" customWidth="1"/>
    <col min="12" max="12" width="14.83203125" style="135" customWidth="1"/>
    <col min="13" max="13" width="10.83203125" style="135"/>
    <col min="14" max="14" width="28.33203125" style="19" bestFit="1" customWidth="1"/>
    <col min="15" max="16384" width="10.83203125" style="19"/>
  </cols>
  <sheetData>
    <row r="1" spans="1:14">
      <c r="A1" s="162" t="s">
        <v>99</v>
      </c>
      <c r="B1" s="162" t="s">
        <v>100</v>
      </c>
      <c r="C1" s="162" t="s">
        <v>101</v>
      </c>
      <c r="D1" s="162" t="s">
        <v>102</v>
      </c>
      <c r="E1" s="162" t="s">
        <v>103</v>
      </c>
      <c r="F1" s="162" t="s">
        <v>104</v>
      </c>
      <c r="G1" s="162" t="s">
        <v>105</v>
      </c>
      <c r="H1" s="162"/>
      <c r="I1" s="162"/>
      <c r="J1" s="162"/>
      <c r="K1" s="163" t="s">
        <v>106</v>
      </c>
      <c r="L1" s="163" t="s">
        <v>107</v>
      </c>
      <c r="M1" s="163" t="s">
        <v>108</v>
      </c>
    </row>
    <row r="2" spans="1:14">
      <c r="A2" s="162"/>
      <c r="B2" s="162"/>
      <c r="C2" s="162"/>
      <c r="D2" s="162" t="s">
        <v>109</v>
      </c>
      <c r="E2" s="162" t="s">
        <v>110</v>
      </c>
      <c r="F2" s="162" t="s">
        <v>110</v>
      </c>
      <c r="G2" s="131" t="s">
        <v>111</v>
      </c>
      <c r="H2" s="131" t="s">
        <v>112</v>
      </c>
      <c r="I2" s="131" t="s">
        <v>113</v>
      </c>
      <c r="J2" s="131" t="s">
        <v>114</v>
      </c>
      <c r="K2" s="163" t="s">
        <v>110</v>
      </c>
      <c r="L2" s="163"/>
      <c r="M2" s="163"/>
    </row>
    <row r="3" spans="1:14" ht="29" customHeight="1">
      <c r="A3" s="129" t="s">
        <v>185</v>
      </c>
      <c r="B3" s="129" t="s">
        <v>184</v>
      </c>
      <c r="C3" s="129" t="s">
        <v>193</v>
      </c>
      <c r="D3" s="129" t="s">
        <v>189</v>
      </c>
      <c r="E3" s="129" t="s">
        <v>190</v>
      </c>
      <c r="F3" s="129" t="s">
        <v>191</v>
      </c>
      <c r="G3" s="129" t="s">
        <v>192</v>
      </c>
      <c r="H3" s="132"/>
      <c r="I3" s="132"/>
      <c r="J3" s="132"/>
      <c r="K3" s="129" t="s">
        <v>198</v>
      </c>
      <c r="L3" s="130" t="s">
        <v>197</v>
      </c>
      <c r="M3" s="136">
        <v>45734</v>
      </c>
      <c r="N3" s="139" t="s">
        <v>202</v>
      </c>
    </row>
    <row r="4" spans="1:14" ht="29" customHeight="1">
      <c r="A4" s="129" t="s">
        <v>186</v>
      </c>
      <c r="B4" s="129" t="s">
        <v>184</v>
      </c>
      <c r="C4" s="129" t="s">
        <v>194</v>
      </c>
      <c r="D4" s="129" t="s">
        <v>189</v>
      </c>
      <c r="E4" s="129" t="s">
        <v>190</v>
      </c>
      <c r="F4" s="129" t="s">
        <v>191</v>
      </c>
      <c r="G4" s="129" t="s">
        <v>192</v>
      </c>
      <c r="H4" s="132"/>
      <c r="I4" s="132"/>
      <c r="J4" s="132"/>
      <c r="K4" s="129" t="s">
        <v>198</v>
      </c>
      <c r="L4" s="130" t="s">
        <v>197</v>
      </c>
      <c r="M4" s="136">
        <v>45734</v>
      </c>
      <c r="N4" s="139" t="s">
        <v>202</v>
      </c>
    </row>
    <row r="5" spans="1:14" ht="29" customHeight="1">
      <c r="A5" s="129" t="s">
        <v>187</v>
      </c>
      <c r="B5" s="129" t="s">
        <v>184</v>
      </c>
      <c r="C5" s="129" t="s">
        <v>195</v>
      </c>
      <c r="D5" s="129" t="s">
        <v>189</v>
      </c>
      <c r="E5" s="129" t="s">
        <v>190</v>
      </c>
      <c r="F5" s="129" t="s">
        <v>191</v>
      </c>
      <c r="G5" s="129" t="s">
        <v>192</v>
      </c>
      <c r="H5" s="132"/>
      <c r="I5" s="132"/>
      <c r="J5" s="132"/>
      <c r="K5" s="129" t="s">
        <v>198</v>
      </c>
      <c r="L5" s="130" t="s">
        <v>197</v>
      </c>
      <c r="M5" s="136">
        <v>45734</v>
      </c>
      <c r="N5" s="139" t="s">
        <v>202</v>
      </c>
    </row>
    <row r="6" spans="1:14" ht="29" customHeight="1">
      <c r="A6" s="129" t="s">
        <v>188</v>
      </c>
      <c r="B6" s="129" t="s">
        <v>184</v>
      </c>
      <c r="C6" s="129" t="s">
        <v>196</v>
      </c>
      <c r="D6" s="129" t="s">
        <v>189</v>
      </c>
      <c r="E6" s="129" t="s">
        <v>190</v>
      </c>
      <c r="F6" s="129" t="s">
        <v>191</v>
      </c>
      <c r="G6" s="129" t="s">
        <v>192</v>
      </c>
      <c r="H6" s="132"/>
      <c r="I6" s="132"/>
      <c r="J6" s="132"/>
      <c r="K6" s="129" t="s">
        <v>198</v>
      </c>
      <c r="L6" s="130" t="s">
        <v>197</v>
      </c>
      <c r="M6" s="136">
        <v>45734</v>
      </c>
      <c r="N6" s="139" t="s">
        <v>202</v>
      </c>
    </row>
    <row r="7" spans="1:14">
      <c r="A7" s="132"/>
      <c r="B7" s="133"/>
      <c r="C7" s="132"/>
      <c r="D7" s="132"/>
      <c r="E7" s="132"/>
      <c r="F7" s="132"/>
      <c r="G7" s="132"/>
      <c r="H7" s="132"/>
      <c r="I7" s="132"/>
      <c r="J7" s="132"/>
      <c r="K7" s="134"/>
      <c r="L7" s="134"/>
      <c r="M7" s="134"/>
      <c r="N7" s="137"/>
    </row>
    <row r="8" spans="1:14">
      <c r="A8" s="132"/>
      <c r="B8" s="133"/>
      <c r="C8" s="132"/>
      <c r="D8" s="132"/>
      <c r="E8" s="132"/>
      <c r="F8" s="132"/>
      <c r="G8" s="132"/>
      <c r="H8" s="132"/>
      <c r="I8" s="132"/>
      <c r="J8" s="132"/>
      <c r="K8" s="134"/>
      <c r="L8" s="134"/>
      <c r="M8" s="134"/>
    </row>
    <row r="9" spans="1:14">
      <c r="A9" s="132"/>
      <c r="B9" s="132"/>
      <c r="C9" s="132"/>
      <c r="D9" s="132"/>
      <c r="E9" s="132"/>
      <c r="F9" s="132"/>
      <c r="G9" s="132"/>
      <c r="H9" s="132"/>
      <c r="I9" s="132"/>
      <c r="J9" s="132"/>
      <c r="K9" s="134"/>
      <c r="L9" s="134"/>
      <c r="M9" s="134"/>
    </row>
    <row r="10" spans="1:14">
      <c r="A10" s="132"/>
      <c r="B10" s="132"/>
      <c r="C10" s="132"/>
      <c r="D10" s="132"/>
      <c r="E10" s="132"/>
      <c r="F10" s="132"/>
      <c r="G10" s="132"/>
      <c r="H10" s="132"/>
      <c r="I10" s="132"/>
      <c r="J10" s="132"/>
      <c r="K10" s="134"/>
      <c r="L10" s="134"/>
      <c r="M10" s="134"/>
    </row>
    <row r="12" spans="1:14">
      <c r="A12" s="138" t="s">
        <v>115</v>
      </c>
    </row>
  </sheetData>
  <mergeCells count="10">
    <mergeCell ref="A1:A2"/>
    <mergeCell ref="B1:B2"/>
    <mergeCell ref="C1:C2"/>
    <mergeCell ref="D1:D2"/>
    <mergeCell ref="E1:E2"/>
    <mergeCell ref="G1:J1"/>
    <mergeCell ref="K1:K2"/>
    <mergeCell ref="L1:L2"/>
    <mergeCell ref="M1:M2"/>
    <mergeCell ref="F1:F2"/>
  </mergeCells>
  <phoneticPr fontId="32" type="noConversion"/>
  <dataValidations count="6">
    <dataValidation type="list" allowBlank="1" showInputMessage="1" showErrorMessage="1" sqref="L3:L10" xr:uid="{440B60EC-32B9-1C4F-A8B4-2DE18BA6D616}">
      <formula1>"Open,Closed,Cancelled"</formula1>
    </dataValidation>
    <dataValidation type="list" allowBlank="1" showInputMessage="1" showErrorMessage="1" sqref="G3:J10" xr:uid="{8EBBC634-C700-CB41-9FFF-0B1F6FC79802}">
      <formula1>"Spec Open,YGA for spec relief,meet spec,n.a,"</formula1>
    </dataValidation>
    <dataValidation type="list" allowBlank="1" showInputMessage="1" showErrorMessage="1" sqref="K3:K10" xr:uid="{B1301CEA-D70E-A64E-A111-6E540A400095}">
      <formula1>"Define spec,Spec relief,cancelled"</formula1>
    </dataValidation>
    <dataValidation type="list" allowBlank="1" showInputMessage="1" showErrorMessage="1" sqref="F3:F10" xr:uid="{DBCE8664-45F6-144A-8FE4-50F2EA2484DB}">
      <formula1>"AF,FD,MM,Polarity,Shear force,Pull force,Mass,Density,Hardness,Glue thickness,others(pls specify)"</formula1>
    </dataValidation>
    <dataValidation type="list" allowBlank="1" showInputMessage="1" showErrorMessage="1" sqref="E3:E10" xr:uid="{E1AC15E4-2024-0940-9DB2-7518B352F1FD}">
      <formula1>"Magnet Property Test,Mechanical Test,others(pls specify)"</formula1>
    </dataValidation>
    <dataValidation type="list" allowBlank="1" showInputMessage="1" showErrorMessage="1" sqref="D3:D6" xr:uid="{9DBCE257-7EE0-5A42-ACE8-174ECA9F707E}">
      <formula1>"Halbeck w Shunt,Halbeck wo shunt,PET assy,Mono with PSA,PP,Mono wo PSA,TM(2 piece assy),"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workbookViewId="0">
      <selection activeCell="E18" sqref="E18"/>
    </sheetView>
  </sheetViews>
  <sheetFormatPr baseColWidth="10" defaultColWidth="10.6640625" defaultRowHeight="15"/>
  <cols>
    <col min="4" max="4" width="11.83203125" customWidth="1"/>
    <col min="8" max="8" width="20" style="26" customWidth="1"/>
    <col min="9" max="9" width="10.83203125" style="26"/>
    <col min="10" max="10" width="16" style="26" customWidth="1"/>
  </cols>
  <sheetData>
    <row r="1" spans="1:12" ht="48">
      <c r="A1" s="164" t="s">
        <v>26</v>
      </c>
      <c r="B1" s="164"/>
      <c r="H1" s="30" t="s">
        <v>27</v>
      </c>
      <c r="I1" s="31"/>
      <c r="J1" s="30" t="s">
        <v>39</v>
      </c>
      <c r="L1" s="30" t="s">
        <v>65</v>
      </c>
    </row>
    <row r="2" spans="1:12">
      <c r="A2" s="26" t="s">
        <v>45</v>
      </c>
      <c r="B2" s="26" t="s">
        <v>46</v>
      </c>
      <c r="H2" s="26" t="s">
        <v>28</v>
      </c>
      <c r="J2" s="26" t="s">
        <v>43</v>
      </c>
      <c r="L2" s="26" t="s">
        <v>66</v>
      </c>
    </row>
    <row r="3" spans="1:12">
      <c r="H3" s="26" t="s">
        <v>29</v>
      </c>
      <c r="J3" s="26" t="s">
        <v>40</v>
      </c>
      <c r="L3" s="26" t="s">
        <v>67</v>
      </c>
    </row>
    <row r="4" spans="1:12">
      <c r="H4" s="26" t="s">
        <v>30</v>
      </c>
      <c r="J4" s="26" t="s">
        <v>41</v>
      </c>
      <c r="L4" s="26"/>
    </row>
    <row r="5" spans="1:12">
      <c r="H5" s="26" t="s">
        <v>10</v>
      </c>
      <c r="J5" s="26" t="s">
        <v>42</v>
      </c>
      <c r="L5" s="26"/>
    </row>
    <row r="6" spans="1:12">
      <c r="H6" s="26" t="s">
        <v>31</v>
      </c>
    </row>
    <row r="7" spans="1:12">
      <c r="H7" s="26" t="s">
        <v>32</v>
      </c>
    </row>
    <row r="8" spans="1:12">
      <c r="H8" s="26" t="s">
        <v>33</v>
      </c>
    </row>
    <row r="9" spans="1:12">
      <c r="H9" s="26" t="s">
        <v>34</v>
      </c>
    </row>
    <row r="10" spans="1:12">
      <c r="H10" s="26" t="s">
        <v>35</v>
      </c>
    </row>
    <row r="11" spans="1:12">
      <c r="A11">
        <v>70</v>
      </c>
      <c r="B11">
        <v>45</v>
      </c>
      <c r="D11" t="s">
        <v>70</v>
      </c>
      <c r="H11" s="26" t="s">
        <v>36</v>
      </c>
    </row>
    <row r="12" spans="1:12">
      <c r="A12">
        <v>70</v>
      </c>
      <c r="B12">
        <v>165</v>
      </c>
      <c r="D12" t="s">
        <v>72</v>
      </c>
      <c r="H12" s="26" t="s">
        <v>37</v>
      </c>
    </row>
    <row r="13" spans="1:12">
      <c r="A13">
        <v>70</v>
      </c>
      <c r="B13">
        <v>285</v>
      </c>
      <c r="D13" t="s">
        <v>71</v>
      </c>
      <c r="H13" s="26" t="s">
        <v>38</v>
      </c>
    </row>
    <row r="14" spans="1:12">
      <c r="A14">
        <v>70</v>
      </c>
      <c r="B14">
        <v>405</v>
      </c>
      <c r="D14" t="s">
        <v>76</v>
      </c>
    </row>
    <row r="15" spans="1:12">
      <c r="A15">
        <v>70</v>
      </c>
      <c r="B15">
        <v>525</v>
      </c>
      <c r="D15" t="s">
        <v>77</v>
      </c>
    </row>
    <row r="16" spans="1:12">
      <c r="A16">
        <v>70</v>
      </c>
      <c r="B16">
        <v>645</v>
      </c>
      <c r="D16" t="s">
        <v>69</v>
      </c>
    </row>
    <row r="17" spans="1:4">
      <c r="A17">
        <v>70</v>
      </c>
      <c r="B17">
        <v>765</v>
      </c>
      <c r="D17" t="s">
        <v>78</v>
      </c>
    </row>
    <row r="18" spans="1:4">
      <c r="A18">
        <v>70</v>
      </c>
      <c r="B18">
        <v>885</v>
      </c>
      <c r="D18" t="s">
        <v>79</v>
      </c>
    </row>
    <row r="19" spans="1:4">
      <c r="A19">
        <v>70</v>
      </c>
      <c r="B19">
        <v>1005</v>
      </c>
      <c r="D19" t="s">
        <v>81</v>
      </c>
    </row>
    <row r="20" spans="1:4">
      <c r="A20">
        <v>70</v>
      </c>
      <c r="B20">
        <v>1125</v>
      </c>
      <c r="D20" t="s">
        <v>82</v>
      </c>
    </row>
    <row r="21" spans="1:4">
      <c r="A21">
        <v>270</v>
      </c>
      <c r="B21">
        <v>45</v>
      </c>
      <c r="D21" t="s">
        <v>83</v>
      </c>
    </row>
    <row r="22" spans="1:4">
      <c r="A22">
        <v>270</v>
      </c>
      <c r="B22">
        <v>165</v>
      </c>
      <c r="D22" t="s">
        <v>84</v>
      </c>
    </row>
    <row r="23" spans="1:4">
      <c r="A23">
        <v>270</v>
      </c>
      <c r="B23">
        <v>285</v>
      </c>
      <c r="D23" t="s">
        <v>85</v>
      </c>
    </row>
    <row r="24" spans="1:4">
      <c r="A24">
        <v>270</v>
      </c>
      <c r="B24">
        <v>405</v>
      </c>
      <c r="D24" t="s">
        <v>86</v>
      </c>
    </row>
    <row r="25" spans="1:4">
      <c r="A25">
        <v>270</v>
      </c>
      <c r="B25">
        <v>525</v>
      </c>
      <c r="D25" t="s">
        <v>87</v>
      </c>
    </row>
    <row r="26" spans="1:4">
      <c r="A26">
        <v>270</v>
      </c>
      <c r="B26">
        <v>645</v>
      </c>
      <c r="D26" t="s">
        <v>88</v>
      </c>
    </row>
    <row r="27" spans="1:4">
      <c r="A27">
        <v>270</v>
      </c>
      <c r="B27">
        <v>765</v>
      </c>
      <c r="D27" t="s">
        <v>89</v>
      </c>
    </row>
    <row r="28" spans="1:4">
      <c r="A28">
        <v>270</v>
      </c>
      <c r="B28">
        <v>885</v>
      </c>
      <c r="D28" t="s">
        <v>90</v>
      </c>
    </row>
    <row r="29" spans="1:4">
      <c r="A29">
        <v>270</v>
      </c>
      <c r="B29">
        <v>1005</v>
      </c>
      <c r="D29" t="s">
        <v>36</v>
      </c>
    </row>
    <row r="30" spans="1:4">
      <c r="A30">
        <v>270</v>
      </c>
      <c r="B30">
        <v>1125</v>
      </c>
      <c r="D30" t="s">
        <v>80</v>
      </c>
    </row>
    <row r="31" spans="1:4">
      <c r="A31">
        <v>470</v>
      </c>
      <c r="B31">
        <v>45</v>
      </c>
      <c r="D31" t="s">
        <v>91</v>
      </c>
    </row>
    <row r="32" spans="1:4">
      <c r="A32">
        <v>470</v>
      </c>
      <c r="B32">
        <v>165</v>
      </c>
      <c r="D32" t="s">
        <v>92</v>
      </c>
    </row>
  </sheetData>
  <mergeCells count="1">
    <mergeCell ref="A1:B1"/>
  </mergeCells>
  <phoneticPr fontId="3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9</vt:i4>
      </vt:variant>
    </vt:vector>
  </HeadingPairs>
  <TitlesOfParts>
    <vt:vector size="16" baseType="lpstr">
      <vt:lpstr>Mechanical FAI 1</vt:lpstr>
      <vt:lpstr>Mechanical FAI 2</vt:lpstr>
      <vt:lpstr>Mechanical FAI 3</vt:lpstr>
      <vt:lpstr>Magnet Propertys FAI 4</vt:lpstr>
      <vt:lpstr>Magnet Propertys FAI 5</vt:lpstr>
      <vt:lpstr>Sheet1</vt:lpstr>
      <vt:lpstr>Setup</vt:lpstr>
      <vt:lpstr>'Magnet Propertys FAI 4'!CMMVersion</vt:lpstr>
      <vt:lpstr>'Mechanical FAI 1'!CMMVersion</vt:lpstr>
      <vt:lpstr>'Mechanical FAI 2'!CMMVersion</vt:lpstr>
      <vt:lpstr>'Mechanical FAI 3'!CMMVersion</vt:lpstr>
      <vt:lpstr>CMMVersion</vt:lpstr>
      <vt:lpstr>dim_type</vt:lpstr>
      <vt:lpstr>dim_types</vt:lpstr>
      <vt:lpstr>gauging</vt:lpstr>
      <vt:lpstr>insp_meth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a23210</cp:lastModifiedBy>
  <dcterms:created xsi:type="dcterms:W3CDTF">2012-05-22T11:55:56Z</dcterms:created>
  <dcterms:modified xsi:type="dcterms:W3CDTF">2025-12-27T02:13:09Z</dcterms:modified>
</cp:coreProperties>
</file>