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quantang.wang/Desktop/wangqt/02_勤務表/"/>
    </mc:Choice>
  </mc:AlternateContent>
  <xr:revisionPtr revIDLastSave="0" documentId="13_ncr:1_{2A001B3D-88E3-B143-B6F2-244AD77E1801}" xr6:coauthVersionLast="28" xr6:coauthVersionMax="28" xr10:uidLastSave="{00000000-0000-0000-0000-000000000000}"/>
  <workbookProtection workbookPassword="80A2" lockStructure="1"/>
  <bookViews>
    <workbookView xWindow="0" yWindow="460" windowWidth="28800" windowHeight="16180" xr2:uid="{00000000-000D-0000-FFFF-FFFF00000000}"/>
  </bookViews>
  <sheets>
    <sheet name="勤務表" sheetId="1" r:id="rId1"/>
    <sheet name="祝日" sheetId="2" state="hidden" r:id="rId2"/>
  </sheets>
  <definedNames>
    <definedName name="_xlnm.Print_Area" localSheetId="0">勤務表!$A$1:$AB$46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6" i="1" l="1"/>
  <c r="A17" i="1" s="1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O9" i="1"/>
  <c r="R16" i="1"/>
  <c r="U16" i="1" s="1"/>
  <c r="O16" i="1"/>
  <c r="R17" i="1"/>
  <c r="U17" i="1" s="1"/>
  <c r="O17" i="1"/>
  <c r="U18" i="1"/>
  <c r="U19" i="1"/>
  <c r="R20" i="1"/>
  <c r="U20" i="1" s="1"/>
  <c r="O20" i="1"/>
  <c r="R21" i="1"/>
  <c r="U21" i="1" s="1"/>
  <c r="O21" i="1"/>
  <c r="R22" i="1"/>
  <c r="O22" i="1"/>
  <c r="R23" i="1"/>
  <c r="U23" i="1" s="1"/>
  <c r="O23" i="1"/>
  <c r="R24" i="1"/>
  <c r="O24" i="1"/>
  <c r="U24" i="1" s="1"/>
  <c r="U25" i="1"/>
  <c r="U26" i="1"/>
  <c r="R28" i="1"/>
  <c r="O28" i="1"/>
  <c r="U28" i="1"/>
  <c r="R29" i="1"/>
  <c r="U29" i="1" s="1"/>
  <c r="O29" i="1"/>
  <c r="R30" i="1"/>
  <c r="O30" i="1"/>
  <c r="R31" i="1"/>
  <c r="O31" i="1"/>
  <c r="U32" i="1"/>
  <c r="U33" i="1"/>
  <c r="R34" i="1"/>
  <c r="O34" i="1"/>
  <c r="U34" i="1" s="1"/>
  <c r="R35" i="1"/>
  <c r="O35" i="1"/>
  <c r="R36" i="1"/>
  <c r="O36" i="1"/>
  <c r="U36" i="1"/>
  <c r="R37" i="1"/>
  <c r="U37" i="1" s="1"/>
  <c r="O37" i="1"/>
  <c r="R38" i="1"/>
  <c r="O38" i="1"/>
  <c r="U39" i="1"/>
  <c r="U40" i="1"/>
  <c r="R41" i="1"/>
  <c r="O41" i="1"/>
  <c r="R42" i="1"/>
  <c r="O42" i="1"/>
  <c r="R43" i="1"/>
  <c r="O43" i="1"/>
  <c r="U46" i="1"/>
  <c r="A11" i="1"/>
  <c r="V9" i="1"/>
  <c r="H9" i="1"/>
  <c r="A9" i="1"/>
  <c r="R19" i="1"/>
  <c r="O19" i="1"/>
  <c r="R18" i="1"/>
  <c r="O18" i="1"/>
  <c r="O25" i="1"/>
  <c r="R25" i="1"/>
  <c r="O26" i="1"/>
  <c r="R26" i="1"/>
  <c r="O27" i="1"/>
  <c r="R27" i="1"/>
  <c r="U27" i="1" s="1"/>
  <c r="O32" i="1"/>
  <c r="R32" i="1"/>
  <c r="O33" i="1"/>
  <c r="R33" i="1"/>
  <c r="O39" i="1"/>
  <c r="R39" i="1"/>
  <c r="O40" i="1"/>
  <c r="R40" i="1"/>
  <c r="O44" i="1"/>
  <c r="R44" i="1"/>
  <c r="O45" i="1"/>
  <c r="R45" i="1"/>
  <c r="O46" i="1"/>
  <c r="R46" i="1"/>
  <c r="U35" i="1" l="1"/>
  <c r="U44" i="1"/>
  <c r="C16" i="1"/>
  <c r="U43" i="1"/>
  <c r="U41" i="1"/>
  <c r="U38" i="1"/>
  <c r="AC16" i="1"/>
  <c r="X16" i="1" s="1"/>
  <c r="U30" i="1"/>
  <c r="U42" i="1"/>
  <c r="U45" i="1"/>
  <c r="U31" i="1"/>
  <c r="U22" i="1"/>
  <c r="AC17" i="1"/>
  <c r="X17" i="1" s="1"/>
  <c r="A18" i="1"/>
  <c r="C17" i="1"/>
  <c r="H11" i="1" l="1"/>
  <c r="C18" i="1"/>
  <c r="AC18" i="1"/>
  <c r="X18" i="1" s="1"/>
  <c r="A19" i="1"/>
  <c r="A20" i="1" l="1"/>
  <c r="AC19" i="1"/>
  <c r="X19" i="1" s="1"/>
  <c r="C19" i="1"/>
  <c r="A21" i="1" l="1"/>
  <c r="AC20" i="1"/>
  <c r="C20" i="1"/>
  <c r="AC21" i="1" l="1"/>
  <c r="X21" i="1" s="1"/>
  <c r="C21" i="1"/>
  <c r="A22" i="1"/>
  <c r="C22" i="1" l="1"/>
  <c r="A23" i="1"/>
  <c r="AC22" i="1"/>
  <c r="X22" i="1" s="1"/>
  <c r="A24" i="1" l="1"/>
  <c r="AC23" i="1"/>
  <c r="X23" i="1" s="1"/>
  <c r="C23" i="1"/>
  <c r="A25" i="1" l="1"/>
  <c r="AC24" i="1"/>
  <c r="C24" i="1"/>
  <c r="AC25" i="1" l="1"/>
  <c r="X25" i="1" s="1"/>
  <c r="A26" i="1"/>
  <c r="C25" i="1"/>
  <c r="C26" i="1" l="1"/>
  <c r="A27" i="1"/>
  <c r="AC26" i="1"/>
  <c r="X26" i="1" s="1"/>
  <c r="A28" i="1" l="1"/>
  <c r="AC27" i="1"/>
  <c r="X27" i="1" s="1"/>
  <c r="C27" i="1"/>
  <c r="A29" i="1" l="1"/>
  <c r="AC28" i="1"/>
  <c r="X28" i="1" s="1"/>
  <c r="C28" i="1"/>
  <c r="AC29" i="1" l="1"/>
  <c r="X29" i="1" s="1"/>
  <c r="A30" i="1"/>
  <c r="C29" i="1"/>
  <c r="C30" i="1" l="1"/>
  <c r="A31" i="1"/>
  <c r="AC30" i="1"/>
  <c r="X30" i="1" s="1"/>
  <c r="A32" i="1" l="1"/>
  <c r="AC31" i="1"/>
  <c r="X31" i="1" s="1"/>
  <c r="C31" i="1"/>
  <c r="A33" i="1" l="1"/>
  <c r="AC32" i="1"/>
  <c r="X32" i="1" s="1"/>
  <c r="C32" i="1"/>
  <c r="AC33" i="1" l="1"/>
  <c r="X33" i="1" s="1"/>
  <c r="C33" i="1"/>
  <c r="A34" i="1"/>
  <c r="C34" i="1" l="1"/>
  <c r="A35" i="1"/>
  <c r="AC34" i="1"/>
  <c r="X34" i="1" s="1"/>
  <c r="A36" i="1" l="1"/>
  <c r="AC35" i="1"/>
  <c r="X35" i="1" s="1"/>
  <c r="C35" i="1"/>
  <c r="A37" i="1" l="1"/>
  <c r="AC36" i="1"/>
  <c r="X36" i="1" s="1"/>
  <c r="C36" i="1"/>
  <c r="AC37" i="1" l="1"/>
  <c r="X37" i="1" s="1"/>
  <c r="A38" i="1"/>
  <c r="C37" i="1"/>
  <c r="C38" i="1" l="1"/>
  <c r="A39" i="1"/>
  <c r="AC38" i="1"/>
  <c r="X38" i="1" s="1"/>
  <c r="A40" i="1" l="1"/>
  <c r="AC39" i="1"/>
  <c r="X39" i="1" s="1"/>
  <c r="C39" i="1"/>
  <c r="A41" i="1" l="1"/>
  <c r="AC40" i="1"/>
  <c r="X40" i="1" s="1"/>
  <c r="C40" i="1"/>
  <c r="AC41" i="1" l="1"/>
  <c r="X41" i="1" s="1"/>
  <c r="A42" i="1"/>
  <c r="C41" i="1"/>
  <c r="C42" i="1" l="1"/>
  <c r="A43" i="1"/>
  <c r="AC42" i="1"/>
  <c r="X42" i="1" s="1"/>
  <c r="A44" i="1" l="1"/>
  <c r="AC43" i="1"/>
  <c r="X43" i="1" s="1"/>
  <c r="C43" i="1"/>
  <c r="A45" i="1" l="1"/>
  <c r="AC44" i="1"/>
  <c r="X44" i="1" s="1"/>
  <c r="C44" i="1"/>
  <c r="AC45" i="1" l="1"/>
  <c r="X45" i="1" s="1"/>
  <c r="C45" i="1"/>
  <c r="A46" i="1"/>
  <c r="C46" i="1" l="1"/>
  <c r="AC46" i="1"/>
  <c r="X46" i="1" s="1"/>
</calcChain>
</file>

<file path=xl/sharedStrings.xml><?xml version="1.0" encoding="utf-8"?>
<sst xmlns="http://schemas.openxmlformats.org/spreadsheetml/2006/main" count="146" uniqueCount="68">
  <si>
    <t>年</t>
    <rPh sb="0" eb="1">
      <t>ネン</t>
    </rPh>
    <phoneticPr fontId="2"/>
  </si>
  <si>
    <t>月</t>
    <rPh sb="0" eb="1">
      <t>ガツ</t>
    </rPh>
    <phoneticPr fontId="2"/>
  </si>
  <si>
    <t>基本就業時間</t>
    <rPh sb="0" eb="2">
      <t>キホン</t>
    </rPh>
    <rPh sb="2" eb="4">
      <t>シュウギョウ</t>
    </rPh>
    <rPh sb="4" eb="6">
      <t>ジカン</t>
    </rPh>
    <phoneticPr fontId="2"/>
  </si>
  <si>
    <t>早出時間</t>
    <rPh sb="0" eb="2">
      <t>ハヤデ</t>
    </rPh>
    <rPh sb="2" eb="4">
      <t>ジカン</t>
    </rPh>
    <phoneticPr fontId="2"/>
  </si>
  <si>
    <t>残業時間</t>
    <rPh sb="0" eb="2">
      <t>ザンギョウ</t>
    </rPh>
    <rPh sb="2" eb="4">
      <t>ジカン</t>
    </rPh>
    <phoneticPr fontId="2"/>
  </si>
  <si>
    <t>早朝・深夜業時間</t>
    <rPh sb="0" eb="2">
      <t>ソウチョウ</t>
    </rPh>
    <rPh sb="3" eb="6">
      <t>シンヤギョウ</t>
    </rPh>
    <rPh sb="6" eb="8">
      <t>ジカン</t>
    </rPh>
    <phoneticPr fontId="2"/>
  </si>
  <si>
    <t>時間設定</t>
    <rPh sb="0" eb="2">
      <t>ジカン</t>
    </rPh>
    <rPh sb="2" eb="4">
      <t>セッテイ</t>
    </rPh>
    <phoneticPr fontId="2"/>
  </si>
  <si>
    <t>区分</t>
    <rPh sb="0" eb="2">
      <t>クブン</t>
    </rPh>
    <phoneticPr fontId="2"/>
  </si>
  <si>
    <t>～</t>
    <phoneticPr fontId="2"/>
  </si>
  <si>
    <t>～</t>
    <phoneticPr fontId="2"/>
  </si>
  <si>
    <t>～</t>
    <phoneticPr fontId="2"/>
  </si>
  <si>
    <t>～</t>
    <phoneticPr fontId="2"/>
  </si>
  <si>
    <t>出勤</t>
    <rPh sb="0" eb="2">
      <t>シュッキン</t>
    </rPh>
    <phoneticPr fontId="2"/>
  </si>
  <si>
    <t>欠勤</t>
    <rPh sb="0" eb="2">
      <t>ケッキン</t>
    </rPh>
    <phoneticPr fontId="2"/>
  </si>
  <si>
    <t>日</t>
    <rPh sb="0" eb="1">
      <t>ヒ</t>
    </rPh>
    <phoneticPr fontId="2"/>
  </si>
  <si>
    <t>曜日</t>
    <rPh sb="0" eb="2">
      <t>ヨウビ</t>
    </rPh>
    <phoneticPr fontId="2"/>
  </si>
  <si>
    <t>出社</t>
    <rPh sb="0" eb="2">
      <t>シュッシャ</t>
    </rPh>
    <phoneticPr fontId="2"/>
  </si>
  <si>
    <t>退社</t>
    <rPh sb="0" eb="2">
      <t>タイシャ</t>
    </rPh>
    <phoneticPr fontId="2"/>
  </si>
  <si>
    <t>タイムカード時刻</t>
    <rPh sb="6" eb="8">
      <t>ジコク</t>
    </rPh>
    <phoneticPr fontId="2"/>
  </si>
  <si>
    <t>就業時刻</t>
    <rPh sb="0" eb="2">
      <t>シュウギョウ</t>
    </rPh>
    <rPh sb="2" eb="4">
      <t>ジコク</t>
    </rPh>
    <phoneticPr fontId="2"/>
  </si>
  <si>
    <t>開始時刻</t>
    <rPh sb="0" eb="2">
      <t>カイシ</t>
    </rPh>
    <rPh sb="2" eb="4">
      <t>ジコク</t>
    </rPh>
    <phoneticPr fontId="2"/>
  </si>
  <si>
    <t>終了時刻</t>
    <rPh sb="0" eb="2">
      <t>シュウリョウ</t>
    </rPh>
    <rPh sb="2" eb="4">
      <t>ジコク</t>
    </rPh>
    <phoneticPr fontId="2"/>
  </si>
  <si>
    <t>合計</t>
    <rPh sb="0" eb="2">
      <t>ゴウケイ</t>
    </rPh>
    <phoneticPr fontId="2"/>
  </si>
  <si>
    <t>有休取得日数</t>
    <phoneticPr fontId="2"/>
  </si>
  <si>
    <t>出勤日数</t>
    <phoneticPr fontId="2"/>
  </si>
  <si>
    <t>代休</t>
    <rPh sb="0" eb="2">
      <t>ダイキュウ</t>
    </rPh>
    <phoneticPr fontId="2"/>
  </si>
  <si>
    <t>開始時刻切上単位</t>
    <rPh sb="0" eb="2">
      <t>カイシ</t>
    </rPh>
    <rPh sb="2" eb="4">
      <t>ジコク</t>
    </rPh>
    <rPh sb="4" eb="5">
      <t>キ</t>
    </rPh>
    <rPh sb="5" eb="6">
      <t>ア</t>
    </rPh>
    <rPh sb="6" eb="8">
      <t>タンイ</t>
    </rPh>
    <phoneticPr fontId="2"/>
  </si>
  <si>
    <t>終了時刻切捨単位</t>
    <rPh sb="0" eb="2">
      <t>シュウリョウ</t>
    </rPh>
    <rPh sb="2" eb="4">
      <t>ジコク</t>
    </rPh>
    <rPh sb="4" eb="5">
      <t>キリ</t>
    </rPh>
    <rPh sb="5" eb="6">
      <t>シャ</t>
    </rPh>
    <rPh sb="6" eb="8">
      <t>タンイ</t>
    </rPh>
    <phoneticPr fontId="2"/>
  </si>
  <si>
    <t>休憩時間</t>
    <rPh sb="0" eb="2">
      <t>キュウケイ</t>
    </rPh>
    <rPh sb="2" eb="4">
      <t>ジカン</t>
    </rPh>
    <phoneticPr fontId="2"/>
  </si>
  <si>
    <t>※単位：分</t>
    <rPh sb="1" eb="3">
      <t>タンイ</t>
    </rPh>
    <rPh sb="4" eb="5">
      <t>フン</t>
    </rPh>
    <phoneticPr fontId="2"/>
  </si>
  <si>
    <t>社員ID</t>
    <rPh sb="0" eb="2">
      <t>シャイn</t>
    </rPh>
    <phoneticPr fontId="2"/>
  </si>
  <si>
    <t>氏名</t>
    <rPh sb="0" eb="2">
      <t>シメ</t>
    </rPh>
    <phoneticPr fontId="2"/>
  </si>
  <si>
    <t>休日出勤</t>
    <rPh sb="0" eb="2">
      <t>キュウジt</t>
    </rPh>
    <rPh sb="2" eb="4">
      <t>シュッキn</t>
    </rPh>
    <phoneticPr fontId="2"/>
  </si>
  <si>
    <t>特記事項</t>
    <rPh sb="0" eb="2">
      <t>トッk</t>
    </rPh>
    <rPh sb="2" eb="4">
      <t>ジコ</t>
    </rPh>
    <phoneticPr fontId="2"/>
  </si>
  <si>
    <t>有給休暇</t>
    <rPh sb="0" eb="2">
      <t>ユウキュウ</t>
    </rPh>
    <rPh sb="2" eb="4">
      <t>キュウk</t>
    </rPh>
    <phoneticPr fontId="2"/>
  </si>
  <si>
    <t>欠勤日数</t>
    <rPh sb="0" eb="2">
      <t>ケッキn</t>
    </rPh>
    <phoneticPr fontId="2"/>
  </si>
  <si>
    <t>代休取得日数</t>
    <phoneticPr fontId="2"/>
  </si>
  <si>
    <t>休日出勤日数</t>
    <rPh sb="0" eb="2">
      <t>キュウジt</t>
    </rPh>
    <rPh sb="2" eb="4">
      <t>シュッキn</t>
    </rPh>
    <phoneticPr fontId="2"/>
  </si>
  <si>
    <t>総就業時間</t>
    <phoneticPr fontId="2"/>
  </si>
  <si>
    <t>作業内容</t>
  </si>
  <si>
    <t>作業者印</t>
    <rPh sb="0" eb="3">
      <t>サギョ</t>
    </rPh>
    <rPh sb="3" eb="4">
      <t>イン</t>
    </rPh>
    <phoneticPr fontId="2"/>
  </si>
  <si>
    <t>承認者印</t>
    <rPh sb="0" eb="3">
      <t>ショウニンs</t>
    </rPh>
    <rPh sb="3" eb="4">
      <t>イn</t>
    </rPh>
    <phoneticPr fontId="2"/>
  </si>
  <si>
    <t>作業場所</t>
    <rPh sb="0" eb="2">
      <t>サギョ</t>
    </rPh>
    <rPh sb="2" eb="4">
      <t>バsh</t>
    </rPh>
    <phoneticPr fontId="2"/>
  </si>
  <si>
    <t>お客様名</t>
    <rPh sb="3" eb="4">
      <t>メイ</t>
    </rPh>
    <phoneticPr fontId="2"/>
  </si>
  <si>
    <t>日付</t>
    <rPh sb="0" eb="2">
      <t>ヒヅk</t>
    </rPh>
    <phoneticPr fontId="2"/>
  </si>
  <si>
    <t>曜日</t>
    <rPh sb="0" eb="2">
      <t>ヨウb</t>
    </rPh>
    <phoneticPr fontId="2"/>
  </si>
  <si>
    <t>祝日</t>
    <rPh sb="0" eb="2">
      <t>シュk</t>
    </rPh>
    <phoneticPr fontId="2"/>
  </si>
  <si>
    <t>元日</t>
  </si>
  <si>
    <t>成人の日</t>
  </si>
  <si>
    <t>建国記念の日</t>
  </si>
  <si>
    <t>振替休日</t>
  </si>
  <si>
    <t>春分の日</t>
  </si>
  <si>
    <t>昭和の日</t>
  </si>
  <si>
    <t>憲法記念日</t>
  </si>
  <si>
    <t>みどりの日</t>
  </si>
  <si>
    <t>こどもの日</t>
  </si>
  <si>
    <t>海の日</t>
  </si>
  <si>
    <t>山の日</t>
  </si>
  <si>
    <t>敬老の日</t>
  </si>
  <si>
    <t>秋分の日</t>
  </si>
  <si>
    <t>体育の日</t>
  </si>
  <si>
    <t>文化の日</t>
  </si>
  <si>
    <t>勤労感謝の日</t>
  </si>
  <si>
    <t>天皇誕生日</t>
  </si>
  <si>
    <t>新橋</t>
    <rPh sb="0" eb="2">
      <t>シンバs</t>
    </rPh>
    <phoneticPr fontId="2"/>
  </si>
  <si>
    <t>BPAシステム</t>
    <phoneticPr fontId="2"/>
  </si>
  <si>
    <t>王　全堂</t>
    <rPh sb="0" eb="1">
      <t>オウ</t>
    </rPh>
    <phoneticPr fontId="2"/>
  </si>
  <si>
    <t>お休み</t>
    <rPh sb="0" eb="3">
      <t>タイチョ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</si>
</sst>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&quot;\&quot;#,##0;[Red]&quot;\&quot;\-#,##0"/>
    <numFmt numFmtId="177" formatCode="h:mm;@"/>
    <numFmt numFmtId="178" formatCode="d"/>
    <numFmt numFmtId="179" formatCode="aaa"/>
    <numFmt numFmtId="180" formatCode="[h]:mm"/>
  </numFmts>
  <fonts count="8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u/>
      <sz val="11"/>
      <color theme="11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AFDD7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</borders>
  <cellStyleXfs count="10">
    <xf numFmtId="0" fontId="0" fillId="0" borderId="0"/>
    <xf numFmtId="176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9">
    <xf numFmtId="0" fontId="0" fillId="0" borderId="0" xfId="0"/>
    <xf numFmtId="0" fontId="4" fillId="3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177" fontId="4" fillId="3" borderId="1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177" fontId="4" fillId="3" borderId="3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vertical="center"/>
    </xf>
    <xf numFmtId="20" fontId="4" fillId="3" borderId="4" xfId="0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3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vertical="center"/>
    </xf>
    <xf numFmtId="0" fontId="4" fillId="3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center" vertical="center"/>
    </xf>
    <xf numFmtId="177" fontId="4" fillId="3" borderId="0" xfId="0" applyNumberFormat="1" applyFont="1" applyFill="1" applyAlignment="1">
      <alignment vertical="center"/>
    </xf>
    <xf numFmtId="0" fontId="3" fillId="2" borderId="5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3" fillId="2" borderId="0" xfId="0" applyFont="1" applyFill="1" applyBorder="1" applyAlignment="1">
      <alignment vertical="center"/>
    </xf>
    <xf numFmtId="0" fontId="0" fillId="4" borderId="4" xfId="0" applyFill="1" applyBorder="1" applyAlignment="1">
      <alignment horizontal="center"/>
    </xf>
    <xf numFmtId="0" fontId="0" fillId="3" borderId="0" xfId="0" applyFill="1"/>
    <xf numFmtId="0" fontId="0" fillId="2" borderId="4" xfId="0" applyFill="1" applyBorder="1" applyAlignment="1">
      <alignment horizontal="left"/>
    </xf>
    <xf numFmtId="14" fontId="0" fillId="2" borderId="4" xfId="0" applyNumberFormat="1" applyFill="1" applyBorder="1" applyAlignment="1">
      <alignment horizontal="center"/>
    </xf>
    <xf numFmtId="179" fontId="0" fillId="2" borderId="4" xfId="0" applyNumberFormat="1" applyFill="1" applyBorder="1" applyAlignment="1">
      <alignment horizontal="center"/>
    </xf>
    <xf numFmtId="14" fontId="0" fillId="3" borderId="0" xfId="0" applyNumberFormat="1" applyFill="1"/>
    <xf numFmtId="14" fontId="4" fillId="3" borderId="0" xfId="0" applyNumberFormat="1" applyFont="1" applyFill="1" applyAlignment="1">
      <alignment vertical="center"/>
    </xf>
    <xf numFmtId="177" fontId="5" fillId="6" borderId="4" xfId="0" applyNumberFormat="1" applyFont="1" applyFill="1" applyBorder="1" applyAlignment="1" applyProtection="1">
      <alignment horizontal="center" vertical="center"/>
    </xf>
    <xf numFmtId="177" fontId="4" fillId="2" borderId="4" xfId="0" applyNumberFormat="1" applyFont="1" applyFill="1" applyBorder="1" applyAlignment="1" applyProtection="1">
      <alignment horizontal="left" vertical="center"/>
      <protection locked="0"/>
    </xf>
    <xf numFmtId="177" fontId="4" fillId="2" borderId="4" xfId="0" applyNumberFormat="1" applyFont="1" applyFill="1" applyBorder="1" applyAlignment="1" applyProtection="1">
      <alignment horizontal="center" vertical="center"/>
      <protection locked="0"/>
    </xf>
    <xf numFmtId="0" fontId="4" fillId="2" borderId="4" xfId="0" applyFont="1" applyFill="1" applyBorder="1" applyAlignment="1" applyProtection="1">
      <alignment horizontal="center" vertical="center"/>
      <protection locked="0"/>
    </xf>
    <xf numFmtId="178" fontId="1" fillId="2" borderId="4" xfId="0" applyNumberFormat="1" applyFont="1" applyFill="1" applyBorder="1" applyAlignment="1">
      <alignment horizontal="center" vertical="center"/>
    </xf>
    <xf numFmtId="179" fontId="1" fillId="2" borderId="4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3" fillId="5" borderId="4" xfId="0" applyFont="1" applyFill="1" applyBorder="1" applyAlignment="1">
      <alignment horizontal="center" vertical="center"/>
    </xf>
    <xf numFmtId="176" fontId="3" fillId="5" borderId="4" xfId="1" applyFont="1" applyFill="1" applyBorder="1" applyAlignment="1">
      <alignment horizontal="center" vertical="center"/>
    </xf>
    <xf numFmtId="178" fontId="1" fillId="6" borderId="1" xfId="0" applyNumberFormat="1" applyFont="1" applyFill="1" applyBorder="1" applyAlignment="1">
      <alignment horizontal="center" vertical="center"/>
    </xf>
    <xf numFmtId="178" fontId="1" fillId="6" borderId="2" xfId="0" applyNumberFormat="1" applyFont="1" applyFill="1" applyBorder="1" applyAlignment="1">
      <alignment horizontal="center" vertical="center"/>
    </xf>
    <xf numFmtId="178" fontId="1" fillId="6" borderId="3" xfId="0" applyNumberFormat="1" applyFont="1" applyFill="1" applyBorder="1" applyAlignment="1">
      <alignment horizontal="center" vertical="center"/>
    </xf>
    <xf numFmtId="178" fontId="0" fillId="6" borderId="1" xfId="0" applyNumberFormat="1" applyFont="1" applyFill="1" applyBorder="1" applyAlignment="1">
      <alignment horizontal="center" vertical="center"/>
    </xf>
    <xf numFmtId="178" fontId="0" fillId="6" borderId="2" xfId="0" applyNumberFormat="1" applyFont="1" applyFill="1" applyBorder="1" applyAlignment="1">
      <alignment horizontal="center" vertical="center"/>
    </xf>
    <xf numFmtId="178" fontId="0" fillId="6" borderId="3" xfId="0" applyNumberFormat="1" applyFont="1" applyFill="1" applyBorder="1" applyAlignment="1">
      <alignment horizontal="center" vertical="center"/>
    </xf>
    <xf numFmtId="180" fontId="1" fillId="6" borderId="1" xfId="0" applyNumberFormat="1" applyFont="1" applyFill="1" applyBorder="1" applyAlignment="1">
      <alignment horizontal="center" vertical="center"/>
    </xf>
    <xf numFmtId="180" fontId="1" fillId="6" borderId="2" xfId="0" applyNumberFormat="1" applyFont="1" applyFill="1" applyBorder="1" applyAlignment="1">
      <alignment horizontal="center" vertical="center"/>
    </xf>
    <xf numFmtId="180" fontId="1" fillId="6" borderId="3" xfId="0" applyNumberFormat="1" applyFont="1" applyFill="1" applyBorder="1" applyAlignment="1">
      <alignment horizontal="center" vertical="center"/>
    </xf>
    <xf numFmtId="0" fontId="4" fillId="0" borderId="4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4" fillId="0" borderId="4" xfId="0" applyFont="1" applyBorder="1" applyAlignment="1">
      <alignment horizontal="center" vertical="center"/>
    </xf>
  </cellXfs>
  <cellStyles count="10">
    <cellStyle name="ハイパーリンク" xfId="2" builtinId="8" hidden="1"/>
    <cellStyle name="ハイパーリンク" xfId="4" builtinId="8" hidden="1"/>
    <cellStyle name="ハイパーリンク" xfId="6" builtinId="8" hidden="1"/>
    <cellStyle name="ハイパーリンク" xfId="8" builtinId="8" hidden="1"/>
    <cellStyle name="通貨 [0]" xfId="1" builtinId="7"/>
    <cellStyle name="標準" xfId="0" builtinId="0"/>
    <cellStyle name="表示済みのハイパーリンク" xfId="3" builtinId="9" hidden="1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</cellStyles>
  <dxfs count="44">
    <dxf>
      <font>
        <color theme="0"/>
      </font>
      <fill>
        <patternFill>
          <bgColor rgb="FFC84B4C"/>
        </patternFill>
      </fill>
    </dxf>
    <dxf>
      <font>
        <color theme="0"/>
      </font>
      <fill>
        <patternFill>
          <bgColor rgb="FF48A4B6"/>
        </patternFill>
      </fill>
    </dxf>
    <dxf>
      <font>
        <color theme="0"/>
      </font>
      <fill>
        <patternFill>
          <bgColor rgb="FFC84B4C"/>
        </patternFill>
      </fill>
    </dxf>
    <dxf>
      <font>
        <color theme="0"/>
      </font>
      <fill>
        <patternFill>
          <bgColor rgb="FF48A4B6"/>
        </patternFill>
      </fill>
    </dxf>
    <dxf>
      <font>
        <color rgb="FFF900BB"/>
      </font>
      <fill>
        <patternFill>
          <bgColor theme="0" tint="-0.14996795556505021"/>
        </patternFill>
      </fill>
    </dxf>
    <dxf>
      <font>
        <color rgb="FF0084E4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rgb="FFF900BB"/>
      </font>
      <fill>
        <patternFill>
          <bgColor theme="0" tint="-0.14996795556505021"/>
        </patternFill>
      </fill>
    </dxf>
    <dxf>
      <font>
        <color rgb="FF0084E4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rgb="FFF900BB"/>
      </font>
      <fill>
        <patternFill>
          <bgColor theme="0" tint="-0.14996795556505021"/>
        </patternFill>
      </fill>
    </dxf>
    <dxf>
      <font>
        <color rgb="FF0084E4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rgb="FFF900BB"/>
      </font>
      <fill>
        <patternFill>
          <bgColor theme="0" tint="-0.14996795556505021"/>
        </patternFill>
      </fill>
    </dxf>
    <dxf>
      <font>
        <color rgb="FF0084E4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rgb="FFF900BB"/>
      </font>
      <fill>
        <patternFill>
          <bgColor theme="0" tint="-0.14996795556505021"/>
        </patternFill>
      </fill>
    </dxf>
    <dxf>
      <font>
        <color rgb="FF0084E4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rgb="FFF900BB"/>
      </font>
      <fill>
        <patternFill>
          <bgColor theme="0" tint="-0.14996795556505021"/>
        </patternFill>
      </fill>
    </dxf>
    <dxf>
      <font>
        <color rgb="FF0084E4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rgb="FFF900BB"/>
      </font>
      <fill>
        <patternFill>
          <bgColor theme="0" tint="-0.14996795556505021"/>
        </patternFill>
      </fill>
    </dxf>
    <dxf>
      <font>
        <color rgb="FF0084E4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rgb="FFF900BB"/>
      </font>
      <fill>
        <patternFill>
          <bgColor theme="0" tint="-0.14996795556505021"/>
        </patternFill>
      </fill>
    </dxf>
    <dxf>
      <font>
        <color rgb="FF0084E4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rgb="FFF900BB"/>
      </font>
      <fill>
        <patternFill>
          <bgColor theme="0" tint="-0.14996795556505021"/>
        </patternFill>
      </fill>
    </dxf>
    <dxf>
      <font>
        <color rgb="FF0084E4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rgb="FFF900BB"/>
      </font>
      <fill>
        <patternFill>
          <bgColor theme="0" tint="-0.14996795556505021"/>
        </patternFill>
      </fill>
    </dxf>
    <dxf>
      <font>
        <color rgb="FF0084E4"/>
      </font>
      <fill>
        <patternFill>
          <bgColor theme="0" tint="-0.14996795556505021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</dxfs>
  <tableStyles count="0" defaultTableStyle="TableStyleMedium9" defaultPivotStyle="PivotStyleMedium7"/>
  <colors>
    <mruColors>
      <color rgb="FFFAFDD7"/>
      <color rgb="FFEFF390"/>
      <color rgb="FFF900BB"/>
      <color rgb="FFFFB4E0"/>
      <color rgb="FF0084E4"/>
      <color rgb="FFA9D0F7"/>
      <color rgb="FFFF80AE"/>
      <color rgb="FFFEDBF6"/>
      <color rgb="FFFFFF99"/>
      <color rgb="FFE4D5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M367"/>
  <sheetViews>
    <sheetView tabSelected="1" view="pageBreakPreview" zoomScale="110" zoomScaleSheetLayoutView="110" workbookViewId="0">
      <selection sqref="A1:B1"/>
    </sheetView>
  </sheetViews>
  <sheetFormatPr baseColWidth="10" defaultColWidth="3" defaultRowHeight="18" customHeight="1"/>
  <cols>
    <col min="1" max="28" width="3" style="1" customWidth="1"/>
    <col min="29" max="29" width="9" style="1" hidden="1" customWidth="1"/>
    <col min="30" max="33" width="3" style="1" hidden="1" customWidth="1"/>
    <col min="34" max="34" width="14.83203125" style="1" hidden="1" customWidth="1"/>
    <col min="35" max="35" width="5.33203125" style="3" hidden="1" customWidth="1"/>
    <col min="36" max="36" width="3" style="1" hidden="1" customWidth="1"/>
    <col min="37" max="37" width="7.6640625" style="1" hidden="1" customWidth="1"/>
    <col min="38" max="39" width="3" style="1" hidden="1" customWidth="1"/>
    <col min="40" max="42" width="3" style="1" customWidth="1"/>
    <col min="43" max="16384" width="3" style="1"/>
  </cols>
  <sheetData>
    <row r="1" spans="1:37" ht="18" customHeight="1" thickBot="1">
      <c r="A1" s="32">
        <v>2018</v>
      </c>
      <c r="B1" s="32"/>
      <c r="C1" s="16" t="s">
        <v>0</v>
      </c>
      <c r="D1" s="32">
        <v>3</v>
      </c>
      <c r="E1" s="32"/>
      <c r="F1" s="16" t="s">
        <v>1</v>
      </c>
      <c r="G1" s="17"/>
      <c r="H1" s="17"/>
      <c r="I1" s="18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H1" s="2" t="s">
        <v>6</v>
      </c>
    </row>
    <row r="2" spans="1:37" ht="18" customHeight="1" thickTop="1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H2" s="4" t="s">
        <v>2</v>
      </c>
      <c r="AI2" s="5">
        <v>0.41666666666666669</v>
      </c>
      <c r="AJ2" s="6" t="s">
        <v>8</v>
      </c>
      <c r="AK2" s="7">
        <v>0.79166666666666663</v>
      </c>
    </row>
    <row r="3" spans="1:37" ht="18" customHeight="1">
      <c r="A3" s="33" t="s">
        <v>30</v>
      </c>
      <c r="B3" s="33"/>
      <c r="C3" s="33"/>
      <c r="D3" s="33"/>
      <c r="E3" s="33"/>
      <c r="F3" s="33"/>
      <c r="G3" s="33"/>
      <c r="H3" s="33" t="s">
        <v>31</v>
      </c>
      <c r="I3" s="33"/>
      <c r="J3" s="33"/>
      <c r="K3" s="33"/>
      <c r="L3" s="33"/>
      <c r="M3" s="33"/>
      <c r="N3" s="33"/>
      <c r="O3" s="33"/>
      <c r="P3" s="33" t="s">
        <v>42</v>
      </c>
      <c r="Q3" s="33"/>
      <c r="R3" s="33"/>
      <c r="S3" s="33"/>
      <c r="T3" s="33"/>
      <c r="U3" s="33"/>
      <c r="V3" s="33"/>
      <c r="W3" s="33" t="s">
        <v>40</v>
      </c>
      <c r="X3" s="33"/>
      <c r="Y3" s="33"/>
      <c r="Z3" s="33" t="s">
        <v>41</v>
      </c>
      <c r="AA3" s="33"/>
      <c r="AB3" s="33"/>
      <c r="AH3" s="4" t="s">
        <v>3</v>
      </c>
      <c r="AI3" s="5">
        <v>0.375</v>
      </c>
      <c r="AJ3" s="6" t="s">
        <v>9</v>
      </c>
      <c r="AK3" s="7">
        <v>0.41666666666666669</v>
      </c>
    </row>
    <row r="4" spans="1:37" ht="18" customHeight="1">
      <c r="A4" s="44"/>
      <c r="B4" s="44"/>
      <c r="C4" s="44"/>
      <c r="D4" s="44"/>
      <c r="E4" s="44"/>
      <c r="F4" s="44"/>
      <c r="G4" s="44"/>
      <c r="H4" s="44" t="s">
        <v>66</v>
      </c>
      <c r="I4" s="44"/>
      <c r="J4" s="44"/>
      <c r="K4" s="44"/>
      <c r="L4" s="44"/>
      <c r="M4" s="44"/>
      <c r="N4" s="44"/>
      <c r="O4" s="44"/>
      <c r="P4" s="44" t="s">
        <v>64</v>
      </c>
      <c r="Q4" s="44"/>
      <c r="R4" s="44"/>
      <c r="S4" s="44"/>
      <c r="T4" s="44"/>
      <c r="U4" s="44"/>
      <c r="V4" s="44"/>
      <c r="W4" s="48"/>
      <c r="X4" s="48"/>
      <c r="Y4" s="48"/>
      <c r="Z4" s="48"/>
      <c r="AA4" s="48"/>
      <c r="AB4" s="48"/>
      <c r="AH4" s="4"/>
      <c r="AI4" s="5"/>
      <c r="AJ4" s="6"/>
      <c r="AK4" s="7"/>
    </row>
    <row r="5" spans="1:37" ht="18" customHeight="1">
      <c r="A5" s="33" t="s">
        <v>43</v>
      </c>
      <c r="B5" s="33"/>
      <c r="C5" s="33"/>
      <c r="D5" s="33"/>
      <c r="E5" s="33"/>
      <c r="F5" s="33"/>
      <c r="G5" s="33"/>
      <c r="H5" s="33" t="s">
        <v>39</v>
      </c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48"/>
      <c r="X5" s="48"/>
      <c r="Y5" s="48"/>
      <c r="Z5" s="48"/>
      <c r="AA5" s="48"/>
      <c r="AB5" s="48"/>
      <c r="AH5" s="4"/>
      <c r="AI5" s="5"/>
      <c r="AJ5" s="6"/>
      <c r="AK5" s="7"/>
    </row>
    <row r="6" spans="1:37" ht="18" customHeight="1">
      <c r="A6" s="45"/>
      <c r="B6" s="46"/>
      <c r="C6" s="46"/>
      <c r="D6" s="46"/>
      <c r="E6" s="46"/>
      <c r="F6" s="46"/>
      <c r="G6" s="47"/>
      <c r="H6" s="45" t="s">
        <v>65</v>
      </c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7"/>
      <c r="W6" s="48"/>
      <c r="X6" s="48"/>
      <c r="Y6" s="48"/>
      <c r="Z6" s="48"/>
      <c r="AA6" s="48"/>
      <c r="AB6" s="48"/>
      <c r="AH6" s="4"/>
      <c r="AI6" s="5"/>
      <c r="AJ6" s="6"/>
      <c r="AK6" s="7"/>
    </row>
    <row r="7" spans="1:37" ht="18" customHeight="1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H7" s="4" t="s">
        <v>4</v>
      </c>
      <c r="AI7" s="5">
        <v>0.79166666666666663</v>
      </c>
      <c r="AJ7" s="6" t="s">
        <v>10</v>
      </c>
      <c r="AK7" s="7">
        <v>0.95833333333333337</v>
      </c>
    </row>
    <row r="8" spans="1:37" ht="18" customHeight="1">
      <c r="A8" s="33" t="s">
        <v>24</v>
      </c>
      <c r="B8" s="33"/>
      <c r="C8" s="33"/>
      <c r="D8" s="33"/>
      <c r="E8" s="33"/>
      <c r="F8" s="33"/>
      <c r="G8" s="33"/>
      <c r="H8" s="33" t="s">
        <v>35</v>
      </c>
      <c r="I8" s="33"/>
      <c r="J8" s="33"/>
      <c r="K8" s="33"/>
      <c r="L8" s="33"/>
      <c r="M8" s="33"/>
      <c r="N8" s="33"/>
      <c r="O8" s="33" t="s">
        <v>23</v>
      </c>
      <c r="P8" s="33"/>
      <c r="Q8" s="33"/>
      <c r="R8" s="33"/>
      <c r="S8" s="33"/>
      <c r="T8" s="33"/>
      <c r="U8" s="33"/>
      <c r="V8" s="33" t="s">
        <v>36</v>
      </c>
      <c r="W8" s="33"/>
      <c r="X8" s="33"/>
      <c r="Y8" s="33"/>
      <c r="Z8" s="33"/>
      <c r="AA8" s="33"/>
      <c r="AB8" s="33"/>
      <c r="AH8" s="4" t="s">
        <v>5</v>
      </c>
      <c r="AI8" s="5">
        <v>0.95833333333333337</v>
      </c>
      <c r="AJ8" s="6" t="s">
        <v>11</v>
      </c>
      <c r="AK8" s="7">
        <v>0.375</v>
      </c>
    </row>
    <row r="9" spans="1:37" ht="18" customHeight="1">
      <c r="A9" s="35">
        <f>COUNTIF($E$16:$H$46,"出勤")</f>
        <v>20</v>
      </c>
      <c r="B9" s="36"/>
      <c r="C9" s="36"/>
      <c r="D9" s="36"/>
      <c r="E9" s="36"/>
      <c r="F9" s="36"/>
      <c r="G9" s="37"/>
      <c r="H9" s="38">
        <f>COUNTIF($E$16:$H$46,"欠勤")</f>
        <v>1</v>
      </c>
      <c r="I9" s="39"/>
      <c r="J9" s="39"/>
      <c r="K9" s="39"/>
      <c r="L9" s="39"/>
      <c r="M9" s="39"/>
      <c r="N9" s="40"/>
      <c r="O9" s="35">
        <f>COUNTIF($E$16:$H$46,"有給")</f>
        <v>0</v>
      </c>
      <c r="P9" s="36"/>
      <c r="Q9" s="36"/>
      <c r="R9" s="36"/>
      <c r="S9" s="36"/>
      <c r="T9" s="36"/>
      <c r="U9" s="37"/>
      <c r="V9" s="35">
        <f>COUNTIF($E$16:$H$46,"代休")</f>
        <v>0</v>
      </c>
      <c r="W9" s="36"/>
      <c r="X9" s="36"/>
      <c r="Y9" s="36"/>
      <c r="Z9" s="36"/>
      <c r="AA9" s="36"/>
      <c r="AB9" s="37"/>
      <c r="AH9" s="8" t="s">
        <v>28</v>
      </c>
      <c r="AI9" s="9">
        <v>4.1666666666666664E-2</v>
      </c>
    </row>
    <row r="10" spans="1:37" ht="18" customHeight="1">
      <c r="A10" s="33" t="s">
        <v>37</v>
      </c>
      <c r="B10" s="33"/>
      <c r="C10" s="33"/>
      <c r="D10" s="33"/>
      <c r="E10" s="33"/>
      <c r="F10" s="33"/>
      <c r="G10" s="33"/>
      <c r="H10" s="33" t="s">
        <v>38</v>
      </c>
      <c r="I10" s="33"/>
      <c r="J10" s="33"/>
      <c r="K10" s="33"/>
      <c r="L10" s="33"/>
      <c r="M10" s="33"/>
      <c r="N10" s="33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r="11" spans="1:37" ht="18" customHeight="1">
      <c r="A11" s="35">
        <f>COUNTIF($E$16:$H$46,"休日出勤")</f>
        <v>0</v>
      </c>
      <c r="B11" s="36"/>
      <c r="C11" s="36"/>
      <c r="D11" s="36"/>
      <c r="E11" s="36"/>
      <c r="F11" s="36"/>
      <c r="G11" s="37"/>
      <c r="H11" s="41">
        <f>SUM(U16:W46)</f>
        <v>6.7395833333333321</v>
      </c>
      <c r="I11" s="42"/>
      <c r="J11" s="42"/>
      <c r="K11" s="42"/>
      <c r="L11" s="42"/>
      <c r="M11" s="42"/>
      <c r="N11" s="43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H11" s="2" t="s">
        <v>19</v>
      </c>
      <c r="AI11" s="10" t="s">
        <v>29</v>
      </c>
    </row>
    <row r="12" spans="1:37" ht="18" customHeight="1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H12" s="8" t="s">
        <v>26</v>
      </c>
      <c r="AI12" s="11">
        <v>15</v>
      </c>
    </row>
    <row r="13" spans="1:37" ht="18" customHeight="1">
      <c r="A13" s="33" t="s">
        <v>14</v>
      </c>
      <c r="B13" s="33"/>
      <c r="C13" s="33" t="s">
        <v>15</v>
      </c>
      <c r="D13" s="33"/>
      <c r="E13" s="33" t="s">
        <v>7</v>
      </c>
      <c r="F13" s="33"/>
      <c r="G13" s="33"/>
      <c r="H13" s="33"/>
      <c r="I13" s="33" t="s">
        <v>18</v>
      </c>
      <c r="J13" s="33"/>
      <c r="K13" s="33"/>
      <c r="L13" s="33"/>
      <c r="M13" s="33"/>
      <c r="N13" s="33"/>
      <c r="O13" s="33" t="s">
        <v>19</v>
      </c>
      <c r="P13" s="33"/>
      <c r="Q13" s="33"/>
      <c r="R13" s="33"/>
      <c r="S13" s="33"/>
      <c r="T13" s="33"/>
      <c r="U13" s="33" t="s">
        <v>22</v>
      </c>
      <c r="V13" s="33"/>
      <c r="W13" s="33"/>
      <c r="X13" s="34" t="s">
        <v>33</v>
      </c>
      <c r="Y13" s="34"/>
      <c r="Z13" s="34"/>
      <c r="AA13" s="34"/>
      <c r="AB13" s="34"/>
      <c r="AH13" s="8" t="s">
        <v>27</v>
      </c>
      <c r="AI13" s="11">
        <v>15</v>
      </c>
    </row>
    <row r="14" spans="1:37" ht="18" customHeight="1">
      <c r="A14" s="33"/>
      <c r="B14" s="33"/>
      <c r="C14" s="33"/>
      <c r="D14" s="33"/>
      <c r="E14" s="33"/>
      <c r="F14" s="33"/>
      <c r="G14" s="33"/>
      <c r="H14" s="33"/>
      <c r="I14" s="33" t="s">
        <v>16</v>
      </c>
      <c r="J14" s="33"/>
      <c r="K14" s="33"/>
      <c r="L14" s="33" t="s">
        <v>17</v>
      </c>
      <c r="M14" s="33"/>
      <c r="N14" s="33"/>
      <c r="O14" s="33" t="s">
        <v>20</v>
      </c>
      <c r="P14" s="33"/>
      <c r="Q14" s="33"/>
      <c r="R14" s="33" t="s">
        <v>21</v>
      </c>
      <c r="S14" s="33"/>
      <c r="T14" s="33"/>
      <c r="U14" s="33"/>
      <c r="V14" s="33"/>
      <c r="W14" s="33"/>
      <c r="X14" s="34"/>
      <c r="Y14" s="34"/>
      <c r="Z14" s="34"/>
      <c r="AA14" s="34"/>
      <c r="AB14" s="34"/>
    </row>
    <row r="15" spans="1:37" ht="18" customHeight="1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4"/>
      <c r="Y15" s="34"/>
      <c r="Z15" s="34"/>
      <c r="AA15" s="34"/>
      <c r="AB15" s="34"/>
    </row>
    <row r="16" spans="1:37" ht="18" customHeight="1">
      <c r="A16" s="30">
        <f>DATE(A1,D1,1)</f>
        <v>43160</v>
      </c>
      <c r="B16" s="30"/>
      <c r="C16" s="31">
        <f>A16</f>
        <v>43160</v>
      </c>
      <c r="D16" s="31"/>
      <c r="E16" s="29" t="s">
        <v>12</v>
      </c>
      <c r="F16" s="29"/>
      <c r="G16" s="29"/>
      <c r="H16" s="29"/>
      <c r="I16" s="28">
        <v>0.41666666666666669</v>
      </c>
      <c r="J16" s="28"/>
      <c r="K16" s="28"/>
      <c r="L16" s="28">
        <v>0.79166666666666663</v>
      </c>
      <c r="M16" s="28"/>
      <c r="N16" s="28"/>
      <c r="O16" s="26">
        <f t="shared" ref="O16:O23" si="0">IF(OR(I16="",L16=""),"",CEILING(I16,TIME(0,$AI$12,0)))</f>
        <v>0.41666666666666663</v>
      </c>
      <c r="P16" s="26"/>
      <c r="Q16" s="26"/>
      <c r="R16" s="26">
        <f t="shared" ref="R16:R23" si="1">IF(OR(I16="",L16=""),"",FLOOR(L16,TIME(0,$AI$13,0)))</f>
        <v>0.79166666666666663</v>
      </c>
      <c r="S16" s="26"/>
      <c r="T16" s="26"/>
      <c r="U16" s="26">
        <f t="shared" ref="U16:U46" si="2">IF(OR(I16="",L16=""),"",R16-O16-$AI$9)</f>
        <v>0.33333333333333331</v>
      </c>
      <c r="V16" s="26"/>
      <c r="W16" s="26"/>
      <c r="X16" s="27" t="str">
        <f>AC16</f>
        <v/>
      </c>
      <c r="Y16" s="27"/>
      <c r="Z16" s="27"/>
      <c r="AA16" s="27"/>
      <c r="AB16" s="27"/>
      <c r="AC16" s="25" t="str">
        <f>IF(ISERROR(VLOOKUP(A16, 祝日!$B$3:$D$74, 3, 0)), "", VLOOKUP(A16, 祝日!$B$3:$D$74, 3, 0))</f>
        <v/>
      </c>
      <c r="AH16" s="12" t="s">
        <v>7</v>
      </c>
    </row>
    <row r="17" spans="1:35" ht="18" customHeight="1">
      <c r="A17" s="30">
        <f>A16+1</f>
        <v>43161</v>
      </c>
      <c r="B17" s="30"/>
      <c r="C17" s="31">
        <f t="shared" ref="C17:C46" si="3">A17</f>
        <v>43161</v>
      </c>
      <c r="D17" s="31"/>
      <c r="E17" s="29" t="s">
        <v>12</v>
      </c>
      <c r="F17" s="29"/>
      <c r="G17" s="29"/>
      <c r="H17" s="29"/>
      <c r="I17" s="28">
        <v>0.41666666666666669</v>
      </c>
      <c r="J17" s="28"/>
      <c r="K17" s="28"/>
      <c r="L17" s="28">
        <v>0.79166666666666663</v>
      </c>
      <c r="M17" s="28"/>
      <c r="N17" s="28"/>
      <c r="O17" s="26">
        <f t="shared" si="0"/>
        <v>0.41666666666666663</v>
      </c>
      <c r="P17" s="26"/>
      <c r="Q17" s="26"/>
      <c r="R17" s="26">
        <f t="shared" si="1"/>
        <v>0.79166666666666663</v>
      </c>
      <c r="S17" s="26"/>
      <c r="T17" s="26"/>
      <c r="U17" s="26">
        <f t="shared" si="2"/>
        <v>0.33333333333333331</v>
      </c>
      <c r="V17" s="26"/>
      <c r="W17" s="26"/>
      <c r="X17" s="27" t="str">
        <f t="shared" ref="X17:X46" si="4">AC17</f>
        <v/>
      </c>
      <c r="Y17" s="27"/>
      <c r="Z17" s="27"/>
      <c r="AA17" s="27"/>
      <c r="AB17" s="27"/>
      <c r="AC17" s="25" t="str">
        <f>IF(ISERROR(VLOOKUP(A17, 祝日!$B$3:$D$74, 3, 0)), "", VLOOKUP(A17, 祝日!$B$3:$D$74, 3, 0))</f>
        <v/>
      </c>
      <c r="AH17" s="8" t="s">
        <v>12</v>
      </c>
    </row>
    <row r="18" spans="1:35" ht="18" customHeight="1">
      <c r="A18" s="30">
        <f t="shared" ref="A18:A39" si="5">A17+1</f>
        <v>43162</v>
      </c>
      <c r="B18" s="30"/>
      <c r="C18" s="31">
        <f t="shared" si="3"/>
        <v>43162</v>
      </c>
      <c r="D18" s="31"/>
      <c r="E18" s="29"/>
      <c r="F18" s="29"/>
      <c r="G18" s="29"/>
      <c r="H18" s="29"/>
      <c r="I18" s="28"/>
      <c r="J18" s="28"/>
      <c r="K18" s="28"/>
      <c r="L18" s="28"/>
      <c r="M18" s="28"/>
      <c r="N18" s="28"/>
      <c r="O18" s="26" t="str">
        <f t="shared" si="0"/>
        <v/>
      </c>
      <c r="P18" s="26"/>
      <c r="Q18" s="26"/>
      <c r="R18" s="26" t="str">
        <f t="shared" si="1"/>
        <v/>
      </c>
      <c r="S18" s="26"/>
      <c r="T18" s="26"/>
      <c r="U18" s="26" t="str">
        <f t="shared" si="2"/>
        <v/>
      </c>
      <c r="V18" s="26"/>
      <c r="W18" s="26"/>
      <c r="X18" s="27" t="str">
        <f t="shared" si="4"/>
        <v/>
      </c>
      <c r="Y18" s="27"/>
      <c r="Z18" s="27"/>
      <c r="AA18" s="27"/>
      <c r="AB18" s="27"/>
      <c r="AC18" s="25" t="str">
        <f>IF(ISERROR(VLOOKUP(A18, 祝日!$B$3:$D$74, 3, 0)), "", VLOOKUP(A18, 祝日!$B$3:$D$74, 3, 0))</f>
        <v/>
      </c>
      <c r="AH18" s="8" t="s">
        <v>13</v>
      </c>
    </row>
    <row r="19" spans="1:35" s="13" customFormat="1" ht="18" customHeight="1">
      <c r="A19" s="30">
        <f t="shared" si="5"/>
        <v>43163</v>
      </c>
      <c r="B19" s="30"/>
      <c r="C19" s="31">
        <f t="shared" si="3"/>
        <v>43163</v>
      </c>
      <c r="D19" s="31"/>
      <c r="E19" s="29"/>
      <c r="F19" s="29"/>
      <c r="G19" s="29"/>
      <c r="H19" s="29"/>
      <c r="I19" s="28"/>
      <c r="J19" s="28"/>
      <c r="K19" s="28"/>
      <c r="L19" s="28"/>
      <c r="M19" s="28"/>
      <c r="N19" s="28"/>
      <c r="O19" s="26" t="str">
        <f t="shared" si="0"/>
        <v/>
      </c>
      <c r="P19" s="26"/>
      <c r="Q19" s="26"/>
      <c r="R19" s="26" t="str">
        <f t="shared" si="1"/>
        <v/>
      </c>
      <c r="S19" s="26"/>
      <c r="T19" s="26"/>
      <c r="U19" s="26" t="str">
        <f t="shared" si="2"/>
        <v/>
      </c>
      <c r="V19" s="26"/>
      <c r="W19" s="26"/>
      <c r="X19" s="27" t="str">
        <f t="shared" si="4"/>
        <v/>
      </c>
      <c r="Y19" s="27"/>
      <c r="Z19" s="27"/>
      <c r="AA19" s="27"/>
      <c r="AB19" s="27"/>
      <c r="AC19" s="25" t="str">
        <f>IF(ISERROR(VLOOKUP(A19, 祝日!$B$3:$D$74, 3, 0)), "", VLOOKUP(A19, 祝日!$B$3:$D$74, 3, 0))</f>
        <v/>
      </c>
      <c r="AD19" s="1"/>
      <c r="AE19" s="1"/>
      <c r="AH19" s="8" t="s">
        <v>34</v>
      </c>
      <c r="AI19" s="14"/>
    </row>
    <row r="20" spans="1:35" ht="18" customHeight="1">
      <c r="A20" s="30">
        <f t="shared" si="5"/>
        <v>43164</v>
      </c>
      <c r="B20" s="30"/>
      <c r="C20" s="31">
        <f t="shared" si="3"/>
        <v>43164</v>
      </c>
      <c r="D20" s="31"/>
      <c r="E20" s="29" t="s">
        <v>12</v>
      </c>
      <c r="F20" s="29"/>
      <c r="G20" s="29"/>
      <c r="H20" s="29"/>
      <c r="I20" s="28">
        <v>0.41666666666666669</v>
      </c>
      <c r="J20" s="28"/>
      <c r="K20" s="28"/>
      <c r="L20" s="28">
        <v>0.6875</v>
      </c>
      <c r="M20" s="28"/>
      <c r="N20" s="28"/>
      <c r="O20" s="26">
        <f t="shared" si="0"/>
        <v>0.41666666666666663</v>
      </c>
      <c r="P20" s="26"/>
      <c r="Q20" s="26"/>
      <c r="R20" s="26">
        <f t="shared" si="1"/>
        <v>0.6875</v>
      </c>
      <c r="S20" s="26"/>
      <c r="T20" s="26"/>
      <c r="U20" s="26">
        <f t="shared" si="2"/>
        <v>0.22916666666666671</v>
      </c>
      <c r="V20" s="26"/>
      <c r="W20" s="26"/>
      <c r="X20" s="27"/>
      <c r="Y20" s="27"/>
      <c r="Z20" s="27"/>
      <c r="AA20" s="27"/>
      <c r="AB20" s="27"/>
      <c r="AC20" s="25" t="str">
        <f>IF(ISERROR(VLOOKUP(A20, 祝日!$B$3:$D$74, 3, 0)), "", VLOOKUP(A20, 祝日!$B$3:$D$74, 3, 0))</f>
        <v/>
      </c>
      <c r="AH20" s="8" t="s">
        <v>25</v>
      </c>
    </row>
    <row r="21" spans="1:35" ht="18" customHeight="1">
      <c r="A21" s="30">
        <f t="shared" si="5"/>
        <v>43165</v>
      </c>
      <c r="B21" s="30"/>
      <c r="C21" s="31">
        <f t="shared" si="3"/>
        <v>43165</v>
      </c>
      <c r="D21" s="31"/>
      <c r="E21" s="29" t="s">
        <v>12</v>
      </c>
      <c r="F21" s="29"/>
      <c r="G21" s="29"/>
      <c r="H21" s="29"/>
      <c r="I21" s="28">
        <v>0.41666666666666669</v>
      </c>
      <c r="J21" s="28"/>
      <c r="K21" s="28"/>
      <c r="L21" s="28">
        <v>0.79166666666666663</v>
      </c>
      <c r="M21" s="28"/>
      <c r="N21" s="28"/>
      <c r="O21" s="26">
        <f t="shared" si="0"/>
        <v>0.41666666666666663</v>
      </c>
      <c r="P21" s="26"/>
      <c r="Q21" s="26"/>
      <c r="R21" s="26">
        <f t="shared" si="1"/>
        <v>0.79166666666666663</v>
      </c>
      <c r="S21" s="26"/>
      <c r="T21" s="26"/>
      <c r="U21" s="26">
        <f t="shared" si="2"/>
        <v>0.33333333333333331</v>
      </c>
      <c r="V21" s="26"/>
      <c r="W21" s="26"/>
      <c r="X21" s="27" t="str">
        <f t="shared" si="4"/>
        <v/>
      </c>
      <c r="Y21" s="27"/>
      <c r="Z21" s="27"/>
      <c r="AA21" s="27"/>
      <c r="AB21" s="27"/>
      <c r="AC21" s="25" t="str">
        <f>IF(ISERROR(VLOOKUP(A21, 祝日!$B$3:$D$74, 3, 0)), "", VLOOKUP(A21, 祝日!$B$3:$D$74, 3, 0))</f>
        <v/>
      </c>
      <c r="AH21" s="8" t="s">
        <v>32</v>
      </c>
    </row>
    <row r="22" spans="1:35" ht="18" customHeight="1">
      <c r="A22" s="30">
        <f t="shared" si="5"/>
        <v>43166</v>
      </c>
      <c r="B22" s="30"/>
      <c r="C22" s="31">
        <f t="shared" si="3"/>
        <v>43166</v>
      </c>
      <c r="D22" s="31"/>
      <c r="E22" s="29" t="s">
        <v>12</v>
      </c>
      <c r="F22" s="29"/>
      <c r="G22" s="29"/>
      <c r="H22" s="29"/>
      <c r="I22" s="28">
        <v>0.41666666666666669</v>
      </c>
      <c r="J22" s="28"/>
      <c r="K22" s="28"/>
      <c r="L22" s="28">
        <v>0.80208333333333337</v>
      </c>
      <c r="M22" s="28"/>
      <c r="N22" s="28"/>
      <c r="O22" s="26">
        <f t="shared" si="0"/>
        <v>0.41666666666666663</v>
      </c>
      <c r="P22" s="26"/>
      <c r="Q22" s="26"/>
      <c r="R22" s="26">
        <f t="shared" si="1"/>
        <v>0.80208333333333326</v>
      </c>
      <c r="S22" s="26"/>
      <c r="T22" s="26"/>
      <c r="U22" s="26">
        <f t="shared" si="2"/>
        <v>0.34374999999999994</v>
      </c>
      <c r="V22" s="26"/>
      <c r="W22" s="26"/>
      <c r="X22" s="27" t="str">
        <f t="shared" si="4"/>
        <v/>
      </c>
      <c r="Y22" s="27"/>
      <c r="Z22" s="27"/>
      <c r="AA22" s="27"/>
      <c r="AB22" s="27"/>
      <c r="AC22" s="25" t="str">
        <f>IF(ISERROR(VLOOKUP(A22, 祝日!$B$3:$D$74, 3, 0)), "", VLOOKUP(A22, 祝日!$B$3:$D$74, 3, 0))</f>
        <v/>
      </c>
    </row>
    <row r="23" spans="1:35" ht="18" customHeight="1">
      <c r="A23" s="30">
        <f t="shared" si="5"/>
        <v>43167</v>
      </c>
      <c r="B23" s="30"/>
      <c r="C23" s="31">
        <f t="shared" si="3"/>
        <v>43167</v>
      </c>
      <c r="D23" s="31"/>
      <c r="E23" s="29" t="s">
        <v>12</v>
      </c>
      <c r="F23" s="29"/>
      <c r="G23" s="29"/>
      <c r="H23" s="29"/>
      <c r="I23" s="28">
        <v>0.41666666666666669</v>
      </c>
      <c r="J23" s="28"/>
      <c r="K23" s="28"/>
      <c r="L23" s="28">
        <v>0.79166666666666663</v>
      </c>
      <c r="M23" s="28"/>
      <c r="N23" s="28"/>
      <c r="O23" s="26">
        <f t="shared" si="0"/>
        <v>0.41666666666666663</v>
      </c>
      <c r="P23" s="26"/>
      <c r="Q23" s="26"/>
      <c r="R23" s="26">
        <f t="shared" si="1"/>
        <v>0.79166666666666663</v>
      </c>
      <c r="S23" s="26"/>
      <c r="T23" s="26"/>
      <c r="U23" s="26">
        <f t="shared" si="2"/>
        <v>0.33333333333333331</v>
      </c>
      <c r="V23" s="26"/>
      <c r="W23" s="26"/>
      <c r="X23" s="27" t="str">
        <f t="shared" si="4"/>
        <v/>
      </c>
      <c r="Y23" s="27"/>
      <c r="Z23" s="27"/>
      <c r="AA23" s="27"/>
      <c r="AB23" s="27"/>
      <c r="AC23" s="25" t="str">
        <f>IF(ISERROR(VLOOKUP(A23, 祝日!$B$3:$D$74, 3, 0)), "", VLOOKUP(A23, 祝日!$B$3:$D$74, 3, 0))</f>
        <v/>
      </c>
      <c r="AI23" s="1"/>
    </row>
    <row r="24" spans="1:35" ht="18" customHeight="1">
      <c r="A24" s="30">
        <f t="shared" si="5"/>
        <v>43168</v>
      </c>
      <c r="B24" s="30"/>
      <c r="C24" s="31">
        <f t="shared" si="3"/>
        <v>43168</v>
      </c>
      <c r="D24" s="31"/>
      <c r="E24" s="29" t="s">
        <v>13</v>
      </c>
      <c r="F24" s="29"/>
      <c r="G24" s="29"/>
      <c r="H24" s="29"/>
      <c r="I24" s="28"/>
      <c r="J24" s="28"/>
      <c r="K24" s="28"/>
      <c r="L24" s="28"/>
      <c r="M24" s="28"/>
      <c r="N24" s="28"/>
      <c r="O24" s="26" t="str">
        <f t="shared" ref="O24:O46" si="6">IF(OR(I24="",L24=""),"",CEILING(I24,TIME(0,$AI$12,0)))</f>
        <v/>
      </c>
      <c r="P24" s="26"/>
      <c r="Q24" s="26"/>
      <c r="R24" s="26" t="str">
        <f t="shared" ref="R24:R46" si="7">IF(OR(I24="",L24=""),"",FLOOR(L24,TIME(0,$AI$13,0)))</f>
        <v/>
      </c>
      <c r="S24" s="26"/>
      <c r="T24" s="26"/>
      <c r="U24" s="26" t="str">
        <f t="shared" si="2"/>
        <v/>
      </c>
      <c r="V24" s="26"/>
      <c r="W24" s="26"/>
      <c r="X24" s="27" t="s">
        <v>67</v>
      </c>
      <c r="Y24" s="27"/>
      <c r="Z24" s="27"/>
      <c r="AA24" s="27"/>
      <c r="AB24" s="27"/>
      <c r="AC24" s="25" t="str">
        <f>IF(ISERROR(VLOOKUP(A24, 祝日!$B$3:$D$74, 3, 0)), "", VLOOKUP(A24, 祝日!$B$3:$D$74, 3, 0))</f>
        <v/>
      </c>
      <c r="AI24" s="1"/>
    </row>
    <row r="25" spans="1:35" ht="18" customHeight="1">
      <c r="A25" s="30">
        <f t="shared" si="5"/>
        <v>43169</v>
      </c>
      <c r="B25" s="30"/>
      <c r="C25" s="31">
        <f t="shared" si="3"/>
        <v>43169</v>
      </c>
      <c r="D25" s="31"/>
      <c r="E25" s="29"/>
      <c r="F25" s="29"/>
      <c r="G25" s="29"/>
      <c r="H25" s="29"/>
      <c r="I25" s="28"/>
      <c r="J25" s="28"/>
      <c r="K25" s="28"/>
      <c r="L25" s="28"/>
      <c r="M25" s="28"/>
      <c r="N25" s="28"/>
      <c r="O25" s="26" t="str">
        <f t="shared" si="6"/>
        <v/>
      </c>
      <c r="P25" s="26"/>
      <c r="Q25" s="26"/>
      <c r="R25" s="26" t="str">
        <f t="shared" si="7"/>
        <v/>
      </c>
      <c r="S25" s="26"/>
      <c r="T25" s="26"/>
      <c r="U25" s="26" t="str">
        <f t="shared" si="2"/>
        <v/>
      </c>
      <c r="V25" s="26"/>
      <c r="W25" s="26"/>
      <c r="X25" s="27" t="str">
        <f t="shared" si="4"/>
        <v/>
      </c>
      <c r="Y25" s="27"/>
      <c r="Z25" s="27"/>
      <c r="AA25" s="27"/>
      <c r="AB25" s="27"/>
      <c r="AC25" s="25" t="str">
        <f>IF(ISERROR(VLOOKUP(A25, 祝日!$B$3:$D$74, 3, 0)), "", VLOOKUP(A25, 祝日!$B$3:$D$74, 3, 0))</f>
        <v/>
      </c>
      <c r="AI25" s="1"/>
    </row>
    <row r="26" spans="1:35" ht="18" customHeight="1">
      <c r="A26" s="30">
        <f t="shared" si="5"/>
        <v>43170</v>
      </c>
      <c r="B26" s="30"/>
      <c r="C26" s="31">
        <f t="shared" si="3"/>
        <v>43170</v>
      </c>
      <c r="D26" s="31"/>
      <c r="E26" s="29"/>
      <c r="F26" s="29"/>
      <c r="G26" s="29"/>
      <c r="H26" s="29"/>
      <c r="I26" s="28"/>
      <c r="J26" s="28"/>
      <c r="K26" s="28"/>
      <c r="L26" s="28"/>
      <c r="M26" s="28"/>
      <c r="N26" s="28"/>
      <c r="O26" s="26" t="str">
        <f t="shared" si="6"/>
        <v/>
      </c>
      <c r="P26" s="26"/>
      <c r="Q26" s="26"/>
      <c r="R26" s="26" t="str">
        <f t="shared" si="7"/>
        <v/>
      </c>
      <c r="S26" s="26"/>
      <c r="T26" s="26"/>
      <c r="U26" s="26" t="str">
        <f t="shared" si="2"/>
        <v/>
      </c>
      <c r="V26" s="26"/>
      <c r="W26" s="26"/>
      <c r="X26" s="27" t="str">
        <f t="shared" si="4"/>
        <v/>
      </c>
      <c r="Y26" s="27"/>
      <c r="Z26" s="27"/>
      <c r="AA26" s="27"/>
      <c r="AB26" s="27"/>
      <c r="AC26" s="25" t="str">
        <f>IF(ISERROR(VLOOKUP(A26, 祝日!$B$3:$D$74, 3, 0)), "", VLOOKUP(A26, 祝日!$B$3:$D$74, 3, 0))</f>
        <v/>
      </c>
      <c r="AI26" s="1"/>
    </row>
    <row r="27" spans="1:35" ht="18" customHeight="1">
      <c r="A27" s="30">
        <f t="shared" si="5"/>
        <v>43171</v>
      </c>
      <c r="B27" s="30"/>
      <c r="C27" s="31">
        <f t="shared" si="3"/>
        <v>43171</v>
      </c>
      <c r="D27" s="31"/>
      <c r="E27" s="29" t="s">
        <v>12</v>
      </c>
      <c r="F27" s="29"/>
      <c r="G27" s="29"/>
      <c r="H27" s="29"/>
      <c r="I27" s="28">
        <v>0.41666666666666669</v>
      </c>
      <c r="J27" s="28"/>
      <c r="K27" s="28"/>
      <c r="L27" s="28">
        <v>0.82291666666666663</v>
      </c>
      <c r="M27" s="28"/>
      <c r="N27" s="28"/>
      <c r="O27" s="26">
        <f t="shared" si="6"/>
        <v>0.41666666666666663</v>
      </c>
      <c r="P27" s="26"/>
      <c r="Q27" s="26"/>
      <c r="R27" s="26">
        <f t="shared" si="7"/>
        <v>0.82291666666666663</v>
      </c>
      <c r="S27" s="26"/>
      <c r="T27" s="26"/>
      <c r="U27" s="26">
        <f t="shared" si="2"/>
        <v>0.36458333333333331</v>
      </c>
      <c r="V27" s="26"/>
      <c r="W27" s="26"/>
      <c r="X27" s="27" t="str">
        <f t="shared" si="4"/>
        <v/>
      </c>
      <c r="Y27" s="27"/>
      <c r="Z27" s="27"/>
      <c r="AA27" s="27"/>
      <c r="AB27" s="27"/>
      <c r="AC27" s="25" t="str">
        <f>IF(ISERROR(VLOOKUP(A27, 祝日!$B$3:$D$74, 3, 0)), "", VLOOKUP(A27, 祝日!$B$3:$D$74, 3, 0))</f>
        <v/>
      </c>
      <c r="AI27" s="1"/>
    </row>
    <row r="28" spans="1:35" ht="18" customHeight="1">
      <c r="A28" s="30">
        <f t="shared" si="5"/>
        <v>43172</v>
      </c>
      <c r="B28" s="30"/>
      <c r="C28" s="31">
        <f t="shared" si="3"/>
        <v>43172</v>
      </c>
      <c r="D28" s="31"/>
      <c r="E28" s="29" t="s">
        <v>12</v>
      </c>
      <c r="F28" s="29"/>
      <c r="G28" s="29"/>
      <c r="H28" s="29"/>
      <c r="I28" s="28">
        <v>0.41666666666666669</v>
      </c>
      <c r="J28" s="28"/>
      <c r="K28" s="28"/>
      <c r="L28" s="28">
        <v>0.8125</v>
      </c>
      <c r="M28" s="28"/>
      <c r="N28" s="28"/>
      <c r="O28" s="26">
        <f t="shared" si="6"/>
        <v>0.41666666666666663</v>
      </c>
      <c r="P28" s="26"/>
      <c r="Q28" s="26"/>
      <c r="R28" s="26">
        <f t="shared" si="7"/>
        <v>0.8125</v>
      </c>
      <c r="S28" s="26"/>
      <c r="T28" s="26"/>
      <c r="U28" s="26">
        <f t="shared" si="2"/>
        <v>0.35416666666666669</v>
      </c>
      <c r="V28" s="26"/>
      <c r="W28" s="26"/>
      <c r="X28" s="27" t="str">
        <f t="shared" si="4"/>
        <v/>
      </c>
      <c r="Y28" s="27"/>
      <c r="Z28" s="27"/>
      <c r="AA28" s="27"/>
      <c r="AB28" s="27"/>
      <c r="AC28" s="25" t="str">
        <f>IF(ISERROR(VLOOKUP(A28, 祝日!$B$3:$D$74, 3, 0)), "", VLOOKUP(A28, 祝日!$B$3:$D$74, 3, 0))</f>
        <v/>
      </c>
      <c r="AI28" s="1"/>
    </row>
    <row r="29" spans="1:35" ht="18" customHeight="1">
      <c r="A29" s="30">
        <f t="shared" si="5"/>
        <v>43173</v>
      </c>
      <c r="B29" s="30"/>
      <c r="C29" s="31">
        <f t="shared" si="3"/>
        <v>43173</v>
      </c>
      <c r="D29" s="31"/>
      <c r="E29" s="29" t="s">
        <v>12</v>
      </c>
      <c r="F29" s="29"/>
      <c r="G29" s="29"/>
      <c r="H29" s="29"/>
      <c r="I29" s="28">
        <v>0.41666666666666669</v>
      </c>
      <c r="J29" s="28"/>
      <c r="K29" s="28"/>
      <c r="L29" s="28">
        <v>0.80208333333333337</v>
      </c>
      <c r="M29" s="28"/>
      <c r="N29" s="28"/>
      <c r="O29" s="26">
        <f t="shared" si="6"/>
        <v>0.41666666666666663</v>
      </c>
      <c r="P29" s="26"/>
      <c r="Q29" s="26"/>
      <c r="R29" s="26">
        <f t="shared" si="7"/>
        <v>0.80208333333333326</v>
      </c>
      <c r="S29" s="26"/>
      <c r="T29" s="26"/>
      <c r="U29" s="26">
        <f t="shared" si="2"/>
        <v>0.34374999999999994</v>
      </c>
      <c r="V29" s="26"/>
      <c r="W29" s="26"/>
      <c r="X29" s="27" t="str">
        <f t="shared" si="4"/>
        <v/>
      </c>
      <c r="Y29" s="27"/>
      <c r="Z29" s="27"/>
      <c r="AA29" s="27"/>
      <c r="AB29" s="27"/>
      <c r="AC29" s="25" t="str">
        <f>IF(ISERROR(VLOOKUP(A29, 祝日!$B$3:$D$74, 3, 0)), "", VLOOKUP(A29, 祝日!$B$3:$D$74, 3, 0))</f>
        <v/>
      </c>
      <c r="AI29" s="1"/>
    </row>
    <row r="30" spans="1:35" ht="18" customHeight="1">
      <c r="A30" s="30">
        <f t="shared" si="5"/>
        <v>43174</v>
      </c>
      <c r="B30" s="30"/>
      <c r="C30" s="31">
        <f t="shared" si="3"/>
        <v>43174</v>
      </c>
      <c r="D30" s="31"/>
      <c r="E30" s="29" t="s">
        <v>12</v>
      </c>
      <c r="F30" s="29"/>
      <c r="G30" s="29"/>
      <c r="H30" s="29"/>
      <c r="I30" s="28">
        <v>0.4236111111111111</v>
      </c>
      <c r="J30" s="28"/>
      <c r="K30" s="28"/>
      <c r="L30" s="28">
        <v>0.80208333333333337</v>
      </c>
      <c r="M30" s="28"/>
      <c r="N30" s="28"/>
      <c r="O30" s="26">
        <f t="shared" si="6"/>
        <v>0.42708333333333331</v>
      </c>
      <c r="P30" s="26"/>
      <c r="Q30" s="26"/>
      <c r="R30" s="26">
        <f t="shared" si="7"/>
        <v>0.80208333333333326</v>
      </c>
      <c r="S30" s="26"/>
      <c r="T30" s="26"/>
      <c r="U30" s="26">
        <f t="shared" si="2"/>
        <v>0.33333333333333326</v>
      </c>
      <c r="V30" s="26"/>
      <c r="W30" s="26"/>
      <c r="X30" s="27" t="str">
        <f t="shared" si="4"/>
        <v/>
      </c>
      <c r="Y30" s="27"/>
      <c r="Z30" s="27"/>
      <c r="AA30" s="27"/>
      <c r="AB30" s="27"/>
      <c r="AC30" s="25" t="str">
        <f>IF(ISERROR(VLOOKUP(A30, 祝日!$B$3:$D$74, 3, 0)), "", VLOOKUP(A30, 祝日!$B$3:$D$74, 3, 0))</f>
        <v/>
      </c>
      <c r="AI30" s="1"/>
    </row>
    <row r="31" spans="1:35" ht="18" customHeight="1">
      <c r="A31" s="30">
        <f t="shared" si="5"/>
        <v>43175</v>
      </c>
      <c r="B31" s="30"/>
      <c r="C31" s="31">
        <f t="shared" si="3"/>
        <v>43175</v>
      </c>
      <c r="D31" s="31"/>
      <c r="E31" s="29" t="s">
        <v>12</v>
      </c>
      <c r="F31" s="29"/>
      <c r="G31" s="29"/>
      <c r="H31" s="29"/>
      <c r="I31" s="28">
        <v>0.41666666666666669</v>
      </c>
      <c r="J31" s="28"/>
      <c r="K31" s="28"/>
      <c r="L31" s="28">
        <v>0.8125</v>
      </c>
      <c r="M31" s="28"/>
      <c r="N31" s="28"/>
      <c r="O31" s="26">
        <f t="shared" si="6"/>
        <v>0.41666666666666663</v>
      </c>
      <c r="P31" s="26"/>
      <c r="Q31" s="26"/>
      <c r="R31" s="26">
        <f t="shared" si="7"/>
        <v>0.8125</v>
      </c>
      <c r="S31" s="26"/>
      <c r="T31" s="26"/>
      <c r="U31" s="26">
        <f t="shared" si="2"/>
        <v>0.35416666666666669</v>
      </c>
      <c r="V31" s="26"/>
      <c r="W31" s="26"/>
      <c r="X31" s="27" t="str">
        <f t="shared" si="4"/>
        <v/>
      </c>
      <c r="Y31" s="27"/>
      <c r="Z31" s="27"/>
      <c r="AA31" s="27"/>
      <c r="AB31" s="27"/>
      <c r="AC31" s="25" t="str">
        <f>IF(ISERROR(VLOOKUP(A31, 祝日!$B$3:$D$74, 3, 0)), "", VLOOKUP(A31, 祝日!$B$3:$D$74, 3, 0))</f>
        <v/>
      </c>
      <c r="AI31" s="1"/>
    </row>
    <row r="32" spans="1:35" ht="18" customHeight="1">
      <c r="A32" s="30">
        <f t="shared" si="5"/>
        <v>43176</v>
      </c>
      <c r="B32" s="30"/>
      <c r="C32" s="31">
        <f t="shared" si="3"/>
        <v>43176</v>
      </c>
      <c r="D32" s="31"/>
      <c r="E32" s="29"/>
      <c r="F32" s="29"/>
      <c r="G32" s="29"/>
      <c r="H32" s="29"/>
      <c r="I32" s="28"/>
      <c r="J32" s="28"/>
      <c r="K32" s="28"/>
      <c r="L32" s="28"/>
      <c r="M32" s="28"/>
      <c r="N32" s="28"/>
      <c r="O32" s="26" t="str">
        <f t="shared" si="6"/>
        <v/>
      </c>
      <c r="P32" s="26"/>
      <c r="Q32" s="26"/>
      <c r="R32" s="26" t="str">
        <f t="shared" si="7"/>
        <v/>
      </c>
      <c r="S32" s="26"/>
      <c r="T32" s="26"/>
      <c r="U32" s="26" t="str">
        <f t="shared" si="2"/>
        <v/>
      </c>
      <c r="V32" s="26"/>
      <c r="W32" s="26"/>
      <c r="X32" s="27" t="str">
        <f t="shared" si="4"/>
        <v/>
      </c>
      <c r="Y32" s="27"/>
      <c r="Z32" s="27"/>
      <c r="AA32" s="27"/>
      <c r="AB32" s="27"/>
      <c r="AC32" s="25" t="str">
        <f>IF(ISERROR(VLOOKUP(A32, 祝日!$B$3:$D$74, 3, 0)), "", VLOOKUP(A32, 祝日!$B$3:$D$74, 3, 0))</f>
        <v/>
      </c>
    </row>
    <row r="33" spans="1:32" ht="18" customHeight="1">
      <c r="A33" s="30">
        <f t="shared" si="5"/>
        <v>43177</v>
      </c>
      <c r="B33" s="30"/>
      <c r="C33" s="31">
        <f t="shared" si="3"/>
        <v>43177</v>
      </c>
      <c r="D33" s="31"/>
      <c r="E33" s="29"/>
      <c r="F33" s="29"/>
      <c r="G33" s="29"/>
      <c r="H33" s="29"/>
      <c r="I33" s="28"/>
      <c r="J33" s="28"/>
      <c r="K33" s="28"/>
      <c r="L33" s="28"/>
      <c r="M33" s="28"/>
      <c r="N33" s="28"/>
      <c r="O33" s="26" t="str">
        <f t="shared" si="6"/>
        <v/>
      </c>
      <c r="P33" s="26"/>
      <c r="Q33" s="26"/>
      <c r="R33" s="26" t="str">
        <f t="shared" ref="R33" si="8">IF(OR(I33="",L33=""),"",FLOOR(L33,TIME(0,$AI$13,0)))</f>
        <v/>
      </c>
      <c r="S33" s="26"/>
      <c r="T33" s="26"/>
      <c r="U33" s="26" t="str">
        <f t="shared" si="2"/>
        <v/>
      </c>
      <c r="V33" s="26"/>
      <c r="W33" s="26"/>
      <c r="X33" s="27" t="str">
        <f t="shared" si="4"/>
        <v/>
      </c>
      <c r="Y33" s="27"/>
      <c r="Z33" s="27"/>
      <c r="AA33" s="27"/>
      <c r="AB33" s="27"/>
      <c r="AC33" s="25" t="str">
        <f>IF(ISERROR(VLOOKUP(A33, 祝日!$B$3:$D$74, 3, 0)), "", VLOOKUP(A33, 祝日!$B$3:$D$74, 3, 0))</f>
        <v/>
      </c>
    </row>
    <row r="34" spans="1:32" ht="18" customHeight="1">
      <c r="A34" s="30">
        <f t="shared" si="5"/>
        <v>43178</v>
      </c>
      <c r="B34" s="30"/>
      <c r="C34" s="31">
        <f t="shared" si="3"/>
        <v>43178</v>
      </c>
      <c r="D34" s="31"/>
      <c r="E34" s="29" t="s">
        <v>12</v>
      </c>
      <c r="F34" s="29"/>
      <c r="G34" s="29"/>
      <c r="H34" s="29"/>
      <c r="I34" s="28">
        <v>0.41666666666666669</v>
      </c>
      <c r="J34" s="28"/>
      <c r="K34" s="28"/>
      <c r="L34" s="28">
        <v>0.80208333333333337</v>
      </c>
      <c r="M34" s="28"/>
      <c r="N34" s="28"/>
      <c r="O34" s="26">
        <f t="shared" si="6"/>
        <v>0.41666666666666663</v>
      </c>
      <c r="P34" s="26"/>
      <c r="Q34" s="26"/>
      <c r="R34" s="26">
        <f t="shared" si="7"/>
        <v>0.80208333333333326</v>
      </c>
      <c r="S34" s="26"/>
      <c r="T34" s="26"/>
      <c r="U34" s="26">
        <f t="shared" si="2"/>
        <v>0.34374999999999994</v>
      </c>
      <c r="V34" s="26"/>
      <c r="W34" s="26"/>
      <c r="X34" s="27" t="str">
        <f t="shared" si="4"/>
        <v/>
      </c>
      <c r="Y34" s="27"/>
      <c r="Z34" s="27"/>
      <c r="AA34" s="27"/>
      <c r="AB34" s="27"/>
      <c r="AC34" s="25" t="str">
        <f>IF(ISERROR(VLOOKUP(A34, 祝日!$B$3:$D$74, 3, 0)), "", VLOOKUP(A34, 祝日!$B$3:$D$74, 3, 0))</f>
        <v/>
      </c>
    </row>
    <row r="35" spans="1:32" ht="18" customHeight="1">
      <c r="A35" s="30">
        <f t="shared" si="5"/>
        <v>43179</v>
      </c>
      <c r="B35" s="30"/>
      <c r="C35" s="31">
        <f t="shared" si="3"/>
        <v>43179</v>
      </c>
      <c r="D35" s="31"/>
      <c r="E35" s="29" t="s">
        <v>12</v>
      </c>
      <c r="F35" s="29"/>
      <c r="G35" s="29"/>
      <c r="H35" s="29"/>
      <c r="I35" s="28">
        <v>0.41666666666666669</v>
      </c>
      <c r="J35" s="28"/>
      <c r="K35" s="28"/>
      <c r="L35" s="28">
        <v>0.80208333333333337</v>
      </c>
      <c r="M35" s="28"/>
      <c r="N35" s="28"/>
      <c r="O35" s="26">
        <f t="shared" si="6"/>
        <v>0.41666666666666663</v>
      </c>
      <c r="P35" s="26"/>
      <c r="Q35" s="26"/>
      <c r="R35" s="26">
        <f t="shared" si="7"/>
        <v>0.80208333333333326</v>
      </c>
      <c r="S35" s="26"/>
      <c r="T35" s="26"/>
      <c r="U35" s="26">
        <f t="shared" si="2"/>
        <v>0.34374999999999994</v>
      </c>
      <c r="V35" s="26"/>
      <c r="W35" s="26"/>
      <c r="X35" s="27" t="str">
        <f t="shared" si="4"/>
        <v/>
      </c>
      <c r="Y35" s="27"/>
      <c r="Z35" s="27"/>
      <c r="AA35" s="27"/>
      <c r="AB35" s="27"/>
      <c r="AC35" s="25" t="str">
        <f>IF(ISERROR(VLOOKUP(A35, 祝日!$B$3:$D$74, 3, 0)), "", VLOOKUP(A35, 祝日!$B$3:$D$74, 3, 0))</f>
        <v/>
      </c>
    </row>
    <row r="36" spans="1:32" ht="18" customHeight="1">
      <c r="A36" s="30">
        <f t="shared" si="5"/>
        <v>43180</v>
      </c>
      <c r="B36" s="30"/>
      <c r="C36" s="31">
        <f t="shared" si="3"/>
        <v>43180</v>
      </c>
      <c r="D36" s="31"/>
      <c r="E36" s="29"/>
      <c r="F36" s="29"/>
      <c r="G36" s="29"/>
      <c r="H36" s="29"/>
      <c r="I36" s="28"/>
      <c r="J36" s="28"/>
      <c r="K36" s="28"/>
      <c r="L36" s="28"/>
      <c r="M36" s="28"/>
      <c r="N36" s="28"/>
      <c r="O36" s="26" t="str">
        <f t="shared" si="6"/>
        <v/>
      </c>
      <c r="P36" s="26"/>
      <c r="Q36" s="26"/>
      <c r="R36" s="26" t="str">
        <f t="shared" si="7"/>
        <v/>
      </c>
      <c r="S36" s="26"/>
      <c r="T36" s="26"/>
      <c r="U36" s="26" t="str">
        <f t="shared" si="2"/>
        <v/>
      </c>
      <c r="V36" s="26"/>
      <c r="W36" s="26"/>
      <c r="X36" s="27" t="str">
        <f t="shared" si="4"/>
        <v>春分の日</v>
      </c>
      <c r="Y36" s="27"/>
      <c r="Z36" s="27"/>
      <c r="AA36" s="27"/>
      <c r="AB36" s="27"/>
      <c r="AC36" s="25" t="str">
        <f>IF(ISERROR(VLOOKUP(A36, 祝日!$B$3:$D$74, 3, 0)), "", VLOOKUP(A36, 祝日!$B$3:$D$74, 3, 0))</f>
        <v>春分の日</v>
      </c>
    </row>
    <row r="37" spans="1:32" ht="18" customHeight="1">
      <c r="A37" s="30">
        <f t="shared" si="5"/>
        <v>43181</v>
      </c>
      <c r="B37" s="30"/>
      <c r="C37" s="31">
        <f t="shared" si="3"/>
        <v>43181</v>
      </c>
      <c r="D37" s="31"/>
      <c r="E37" s="29" t="s">
        <v>12</v>
      </c>
      <c r="F37" s="29"/>
      <c r="G37" s="29"/>
      <c r="H37" s="29"/>
      <c r="I37" s="28">
        <v>0.41666666666666669</v>
      </c>
      <c r="J37" s="28"/>
      <c r="K37" s="28"/>
      <c r="L37" s="28">
        <v>0.80208333333333337</v>
      </c>
      <c r="M37" s="28"/>
      <c r="N37" s="28"/>
      <c r="O37" s="26">
        <f t="shared" si="6"/>
        <v>0.41666666666666663</v>
      </c>
      <c r="P37" s="26"/>
      <c r="Q37" s="26"/>
      <c r="R37" s="26">
        <f t="shared" si="7"/>
        <v>0.80208333333333326</v>
      </c>
      <c r="S37" s="26"/>
      <c r="T37" s="26"/>
      <c r="U37" s="26">
        <f t="shared" si="2"/>
        <v>0.34374999999999994</v>
      </c>
      <c r="V37" s="26"/>
      <c r="W37" s="26"/>
      <c r="X37" s="27" t="str">
        <f t="shared" si="4"/>
        <v/>
      </c>
      <c r="Y37" s="27"/>
      <c r="Z37" s="27"/>
      <c r="AA37" s="27"/>
      <c r="AB37" s="27"/>
      <c r="AC37" s="25" t="str">
        <f>IF(ISERROR(VLOOKUP(A37, 祝日!$B$3:$D$74, 3, 0)), "", VLOOKUP(A37, 祝日!$B$3:$D$74, 3, 0))</f>
        <v/>
      </c>
    </row>
    <row r="38" spans="1:32" ht="18" customHeight="1">
      <c r="A38" s="30">
        <f t="shared" si="5"/>
        <v>43182</v>
      </c>
      <c r="B38" s="30"/>
      <c r="C38" s="31">
        <f t="shared" si="3"/>
        <v>43182</v>
      </c>
      <c r="D38" s="31"/>
      <c r="E38" s="29" t="s">
        <v>12</v>
      </c>
      <c r="F38" s="29"/>
      <c r="G38" s="29"/>
      <c r="H38" s="29"/>
      <c r="I38" s="28">
        <v>0.41666666666666669</v>
      </c>
      <c r="J38" s="28"/>
      <c r="K38" s="28"/>
      <c r="L38" s="28">
        <v>0.80208333333333337</v>
      </c>
      <c r="M38" s="28"/>
      <c r="N38" s="28"/>
      <c r="O38" s="26">
        <f t="shared" si="6"/>
        <v>0.41666666666666663</v>
      </c>
      <c r="P38" s="26"/>
      <c r="Q38" s="26"/>
      <c r="R38" s="26">
        <f t="shared" si="7"/>
        <v>0.80208333333333326</v>
      </c>
      <c r="S38" s="26"/>
      <c r="T38" s="26"/>
      <c r="U38" s="26">
        <f t="shared" si="2"/>
        <v>0.34374999999999994</v>
      </c>
      <c r="V38" s="26"/>
      <c r="W38" s="26"/>
      <c r="X38" s="27" t="str">
        <f t="shared" si="4"/>
        <v/>
      </c>
      <c r="Y38" s="27"/>
      <c r="Z38" s="27"/>
      <c r="AA38" s="27"/>
      <c r="AB38" s="27"/>
      <c r="AC38" s="25" t="str">
        <f>IF(ISERROR(VLOOKUP(A38, 祝日!$B$3:$D$74, 3, 0)), "", VLOOKUP(A38, 祝日!$B$3:$D$74, 3, 0))</f>
        <v/>
      </c>
    </row>
    <row r="39" spans="1:32" ht="18" customHeight="1">
      <c r="A39" s="30">
        <f t="shared" si="5"/>
        <v>43183</v>
      </c>
      <c r="B39" s="30"/>
      <c r="C39" s="31">
        <f t="shared" si="3"/>
        <v>43183</v>
      </c>
      <c r="D39" s="31"/>
      <c r="E39" s="29"/>
      <c r="F39" s="29"/>
      <c r="G39" s="29"/>
      <c r="H39" s="29"/>
      <c r="I39" s="28"/>
      <c r="J39" s="28"/>
      <c r="K39" s="28"/>
      <c r="L39" s="28"/>
      <c r="M39" s="28"/>
      <c r="N39" s="28"/>
      <c r="O39" s="26" t="str">
        <f t="shared" si="6"/>
        <v/>
      </c>
      <c r="P39" s="26"/>
      <c r="Q39" s="26"/>
      <c r="R39" s="26" t="str">
        <f t="shared" si="7"/>
        <v/>
      </c>
      <c r="S39" s="26"/>
      <c r="T39" s="26"/>
      <c r="U39" s="26" t="str">
        <f t="shared" si="2"/>
        <v/>
      </c>
      <c r="V39" s="26"/>
      <c r="W39" s="26"/>
      <c r="X39" s="27" t="str">
        <f t="shared" si="4"/>
        <v/>
      </c>
      <c r="Y39" s="27"/>
      <c r="Z39" s="27"/>
      <c r="AA39" s="27"/>
      <c r="AB39" s="27"/>
      <c r="AC39" s="25" t="str">
        <f>IF(ISERROR(VLOOKUP(A39, 祝日!$B$3:$D$74, 3, 0)), "", VLOOKUP(A39, 祝日!$B$3:$D$74, 3, 0))</f>
        <v/>
      </c>
    </row>
    <row r="40" spans="1:32" ht="18" customHeight="1">
      <c r="A40" s="30">
        <f>A39+1</f>
        <v>43184</v>
      </c>
      <c r="B40" s="30"/>
      <c r="C40" s="31">
        <f t="shared" si="3"/>
        <v>43184</v>
      </c>
      <c r="D40" s="31"/>
      <c r="E40" s="29"/>
      <c r="F40" s="29"/>
      <c r="G40" s="29"/>
      <c r="H40" s="29"/>
      <c r="I40" s="28"/>
      <c r="J40" s="28"/>
      <c r="K40" s="28"/>
      <c r="L40" s="28"/>
      <c r="M40" s="28"/>
      <c r="N40" s="28"/>
      <c r="O40" s="26" t="str">
        <f t="shared" si="6"/>
        <v/>
      </c>
      <c r="P40" s="26"/>
      <c r="Q40" s="26"/>
      <c r="R40" s="26" t="str">
        <f t="shared" si="7"/>
        <v/>
      </c>
      <c r="S40" s="26"/>
      <c r="T40" s="26"/>
      <c r="U40" s="26" t="str">
        <f t="shared" si="2"/>
        <v/>
      </c>
      <c r="V40" s="26"/>
      <c r="W40" s="26"/>
      <c r="X40" s="27" t="str">
        <f t="shared" si="4"/>
        <v/>
      </c>
      <c r="Y40" s="27"/>
      <c r="Z40" s="27"/>
      <c r="AA40" s="27"/>
      <c r="AB40" s="27"/>
      <c r="AC40" s="25" t="str">
        <f>IF(ISERROR(VLOOKUP(A40, 祝日!$B$3:$D$74, 3, 0)), "", VLOOKUP(A40, 祝日!$B$3:$D$74, 3, 0))</f>
        <v/>
      </c>
    </row>
    <row r="41" spans="1:32" ht="18" customHeight="1">
      <c r="A41" s="30">
        <f>A40+1</f>
        <v>43185</v>
      </c>
      <c r="B41" s="30"/>
      <c r="C41" s="31">
        <f t="shared" si="3"/>
        <v>43185</v>
      </c>
      <c r="D41" s="31"/>
      <c r="E41" s="29" t="s">
        <v>12</v>
      </c>
      <c r="F41" s="29"/>
      <c r="G41" s="29"/>
      <c r="H41" s="29"/>
      <c r="I41" s="28">
        <v>0.41666666666666669</v>
      </c>
      <c r="J41" s="28"/>
      <c r="K41" s="28"/>
      <c r="L41" s="28">
        <v>0.8125</v>
      </c>
      <c r="M41" s="28"/>
      <c r="N41" s="28"/>
      <c r="O41" s="26">
        <f t="shared" si="6"/>
        <v>0.41666666666666663</v>
      </c>
      <c r="P41" s="26"/>
      <c r="Q41" s="26"/>
      <c r="R41" s="26">
        <f t="shared" si="7"/>
        <v>0.8125</v>
      </c>
      <c r="S41" s="26"/>
      <c r="T41" s="26"/>
      <c r="U41" s="26">
        <f t="shared" si="2"/>
        <v>0.35416666666666669</v>
      </c>
      <c r="V41" s="26"/>
      <c r="W41" s="26"/>
      <c r="X41" s="27" t="str">
        <f t="shared" si="4"/>
        <v/>
      </c>
      <c r="Y41" s="27"/>
      <c r="Z41" s="27"/>
      <c r="AA41" s="27"/>
      <c r="AB41" s="27"/>
      <c r="AC41" s="25" t="str">
        <f>IF(ISERROR(VLOOKUP(A41, 祝日!$B$3:$D$74, 3, 0)), "", VLOOKUP(A41, 祝日!$B$3:$D$74, 3, 0))</f>
        <v/>
      </c>
    </row>
    <row r="42" spans="1:32" ht="18" customHeight="1">
      <c r="A42" s="30">
        <f>A41+1</f>
        <v>43186</v>
      </c>
      <c r="B42" s="30"/>
      <c r="C42" s="31">
        <f t="shared" si="3"/>
        <v>43186</v>
      </c>
      <c r="D42" s="31"/>
      <c r="E42" s="29" t="s">
        <v>12</v>
      </c>
      <c r="F42" s="29"/>
      <c r="G42" s="29"/>
      <c r="H42" s="29"/>
      <c r="I42" s="28">
        <v>0.4236111111111111</v>
      </c>
      <c r="J42" s="28"/>
      <c r="K42" s="28"/>
      <c r="L42" s="28">
        <v>0.80208333333333337</v>
      </c>
      <c r="M42" s="28"/>
      <c r="N42" s="28"/>
      <c r="O42" s="26">
        <f t="shared" si="6"/>
        <v>0.42708333333333331</v>
      </c>
      <c r="P42" s="26"/>
      <c r="Q42" s="26"/>
      <c r="R42" s="26">
        <f t="shared" si="7"/>
        <v>0.80208333333333326</v>
      </c>
      <c r="S42" s="26"/>
      <c r="T42" s="26"/>
      <c r="U42" s="26">
        <f t="shared" si="2"/>
        <v>0.33333333333333326</v>
      </c>
      <c r="V42" s="26"/>
      <c r="W42" s="26"/>
      <c r="X42" s="27" t="str">
        <f t="shared" si="4"/>
        <v/>
      </c>
      <c r="Y42" s="27"/>
      <c r="Z42" s="27"/>
      <c r="AA42" s="27"/>
      <c r="AB42" s="27"/>
      <c r="AC42" s="25" t="str">
        <f>IF(ISERROR(VLOOKUP(A42, 祝日!$B$3:$D$74, 3, 0)), "", VLOOKUP(A42, 祝日!$B$3:$D$74, 3, 0))</f>
        <v/>
      </c>
    </row>
    <row r="43" spans="1:32" ht="18" customHeight="1">
      <c r="A43" s="30">
        <f>A42+1</f>
        <v>43187</v>
      </c>
      <c r="B43" s="30"/>
      <c r="C43" s="31">
        <f t="shared" si="3"/>
        <v>43187</v>
      </c>
      <c r="D43" s="31"/>
      <c r="E43" s="29" t="s">
        <v>12</v>
      </c>
      <c r="F43" s="29"/>
      <c r="G43" s="29"/>
      <c r="H43" s="29"/>
      <c r="I43" s="28">
        <v>0.41666666666666669</v>
      </c>
      <c r="J43" s="28"/>
      <c r="K43" s="28"/>
      <c r="L43" s="28">
        <v>0.8125</v>
      </c>
      <c r="M43" s="28"/>
      <c r="N43" s="28"/>
      <c r="O43" s="26">
        <f t="shared" si="6"/>
        <v>0.41666666666666663</v>
      </c>
      <c r="P43" s="26"/>
      <c r="Q43" s="26"/>
      <c r="R43" s="26">
        <f t="shared" si="7"/>
        <v>0.8125</v>
      </c>
      <c r="S43" s="26"/>
      <c r="T43" s="26"/>
      <c r="U43" s="26">
        <f t="shared" si="2"/>
        <v>0.35416666666666669</v>
      </c>
      <c r="V43" s="26"/>
      <c r="W43" s="26"/>
      <c r="X43" s="27" t="str">
        <f t="shared" si="4"/>
        <v/>
      </c>
      <c r="Y43" s="27"/>
      <c r="Z43" s="27"/>
      <c r="AA43" s="27"/>
      <c r="AB43" s="27"/>
      <c r="AC43" s="25" t="str">
        <f>IF(ISERROR(VLOOKUP(A43, 祝日!$B$3:$D$74, 3, 0)), "", VLOOKUP(A43, 祝日!$B$3:$D$74, 3, 0))</f>
        <v/>
      </c>
    </row>
    <row r="44" spans="1:32" ht="18" customHeight="1">
      <c r="A44" s="30">
        <f ca="1">IF(AND(D1=2,MOD(YEAR(TODAY()),4)&lt;&gt;0),"--",A43+1)</f>
        <v>43188</v>
      </c>
      <c r="B44" s="30"/>
      <c r="C44" s="31">
        <f t="shared" ca="1" si="3"/>
        <v>43188</v>
      </c>
      <c r="D44" s="31"/>
      <c r="E44" s="29" t="s">
        <v>12</v>
      </c>
      <c r="F44" s="29"/>
      <c r="G44" s="29"/>
      <c r="H44" s="29"/>
      <c r="I44" s="28">
        <v>0.41666666666666669</v>
      </c>
      <c r="J44" s="28"/>
      <c r="K44" s="28"/>
      <c r="L44" s="28">
        <v>0.79166666666666663</v>
      </c>
      <c r="M44" s="28"/>
      <c r="N44" s="28"/>
      <c r="O44" s="26">
        <f t="shared" si="6"/>
        <v>0.41666666666666663</v>
      </c>
      <c r="P44" s="26"/>
      <c r="Q44" s="26"/>
      <c r="R44" s="26">
        <f t="shared" si="7"/>
        <v>0.79166666666666663</v>
      </c>
      <c r="S44" s="26"/>
      <c r="T44" s="26"/>
      <c r="U44" s="26">
        <f t="shared" si="2"/>
        <v>0.33333333333333331</v>
      </c>
      <c r="V44" s="26"/>
      <c r="W44" s="26"/>
      <c r="X44" s="27" t="str">
        <f t="shared" ca="1" si="4"/>
        <v/>
      </c>
      <c r="Y44" s="27"/>
      <c r="Z44" s="27"/>
      <c r="AA44" s="27"/>
      <c r="AB44" s="27"/>
      <c r="AC44" s="25" t="str">
        <f ca="1">IF(ISERROR(VLOOKUP(A44, 祝日!$B$3:$D$74, 3, 0)), "", VLOOKUP(A44, 祝日!$B$3:$D$74, 3, 0))</f>
        <v/>
      </c>
    </row>
    <row r="45" spans="1:32" ht="18" customHeight="1">
      <c r="A45" s="30">
        <f ca="1">IF(D1=2,"--",A44+1)</f>
        <v>43189</v>
      </c>
      <c r="B45" s="30"/>
      <c r="C45" s="31">
        <f t="shared" ca="1" si="3"/>
        <v>43189</v>
      </c>
      <c r="D45" s="31"/>
      <c r="E45" s="29" t="s">
        <v>12</v>
      </c>
      <c r="F45" s="29"/>
      <c r="G45" s="29"/>
      <c r="H45" s="29"/>
      <c r="I45" s="28">
        <v>0.41666666666666669</v>
      </c>
      <c r="J45" s="28"/>
      <c r="K45" s="28"/>
      <c r="L45" s="28">
        <v>0.79166666666666663</v>
      </c>
      <c r="M45" s="28"/>
      <c r="N45" s="28"/>
      <c r="O45" s="26">
        <f t="shared" si="6"/>
        <v>0.41666666666666663</v>
      </c>
      <c r="P45" s="26"/>
      <c r="Q45" s="26"/>
      <c r="R45" s="26">
        <f t="shared" si="7"/>
        <v>0.79166666666666663</v>
      </c>
      <c r="S45" s="26"/>
      <c r="T45" s="26"/>
      <c r="U45" s="26">
        <f t="shared" si="2"/>
        <v>0.33333333333333331</v>
      </c>
      <c r="V45" s="26"/>
      <c r="W45" s="26"/>
      <c r="X45" s="27" t="str">
        <f t="shared" ca="1" si="4"/>
        <v/>
      </c>
      <c r="Y45" s="27"/>
      <c r="Z45" s="27"/>
      <c r="AA45" s="27"/>
      <c r="AB45" s="27"/>
      <c r="AC45" s="25" t="str">
        <f ca="1">IF(ISERROR(VLOOKUP(A45, 祝日!$B$3:$D$74, 3, 0)), "", VLOOKUP(A45, 祝日!$B$3:$D$74, 3, 0))</f>
        <v/>
      </c>
    </row>
    <row r="46" spans="1:32" ht="18" customHeight="1">
      <c r="A46" s="30">
        <f ca="1">IF(OR(D1=2,D1=4,D1=6,D1=9,D1=11),"--",A45+1)</f>
        <v>43190</v>
      </c>
      <c r="B46" s="30"/>
      <c r="C46" s="31">
        <f t="shared" ca="1" si="3"/>
        <v>43190</v>
      </c>
      <c r="D46" s="31"/>
      <c r="E46" s="29"/>
      <c r="F46" s="29"/>
      <c r="G46" s="29"/>
      <c r="H46" s="29"/>
      <c r="I46" s="28"/>
      <c r="J46" s="28"/>
      <c r="K46" s="28"/>
      <c r="L46" s="28"/>
      <c r="M46" s="28"/>
      <c r="N46" s="28"/>
      <c r="O46" s="26" t="str">
        <f t="shared" si="6"/>
        <v/>
      </c>
      <c r="P46" s="26"/>
      <c r="Q46" s="26"/>
      <c r="R46" s="26" t="str">
        <f t="shared" si="7"/>
        <v/>
      </c>
      <c r="S46" s="26"/>
      <c r="T46" s="26"/>
      <c r="U46" s="26" t="str">
        <f t="shared" si="2"/>
        <v/>
      </c>
      <c r="V46" s="26"/>
      <c r="W46" s="26"/>
      <c r="X46" s="27" t="str">
        <f t="shared" ca="1" si="4"/>
        <v/>
      </c>
      <c r="Y46" s="27"/>
      <c r="Z46" s="27"/>
      <c r="AA46" s="27"/>
      <c r="AB46" s="27"/>
      <c r="AC46" s="25" t="str">
        <f ca="1">IF(ISERROR(VLOOKUP(A46, 祝日!$B$3:$D$74, 3, 0)), "", VLOOKUP(A46, 祝日!$B$3:$D$74, 3, 0))</f>
        <v/>
      </c>
    </row>
    <row r="47" spans="1:32" ht="18" customHeight="1">
      <c r="AD47" s="15"/>
      <c r="AE47" s="15"/>
      <c r="AF47" s="15"/>
    </row>
    <row r="48" spans="1:32" ht="18" customHeight="1">
      <c r="AD48" s="15"/>
      <c r="AE48" s="15"/>
      <c r="AF48" s="15"/>
    </row>
    <row r="49" spans="30:32" ht="18" customHeight="1">
      <c r="AD49" s="15"/>
      <c r="AE49" s="15"/>
      <c r="AF49" s="15"/>
    </row>
    <row r="50" spans="30:32" ht="18" customHeight="1">
      <c r="AD50" s="15"/>
      <c r="AE50" s="15"/>
      <c r="AF50" s="15"/>
    </row>
    <row r="51" spans="30:32" ht="18" customHeight="1">
      <c r="AD51" s="15"/>
      <c r="AE51" s="15"/>
      <c r="AF51" s="15"/>
    </row>
    <row r="52" spans="30:32" ht="18" customHeight="1">
      <c r="AD52" s="15"/>
      <c r="AE52" s="15"/>
      <c r="AF52" s="15"/>
    </row>
    <row r="53" spans="30:32" ht="18" customHeight="1">
      <c r="AD53" s="15"/>
      <c r="AE53" s="15"/>
      <c r="AF53" s="15"/>
    </row>
    <row r="54" spans="30:32" ht="18" customHeight="1">
      <c r="AD54" s="15"/>
      <c r="AE54" s="15"/>
      <c r="AF54" s="15"/>
    </row>
    <row r="55" spans="30:32" ht="18" customHeight="1">
      <c r="AD55" s="15"/>
      <c r="AE55" s="15"/>
      <c r="AF55" s="15"/>
    </row>
    <row r="56" spans="30:32" ht="18" customHeight="1">
      <c r="AD56" s="15"/>
      <c r="AE56" s="15"/>
      <c r="AF56" s="15"/>
    </row>
    <row r="57" spans="30:32" ht="18" customHeight="1">
      <c r="AD57" s="15"/>
      <c r="AE57" s="15"/>
      <c r="AF57" s="15"/>
    </row>
    <row r="58" spans="30:32" ht="18" customHeight="1">
      <c r="AD58" s="15"/>
      <c r="AE58" s="15"/>
      <c r="AF58" s="15"/>
    </row>
    <row r="59" spans="30:32" ht="18" customHeight="1">
      <c r="AD59" s="15"/>
      <c r="AE59" s="15"/>
      <c r="AF59" s="15"/>
    </row>
    <row r="60" spans="30:32" ht="18" customHeight="1">
      <c r="AD60" s="15"/>
      <c r="AE60" s="15"/>
      <c r="AF60" s="15"/>
    </row>
    <row r="61" spans="30:32" ht="18" customHeight="1">
      <c r="AD61" s="15"/>
      <c r="AE61" s="15"/>
      <c r="AF61" s="15"/>
    </row>
    <row r="62" spans="30:32" ht="18" customHeight="1">
      <c r="AD62" s="15"/>
      <c r="AE62" s="15"/>
      <c r="AF62" s="15"/>
    </row>
    <row r="63" spans="30:32" ht="18" customHeight="1">
      <c r="AD63" s="15"/>
      <c r="AE63" s="15"/>
      <c r="AF63" s="15"/>
    </row>
    <row r="64" spans="30:32" ht="18" customHeight="1">
      <c r="AD64" s="15"/>
      <c r="AE64" s="15"/>
      <c r="AF64" s="15"/>
    </row>
    <row r="65" spans="30:32" ht="18" customHeight="1">
      <c r="AD65" s="15"/>
      <c r="AE65" s="15"/>
      <c r="AF65" s="15"/>
    </row>
    <row r="66" spans="30:32" ht="18" customHeight="1">
      <c r="AD66" s="15"/>
      <c r="AE66" s="15"/>
      <c r="AF66" s="15"/>
    </row>
    <row r="67" spans="30:32" ht="18" customHeight="1">
      <c r="AD67" s="15"/>
      <c r="AE67" s="15"/>
      <c r="AF67" s="15"/>
    </row>
    <row r="68" spans="30:32" ht="18" customHeight="1">
      <c r="AD68" s="15"/>
      <c r="AE68" s="15"/>
      <c r="AF68" s="15"/>
    </row>
    <row r="69" spans="30:32" ht="18" customHeight="1">
      <c r="AD69" s="15"/>
      <c r="AE69" s="15"/>
      <c r="AF69" s="15"/>
    </row>
    <row r="70" spans="30:32" ht="18" customHeight="1">
      <c r="AD70" s="15"/>
      <c r="AE70" s="15"/>
      <c r="AF70" s="15"/>
    </row>
    <row r="71" spans="30:32" ht="18" customHeight="1">
      <c r="AD71" s="15"/>
      <c r="AE71" s="15"/>
      <c r="AF71" s="15"/>
    </row>
    <row r="72" spans="30:32" ht="18" customHeight="1">
      <c r="AD72" s="15"/>
      <c r="AE72" s="15"/>
      <c r="AF72" s="15"/>
    </row>
    <row r="73" spans="30:32" ht="18" customHeight="1">
      <c r="AD73" s="15"/>
      <c r="AE73" s="15"/>
      <c r="AF73" s="15"/>
    </row>
    <row r="74" spans="30:32" ht="18" customHeight="1">
      <c r="AD74" s="15"/>
      <c r="AE74" s="15"/>
      <c r="AF74" s="15"/>
    </row>
    <row r="75" spans="30:32" ht="18" customHeight="1">
      <c r="AD75" s="15"/>
      <c r="AE75" s="15"/>
      <c r="AF75" s="15"/>
    </row>
    <row r="76" spans="30:32" ht="18" customHeight="1">
      <c r="AD76" s="15"/>
      <c r="AE76" s="15"/>
      <c r="AF76" s="15"/>
    </row>
    <row r="77" spans="30:32" ht="18" customHeight="1">
      <c r="AD77" s="15"/>
      <c r="AE77" s="15"/>
      <c r="AF77" s="15"/>
    </row>
    <row r="78" spans="30:32" ht="18" customHeight="1">
      <c r="AD78" s="15"/>
      <c r="AE78" s="15"/>
      <c r="AF78" s="15"/>
    </row>
    <row r="79" spans="30:32" ht="18" customHeight="1">
      <c r="AD79" s="15"/>
      <c r="AE79" s="15"/>
      <c r="AF79" s="15"/>
    </row>
    <row r="80" spans="30:32" ht="18" customHeight="1">
      <c r="AD80" s="15"/>
      <c r="AE80" s="15"/>
      <c r="AF80" s="15"/>
    </row>
    <row r="81" spans="30:32" ht="18" customHeight="1">
      <c r="AD81" s="15"/>
      <c r="AE81" s="15"/>
      <c r="AF81" s="15"/>
    </row>
    <row r="82" spans="30:32" ht="18" customHeight="1">
      <c r="AD82" s="15"/>
      <c r="AE82" s="15"/>
      <c r="AF82" s="15"/>
    </row>
    <row r="83" spans="30:32" ht="18" customHeight="1">
      <c r="AD83" s="15"/>
      <c r="AE83" s="15"/>
      <c r="AF83" s="15"/>
    </row>
    <row r="84" spans="30:32" ht="18" customHeight="1">
      <c r="AD84" s="15"/>
      <c r="AE84" s="15"/>
      <c r="AF84" s="15"/>
    </row>
    <row r="85" spans="30:32" ht="18" customHeight="1">
      <c r="AD85" s="15"/>
      <c r="AE85" s="15"/>
      <c r="AF85" s="15"/>
    </row>
    <row r="86" spans="30:32" ht="18" customHeight="1">
      <c r="AD86" s="15"/>
      <c r="AE86" s="15"/>
      <c r="AF86" s="15"/>
    </row>
    <row r="87" spans="30:32" ht="18" customHeight="1">
      <c r="AD87" s="15"/>
      <c r="AE87" s="15"/>
      <c r="AF87" s="15"/>
    </row>
    <row r="88" spans="30:32" ht="18" customHeight="1">
      <c r="AD88" s="15"/>
      <c r="AE88" s="15"/>
      <c r="AF88" s="15"/>
    </row>
    <row r="89" spans="30:32" ht="18" customHeight="1">
      <c r="AD89" s="15"/>
      <c r="AE89" s="15"/>
      <c r="AF89" s="15"/>
    </row>
    <row r="90" spans="30:32" ht="18" customHeight="1">
      <c r="AD90" s="15"/>
      <c r="AE90" s="15"/>
      <c r="AF90" s="15"/>
    </row>
    <row r="91" spans="30:32" ht="18" customHeight="1">
      <c r="AD91" s="15"/>
      <c r="AE91" s="15"/>
      <c r="AF91" s="15"/>
    </row>
    <row r="92" spans="30:32" ht="18" customHeight="1">
      <c r="AD92" s="15"/>
      <c r="AE92" s="15"/>
      <c r="AF92" s="15"/>
    </row>
    <row r="93" spans="30:32" ht="18" customHeight="1">
      <c r="AD93" s="15"/>
      <c r="AE93" s="15"/>
      <c r="AF93" s="15"/>
    </row>
    <row r="94" spans="30:32" ht="18" customHeight="1">
      <c r="AD94" s="15"/>
      <c r="AE94" s="15"/>
      <c r="AF94" s="15"/>
    </row>
    <row r="95" spans="30:32" ht="18" customHeight="1">
      <c r="AD95" s="15"/>
      <c r="AE95" s="15"/>
      <c r="AF95" s="15"/>
    </row>
    <row r="96" spans="30:32" ht="18" customHeight="1">
      <c r="AD96" s="15"/>
      <c r="AE96" s="15"/>
      <c r="AF96" s="15"/>
    </row>
    <row r="97" spans="30:32" ht="18" customHeight="1">
      <c r="AD97" s="15"/>
      <c r="AE97" s="15"/>
      <c r="AF97" s="15"/>
    </row>
    <row r="98" spans="30:32" ht="18" customHeight="1">
      <c r="AD98" s="15"/>
      <c r="AE98" s="15"/>
      <c r="AF98" s="15"/>
    </row>
    <row r="99" spans="30:32" ht="18" customHeight="1">
      <c r="AD99" s="15"/>
      <c r="AE99" s="15"/>
      <c r="AF99" s="15"/>
    </row>
    <row r="100" spans="30:32" ht="18" customHeight="1">
      <c r="AD100" s="15"/>
      <c r="AE100" s="15"/>
      <c r="AF100" s="15"/>
    </row>
    <row r="101" spans="30:32" ht="18" customHeight="1">
      <c r="AD101" s="15"/>
      <c r="AE101" s="15"/>
      <c r="AF101" s="15"/>
    </row>
    <row r="102" spans="30:32" ht="18" customHeight="1">
      <c r="AD102" s="15"/>
      <c r="AE102" s="15"/>
      <c r="AF102" s="15"/>
    </row>
    <row r="103" spans="30:32" ht="18" customHeight="1">
      <c r="AD103" s="15"/>
      <c r="AE103" s="15"/>
      <c r="AF103" s="15"/>
    </row>
    <row r="104" spans="30:32" ht="18" customHeight="1">
      <c r="AD104" s="15"/>
      <c r="AE104" s="15"/>
      <c r="AF104" s="15"/>
    </row>
    <row r="105" spans="30:32" ht="18" customHeight="1">
      <c r="AD105" s="15"/>
      <c r="AE105" s="15"/>
      <c r="AF105" s="15"/>
    </row>
    <row r="106" spans="30:32" ht="18" customHeight="1">
      <c r="AD106" s="15"/>
      <c r="AE106" s="15"/>
      <c r="AF106" s="15"/>
    </row>
    <row r="107" spans="30:32" ht="18" customHeight="1">
      <c r="AD107" s="15"/>
      <c r="AE107" s="15"/>
      <c r="AF107" s="15"/>
    </row>
    <row r="108" spans="30:32" ht="18" customHeight="1">
      <c r="AD108" s="15"/>
      <c r="AE108" s="15"/>
      <c r="AF108" s="15"/>
    </row>
    <row r="109" spans="30:32" ht="18" customHeight="1">
      <c r="AD109" s="15"/>
      <c r="AE109" s="15"/>
      <c r="AF109" s="15"/>
    </row>
    <row r="110" spans="30:32" ht="18" customHeight="1">
      <c r="AD110" s="15"/>
      <c r="AE110" s="15"/>
      <c r="AF110" s="15"/>
    </row>
    <row r="111" spans="30:32" ht="18" customHeight="1">
      <c r="AD111" s="15"/>
      <c r="AE111" s="15"/>
      <c r="AF111" s="15"/>
    </row>
    <row r="112" spans="30:32" ht="18" customHeight="1">
      <c r="AD112" s="15"/>
      <c r="AE112" s="15"/>
      <c r="AF112" s="15"/>
    </row>
    <row r="113" spans="30:32" ht="18" customHeight="1">
      <c r="AD113" s="15"/>
      <c r="AE113" s="15"/>
      <c r="AF113" s="15"/>
    </row>
    <row r="114" spans="30:32" ht="18" customHeight="1">
      <c r="AD114" s="15"/>
      <c r="AE114" s="15"/>
      <c r="AF114" s="15"/>
    </row>
    <row r="115" spans="30:32" ht="18" customHeight="1">
      <c r="AD115" s="15"/>
      <c r="AE115" s="15"/>
      <c r="AF115" s="15"/>
    </row>
    <row r="116" spans="30:32" ht="18" customHeight="1">
      <c r="AD116" s="15"/>
      <c r="AE116" s="15"/>
      <c r="AF116" s="15"/>
    </row>
    <row r="117" spans="30:32" ht="18" customHeight="1">
      <c r="AD117" s="15"/>
      <c r="AE117" s="15"/>
      <c r="AF117" s="15"/>
    </row>
    <row r="118" spans="30:32" ht="18" customHeight="1">
      <c r="AD118" s="15"/>
      <c r="AE118" s="15"/>
      <c r="AF118" s="15"/>
    </row>
    <row r="119" spans="30:32" ht="18" customHeight="1">
      <c r="AD119" s="15"/>
      <c r="AE119" s="15"/>
      <c r="AF119" s="15"/>
    </row>
    <row r="120" spans="30:32" ht="18" customHeight="1">
      <c r="AD120" s="15"/>
      <c r="AE120" s="15"/>
      <c r="AF120" s="15"/>
    </row>
    <row r="121" spans="30:32" ht="18" customHeight="1">
      <c r="AD121" s="15"/>
      <c r="AE121" s="15"/>
      <c r="AF121" s="15"/>
    </row>
    <row r="122" spans="30:32" ht="18" customHeight="1">
      <c r="AD122" s="15"/>
      <c r="AE122" s="15"/>
      <c r="AF122" s="15"/>
    </row>
    <row r="123" spans="30:32" ht="18" customHeight="1">
      <c r="AD123" s="15"/>
      <c r="AE123" s="15"/>
      <c r="AF123" s="15"/>
    </row>
    <row r="124" spans="30:32" ht="18" customHeight="1">
      <c r="AD124" s="15"/>
      <c r="AE124" s="15"/>
      <c r="AF124" s="15"/>
    </row>
    <row r="125" spans="30:32" ht="18" customHeight="1">
      <c r="AD125" s="15"/>
      <c r="AE125" s="15"/>
      <c r="AF125" s="15"/>
    </row>
    <row r="126" spans="30:32" ht="18" customHeight="1">
      <c r="AD126" s="15"/>
      <c r="AE126" s="15"/>
      <c r="AF126" s="15"/>
    </row>
    <row r="127" spans="30:32" ht="18" customHeight="1">
      <c r="AD127" s="15"/>
      <c r="AE127" s="15"/>
      <c r="AF127" s="15"/>
    </row>
    <row r="128" spans="30:32" ht="18" customHeight="1">
      <c r="AD128" s="15"/>
      <c r="AE128" s="15"/>
      <c r="AF128" s="15"/>
    </row>
    <row r="129" spans="30:32" ht="18" customHeight="1">
      <c r="AD129" s="15"/>
      <c r="AE129" s="15"/>
      <c r="AF129" s="15"/>
    </row>
    <row r="130" spans="30:32" ht="18" customHeight="1">
      <c r="AD130" s="15"/>
      <c r="AE130" s="15"/>
      <c r="AF130" s="15"/>
    </row>
    <row r="131" spans="30:32" ht="18" customHeight="1">
      <c r="AD131" s="15"/>
      <c r="AE131" s="15"/>
      <c r="AF131" s="15"/>
    </row>
    <row r="132" spans="30:32" ht="18" customHeight="1">
      <c r="AD132" s="15"/>
      <c r="AE132" s="15"/>
      <c r="AF132" s="15"/>
    </row>
    <row r="133" spans="30:32" ht="18" customHeight="1">
      <c r="AD133" s="15"/>
      <c r="AE133" s="15"/>
      <c r="AF133" s="15"/>
    </row>
    <row r="134" spans="30:32" ht="18" customHeight="1">
      <c r="AD134" s="15"/>
      <c r="AE134" s="15"/>
      <c r="AF134" s="15"/>
    </row>
    <row r="135" spans="30:32" ht="18" customHeight="1">
      <c r="AD135" s="15"/>
      <c r="AE135" s="15"/>
      <c r="AF135" s="15"/>
    </row>
    <row r="136" spans="30:32" ht="18" customHeight="1">
      <c r="AD136" s="15"/>
      <c r="AE136" s="15"/>
      <c r="AF136" s="15"/>
    </row>
    <row r="137" spans="30:32" ht="18" customHeight="1">
      <c r="AD137" s="15"/>
      <c r="AE137" s="15"/>
      <c r="AF137" s="15"/>
    </row>
    <row r="138" spans="30:32" ht="18" customHeight="1">
      <c r="AD138" s="15"/>
      <c r="AE138" s="15"/>
      <c r="AF138" s="15"/>
    </row>
    <row r="139" spans="30:32" ht="18" customHeight="1">
      <c r="AD139" s="15"/>
      <c r="AE139" s="15"/>
      <c r="AF139" s="15"/>
    </row>
    <row r="140" spans="30:32" ht="18" customHeight="1">
      <c r="AD140" s="15"/>
      <c r="AE140" s="15"/>
      <c r="AF140" s="15"/>
    </row>
    <row r="141" spans="30:32" ht="18" customHeight="1">
      <c r="AD141" s="15"/>
      <c r="AE141" s="15"/>
      <c r="AF141" s="15"/>
    </row>
    <row r="142" spans="30:32" ht="18" customHeight="1">
      <c r="AD142" s="15"/>
      <c r="AE142" s="15"/>
      <c r="AF142" s="15"/>
    </row>
    <row r="143" spans="30:32" ht="18" customHeight="1">
      <c r="AD143" s="15"/>
      <c r="AE143" s="15"/>
      <c r="AF143" s="15"/>
    </row>
    <row r="144" spans="30:32" ht="18" customHeight="1">
      <c r="AD144" s="15"/>
      <c r="AE144" s="15"/>
      <c r="AF144" s="15"/>
    </row>
    <row r="145" spans="30:32" ht="18" customHeight="1">
      <c r="AD145" s="15"/>
      <c r="AE145" s="15"/>
      <c r="AF145" s="15"/>
    </row>
    <row r="146" spans="30:32" ht="18" customHeight="1">
      <c r="AD146" s="15"/>
      <c r="AE146" s="15"/>
      <c r="AF146" s="15"/>
    </row>
    <row r="147" spans="30:32" ht="18" customHeight="1">
      <c r="AD147" s="15"/>
      <c r="AE147" s="15"/>
      <c r="AF147" s="15"/>
    </row>
    <row r="148" spans="30:32" ht="18" customHeight="1">
      <c r="AD148" s="15"/>
      <c r="AE148" s="15"/>
      <c r="AF148" s="15"/>
    </row>
    <row r="149" spans="30:32" ht="18" customHeight="1">
      <c r="AD149" s="15"/>
      <c r="AE149" s="15"/>
      <c r="AF149" s="15"/>
    </row>
    <row r="150" spans="30:32" ht="18" customHeight="1">
      <c r="AD150" s="15"/>
      <c r="AE150" s="15"/>
      <c r="AF150" s="15"/>
    </row>
    <row r="151" spans="30:32" ht="18" customHeight="1">
      <c r="AD151" s="15"/>
      <c r="AE151" s="15"/>
      <c r="AF151" s="15"/>
    </row>
    <row r="152" spans="30:32" ht="18" customHeight="1">
      <c r="AD152" s="15"/>
      <c r="AE152" s="15"/>
      <c r="AF152" s="15"/>
    </row>
    <row r="153" spans="30:32" ht="18" customHeight="1">
      <c r="AD153" s="15"/>
      <c r="AE153" s="15"/>
      <c r="AF153" s="15"/>
    </row>
    <row r="154" spans="30:32" ht="18" customHeight="1">
      <c r="AD154" s="15"/>
      <c r="AE154" s="15"/>
      <c r="AF154" s="15"/>
    </row>
    <row r="155" spans="30:32" ht="18" customHeight="1">
      <c r="AD155" s="15"/>
      <c r="AE155" s="15"/>
      <c r="AF155" s="15"/>
    </row>
    <row r="156" spans="30:32" ht="18" customHeight="1">
      <c r="AD156" s="15"/>
      <c r="AE156" s="15"/>
      <c r="AF156" s="15"/>
    </row>
    <row r="157" spans="30:32" ht="18" customHeight="1">
      <c r="AD157" s="15"/>
      <c r="AE157" s="15"/>
      <c r="AF157" s="15"/>
    </row>
    <row r="158" spans="30:32" ht="18" customHeight="1">
      <c r="AD158" s="15"/>
      <c r="AE158" s="15"/>
      <c r="AF158" s="15"/>
    </row>
    <row r="159" spans="30:32" ht="18" customHeight="1">
      <c r="AD159" s="15"/>
      <c r="AE159" s="15"/>
      <c r="AF159" s="15"/>
    </row>
    <row r="160" spans="30:32" ht="18" customHeight="1">
      <c r="AD160" s="15"/>
      <c r="AE160" s="15"/>
      <c r="AF160" s="15"/>
    </row>
    <row r="161" spans="30:32" ht="18" customHeight="1">
      <c r="AD161" s="15"/>
      <c r="AE161" s="15"/>
      <c r="AF161" s="15"/>
    </row>
    <row r="162" spans="30:32" ht="18" customHeight="1">
      <c r="AD162" s="15"/>
      <c r="AE162" s="15"/>
      <c r="AF162" s="15"/>
    </row>
    <row r="163" spans="30:32" ht="18" customHeight="1">
      <c r="AD163" s="15"/>
      <c r="AE163" s="15"/>
      <c r="AF163" s="15"/>
    </row>
    <row r="164" spans="30:32" ht="18" customHeight="1">
      <c r="AD164" s="15"/>
      <c r="AE164" s="15"/>
      <c r="AF164" s="15"/>
    </row>
    <row r="165" spans="30:32" ht="18" customHeight="1">
      <c r="AD165" s="15"/>
      <c r="AE165" s="15"/>
      <c r="AF165" s="15"/>
    </row>
    <row r="166" spans="30:32" ht="18" customHeight="1">
      <c r="AD166" s="15"/>
      <c r="AE166" s="15"/>
      <c r="AF166" s="15"/>
    </row>
    <row r="167" spans="30:32" ht="18" customHeight="1">
      <c r="AD167" s="15"/>
      <c r="AE167" s="15"/>
      <c r="AF167" s="15"/>
    </row>
    <row r="168" spans="30:32" ht="18" customHeight="1">
      <c r="AD168" s="15"/>
      <c r="AE168" s="15"/>
      <c r="AF168" s="15"/>
    </row>
    <row r="169" spans="30:32" ht="18" customHeight="1">
      <c r="AD169" s="15"/>
      <c r="AE169" s="15"/>
      <c r="AF169" s="15"/>
    </row>
    <row r="170" spans="30:32" ht="18" customHeight="1">
      <c r="AD170" s="15"/>
      <c r="AE170" s="15"/>
      <c r="AF170" s="15"/>
    </row>
    <row r="171" spans="30:32" ht="18" customHeight="1">
      <c r="AD171" s="15"/>
      <c r="AE171" s="15"/>
      <c r="AF171" s="15"/>
    </row>
    <row r="172" spans="30:32" ht="18" customHeight="1">
      <c r="AD172" s="15"/>
      <c r="AE172" s="15"/>
      <c r="AF172" s="15"/>
    </row>
    <row r="173" spans="30:32" ht="18" customHeight="1">
      <c r="AD173" s="15"/>
      <c r="AE173" s="15"/>
      <c r="AF173" s="15"/>
    </row>
    <row r="174" spans="30:32" ht="18" customHeight="1">
      <c r="AD174" s="15"/>
      <c r="AE174" s="15"/>
      <c r="AF174" s="15"/>
    </row>
    <row r="175" spans="30:32" ht="18" customHeight="1">
      <c r="AD175" s="15"/>
      <c r="AE175" s="15"/>
      <c r="AF175" s="15"/>
    </row>
    <row r="176" spans="30:32" ht="18" customHeight="1">
      <c r="AD176" s="15"/>
      <c r="AE176" s="15"/>
      <c r="AF176" s="15"/>
    </row>
    <row r="177" spans="30:32" ht="18" customHeight="1">
      <c r="AD177" s="15"/>
      <c r="AE177" s="15"/>
      <c r="AF177" s="15"/>
    </row>
    <row r="178" spans="30:32" ht="18" customHeight="1">
      <c r="AD178" s="15"/>
      <c r="AE178" s="15"/>
      <c r="AF178" s="15"/>
    </row>
    <row r="179" spans="30:32" ht="18" customHeight="1">
      <c r="AD179" s="15"/>
      <c r="AE179" s="15"/>
      <c r="AF179" s="15"/>
    </row>
    <row r="180" spans="30:32" ht="18" customHeight="1">
      <c r="AD180" s="15"/>
      <c r="AE180" s="15"/>
      <c r="AF180" s="15"/>
    </row>
    <row r="181" spans="30:32" ht="18" customHeight="1">
      <c r="AD181" s="15"/>
      <c r="AE181" s="15"/>
      <c r="AF181" s="15"/>
    </row>
    <row r="182" spans="30:32" ht="18" customHeight="1">
      <c r="AD182" s="15"/>
      <c r="AE182" s="15"/>
      <c r="AF182" s="15"/>
    </row>
    <row r="183" spans="30:32" ht="18" customHeight="1">
      <c r="AD183" s="15"/>
      <c r="AE183" s="15"/>
      <c r="AF183" s="15"/>
    </row>
    <row r="184" spans="30:32" ht="18" customHeight="1">
      <c r="AD184" s="15"/>
      <c r="AE184" s="15"/>
      <c r="AF184" s="15"/>
    </row>
    <row r="185" spans="30:32" ht="18" customHeight="1">
      <c r="AD185" s="15"/>
      <c r="AE185" s="15"/>
      <c r="AF185" s="15"/>
    </row>
    <row r="186" spans="30:32" ht="18" customHeight="1">
      <c r="AD186" s="15"/>
      <c r="AE186" s="15"/>
      <c r="AF186" s="15"/>
    </row>
    <row r="187" spans="30:32" ht="18" customHeight="1">
      <c r="AD187" s="15"/>
      <c r="AE187" s="15"/>
      <c r="AF187" s="15"/>
    </row>
    <row r="188" spans="30:32" ht="18" customHeight="1">
      <c r="AD188" s="15"/>
      <c r="AE188" s="15"/>
      <c r="AF188" s="15"/>
    </row>
    <row r="189" spans="30:32" ht="18" customHeight="1">
      <c r="AD189" s="15"/>
      <c r="AE189" s="15"/>
      <c r="AF189" s="15"/>
    </row>
    <row r="190" spans="30:32" ht="18" customHeight="1">
      <c r="AD190" s="15"/>
      <c r="AE190" s="15"/>
      <c r="AF190" s="15"/>
    </row>
    <row r="191" spans="30:32" ht="18" customHeight="1">
      <c r="AD191" s="15"/>
      <c r="AE191" s="15"/>
      <c r="AF191" s="15"/>
    </row>
    <row r="192" spans="30:32" ht="18" customHeight="1">
      <c r="AD192" s="15"/>
      <c r="AE192" s="15"/>
      <c r="AF192" s="15"/>
    </row>
    <row r="193" spans="30:32" ht="18" customHeight="1">
      <c r="AD193" s="15"/>
      <c r="AE193" s="15"/>
      <c r="AF193" s="15"/>
    </row>
    <row r="194" spans="30:32" ht="18" customHeight="1">
      <c r="AD194" s="15"/>
      <c r="AE194" s="15"/>
      <c r="AF194" s="15"/>
    </row>
    <row r="195" spans="30:32" ht="18" customHeight="1">
      <c r="AD195" s="15"/>
      <c r="AE195" s="15"/>
      <c r="AF195" s="15"/>
    </row>
    <row r="196" spans="30:32" ht="18" customHeight="1">
      <c r="AD196" s="15"/>
      <c r="AE196" s="15"/>
      <c r="AF196" s="15"/>
    </row>
    <row r="197" spans="30:32" ht="18" customHeight="1">
      <c r="AD197" s="15"/>
      <c r="AE197" s="15"/>
      <c r="AF197" s="15"/>
    </row>
    <row r="198" spans="30:32" ht="18" customHeight="1">
      <c r="AD198" s="15"/>
      <c r="AE198" s="15"/>
      <c r="AF198" s="15"/>
    </row>
    <row r="199" spans="30:32" ht="18" customHeight="1">
      <c r="AD199" s="15"/>
      <c r="AE199" s="15"/>
      <c r="AF199" s="15"/>
    </row>
    <row r="200" spans="30:32" ht="18" customHeight="1">
      <c r="AD200" s="15"/>
      <c r="AE200" s="15"/>
      <c r="AF200" s="15"/>
    </row>
    <row r="201" spans="30:32" ht="18" customHeight="1">
      <c r="AD201" s="15"/>
      <c r="AE201" s="15"/>
      <c r="AF201" s="15"/>
    </row>
    <row r="202" spans="30:32" ht="18" customHeight="1">
      <c r="AD202" s="15"/>
      <c r="AE202" s="15"/>
      <c r="AF202" s="15"/>
    </row>
    <row r="203" spans="30:32" ht="18" customHeight="1">
      <c r="AD203" s="15"/>
      <c r="AE203" s="15"/>
      <c r="AF203" s="15"/>
    </row>
    <row r="204" spans="30:32" ht="18" customHeight="1">
      <c r="AD204" s="15"/>
      <c r="AE204" s="15"/>
      <c r="AF204" s="15"/>
    </row>
    <row r="205" spans="30:32" ht="18" customHeight="1">
      <c r="AD205" s="15"/>
      <c r="AE205" s="15"/>
      <c r="AF205" s="15"/>
    </row>
    <row r="206" spans="30:32" ht="18" customHeight="1">
      <c r="AD206" s="15"/>
      <c r="AE206" s="15"/>
      <c r="AF206" s="15"/>
    </row>
    <row r="207" spans="30:32" ht="18" customHeight="1">
      <c r="AD207" s="15"/>
      <c r="AE207" s="15"/>
      <c r="AF207" s="15"/>
    </row>
    <row r="208" spans="30:32" ht="18" customHeight="1">
      <c r="AD208" s="15"/>
      <c r="AE208" s="15"/>
      <c r="AF208" s="15"/>
    </row>
    <row r="209" spans="30:32" ht="18" customHeight="1">
      <c r="AD209" s="15"/>
      <c r="AE209" s="15"/>
      <c r="AF209" s="15"/>
    </row>
    <row r="210" spans="30:32" ht="18" customHeight="1">
      <c r="AD210" s="15"/>
      <c r="AE210" s="15"/>
      <c r="AF210" s="15"/>
    </row>
    <row r="211" spans="30:32" ht="18" customHeight="1">
      <c r="AD211" s="15"/>
      <c r="AE211" s="15"/>
      <c r="AF211" s="15"/>
    </row>
    <row r="212" spans="30:32" ht="18" customHeight="1">
      <c r="AD212" s="15"/>
      <c r="AE212" s="15"/>
      <c r="AF212" s="15"/>
    </row>
    <row r="213" spans="30:32" ht="18" customHeight="1">
      <c r="AD213" s="15"/>
      <c r="AE213" s="15"/>
      <c r="AF213" s="15"/>
    </row>
    <row r="214" spans="30:32" ht="18" customHeight="1">
      <c r="AD214" s="15"/>
      <c r="AE214" s="15"/>
      <c r="AF214" s="15"/>
    </row>
    <row r="215" spans="30:32" ht="18" customHeight="1">
      <c r="AD215" s="15"/>
      <c r="AE215" s="15"/>
      <c r="AF215" s="15"/>
    </row>
    <row r="216" spans="30:32" ht="18" customHeight="1">
      <c r="AD216" s="15"/>
      <c r="AE216" s="15"/>
      <c r="AF216" s="15"/>
    </row>
    <row r="217" spans="30:32" ht="18" customHeight="1">
      <c r="AD217" s="15"/>
      <c r="AE217" s="15"/>
      <c r="AF217" s="15"/>
    </row>
    <row r="218" spans="30:32" ht="18" customHeight="1">
      <c r="AD218" s="15"/>
      <c r="AE218" s="15"/>
      <c r="AF218" s="15"/>
    </row>
    <row r="219" spans="30:32" ht="18" customHeight="1">
      <c r="AD219" s="15"/>
      <c r="AE219" s="15"/>
      <c r="AF219" s="15"/>
    </row>
    <row r="220" spans="30:32" ht="18" customHeight="1">
      <c r="AD220" s="15"/>
      <c r="AE220" s="15"/>
      <c r="AF220" s="15"/>
    </row>
    <row r="221" spans="30:32" ht="18" customHeight="1">
      <c r="AD221" s="15"/>
      <c r="AE221" s="15"/>
      <c r="AF221" s="15"/>
    </row>
    <row r="222" spans="30:32" ht="18" customHeight="1">
      <c r="AD222" s="15"/>
      <c r="AE222" s="15"/>
      <c r="AF222" s="15"/>
    </row>
    <row r="223" spans="30:32" ht="18" customHeight="1">
      <c r="AD223" s="15"/>
      <c r="AE223" s="15"/>
      <c r="AF223" s="15"/>
    </row>
    <row r="224" spans="30:32" ht="18" customHeight="1">
      <c r="AD224" s="15"/>
      <c r="AE224" s="15"/>
      <c r="AF224" s="15"/>
    </row>
    <row r="225" spans="30:32" ht="18" customHeight="1">
      <c r="AD225" s="15"/>
      <c r="AE225" s="15"/>
      <c r="AF225" s="15"/>
    </row>
    <row r="226" spans="30:32" ht="18" customHeight="1">
      <c r="AD226" s="15"/>
      <c r="AE226" s="15"/>
      <c r="AF226" s="15"/>
    </row>
    <row r="227" spans="30:32" ht="18" customHeight="1">
      <c r="AD227" s="15"/>
      <c r="AE227" s="15"/>
      <c r="AF227" s="15"/>
    </row>
    <row r="228" spans="30:32" ht="18" customHeight="1">
      <c r="AD228" s="15"/>
      <c r="AE228" s="15"/>
      <c r="AF228" s="15"/>
    </row>
    <row r="229" spans="30:32" ht="18" customHeight="1">
      <c r="AD229" s="15"/>
      <c r="AE229" s="15"/>
      <c r="AF229" s="15"/>
    </row>
    <row r="230" spans="30:32" ht="18" customHeight="1">
      <c r="AD230" s="15"/>
      <c r="AE230" s="15"/>
      <c r="AF230" s="15"/>
    </row>
    <row r="231" spans="30:32" ht="18" customHeight="1">
      <c r="AD231" s="15"/>
      <c r="AE231" s="15"/>
      <c r="AF231" s="15"/>
    </row>
    <row r="232" spans="30:32" ht="18" customHeight="1">
      <c r="AD232" s="15"/>
      <c r="AE232" s="15"/>
      <c r="AF232" s="15"/>
    </row>
    <row r="233" spans="30:32" ht="18" customHeight="1">
      <c r="AD233" s="15"/>
      <c r="AE233" s="15"/>
      <c r="AF233" s="15"/>
    </row>
    <row r="234" spans="30:32" ht="18" customHeight="1">
      <c r="AD234" s="15"/>
      <c r="AE234" s="15"/>
      <c r="AF234" s="15"/>
    </row>
    <row r="235" spans="30:32" ht="18" customHeight="1">
      <c r="AD235" s="15"/>
      <c r="AE235" s="15"/>
      <c r="AF235" s="15"/>
    </row>
    <row r="236" spans="30:32" ht="18" customHeight="1">
      <c r="AD236" s="15"/>
      <c r="AE236" s="15"/>
      <c r="AF236" s="15"/>
    </row>
    <row r="237" spans="30:32" ht="18" customHeight="1">
      <c r="AD237" s="15"/>
      <c r="AE237" s="15"/>
      <c r="AF237" s="15"/>
    </row>
    <row r="238" spans="30:32" ht="18" customHeight="1">
      <c r="AD238" s="15"/>
      <c r="AE238" s="15"/>
      <c r="AF238" s="15"/>
    </row>
    <row r="239" spans="30:32" ht="18" customHeight="1">
      <c r="AD239" s="15"/>
      <c r="AE239" s="15"/>
      <c r="AF239" s="15"/>
    </row>
    <row r="240" spans="30:32" ht="18" customHeight="1">
      <c r="AD240" s="15"/>
      <c r="AE240" s="15"/>
      <c r="AF240" s="15"/>
    </row>
    <row r="241" spans="30:32" ht="18" customHeight="1">
      <c r="AD241" s="15"/>
      <c r="AE241" s="15"/>
      <c r="AF241" s="15"/>
    </row>
    <row r="242" spans="30:32" ht="18" customHeight="1">
      <c r="AD242" s="15"/>
      <c r="AE242" s="15"/>
      <c r="AF242" s="15"/>
    </row>
    <row r="243" spans="30:32" ht="18" customHeight="1">
      <c r="AD243" s="15"/>
      <c r="AE243" s="15"/>
      <c r="AF243" s="15"/>
    </row>
    <row r="244" spans="30:32" ht="18" customHeight="1">
      <c r="AD244" s="15"/>
      <c r="AE244" s="15"/>
      <c r="AF244" s="15"/>
    </row>
    <row r="245" spans="30:32" ht="18" customHeight="1">
      <c r="AD245" s="15"/>
      <c r="AE245" s="15"/>
      <c r="AF245" s="15"/>
    </row>
    <row r="246" spans="30:32" ht="18" customHeight="1">
      <c r="AD246" s="15"/>
      <c r="AE246" s="15"/>
      <c r="AF246" s="15"/>
    </row>
    <row r="247" spans="30:32" ht="18" customHeight="1">
      <c r="AD247" s="15"/>
      <c r="AE247" s="15"/>
      <c r="AF247" s="15"/>
    </row>
    <row r="248" spans="30:32" ht="18" customHeight="1">
      <c r="AD248" s="15"/>
      <c r="AE248" s="15"/>
      <c r="AF248" s="15"/>
    </row>
    <row r="249" spans="30:32" ht="18" customHeight="1">
      <c r="AD249" s="15"/>
      <c r="AE249" s="15"/>
      <c r="AF249" s="15"/>
    </row>
    <row r="250" spans="30:32" ht="18" customHeight="1">
      <c r="AD250" s="15"/>
      <c r="AE250" s="15"/>
      <c r="AF250" s="15"/>
    </row>
    <row r="251" spans="30:32" ht="18" customHeight="1">
      <c r="AD251" s="15"/>
      <c r="AE251" s="15"/>
      <c r="AF251" s="15"/>
    </row>
    <row r="252" spans="30:32" ht="18" customHeight="1">
      <c r="AD252" s="15"/>
      <c r="AE252" s="15"/>
      <c r="AF252" s="15"/>
    </row>
    <row r="253" spans="30:32" ht="18" customHeight="1">
      <c r="AD253" s="15"/>
      <c r="AE253" s="15"/>
      <c r="AF253" s="15"/>
    </row>
    <row r="254" spans="30:32" ht="18" customHeight="1">
      <c r="AD254" s="15"/>
      <c r="AE254" s="15"/>
      <c r="AF254" s="15"/>
    </row>
    <row r="255" spans="30:32" ht="18" customHeight="1">
      <c r="AD255" s="15"/>
      <c r="AE255" s="15"/>
      <c r="AF255" s="15"/>
    </row>
    <row r="256" spans="30:32" ht="18" customHeight="1">
      <c r="AD256" s="15"/>
      <c r="AE256" s="15"/>
      <c r="AF256" s="15"/>
    </row>
    <row r="257" spans="30:32" ht="18" customHeight="1">
      <c r="AD257" s="15"/>
      <c r="AE257" s="15"/>
      <c r="AF257" s="15"/>
    </row>
    <row r="258" spans="30:32" ht="18" customHeight="1">
      <c r="AD258" s="15"/>
      <c r="AE258" s="15"/>
      <c r="AF258" s="15"/>
    </row>
    <row r="259" spans="30:32" ht="18" customHeight="1">
      <c r="AD259" s="15"/>
      <c r="AE259" s="15"/>
      <c r="AF259" s="15"/>
    </row>
    <row r="260" spans="30:32" ht="18" customHeight="1">
      <c r="AD260" s="15"/>
      <c r="AE260" s="15"/>
      <c r="AF260" s="15"/>
    </row>
    <row r="261" spans="30:32" ht="18" customHeight="1">
      <c r="AD261" s="15"/>
      <c r="AE261" s="15"/>
      <c r="AF261" s="15"/>
    </row>
    <row r="262" spans="30:32" ht="18" customHeight="1">
      <c r="AD262" s="15"/>
      <c r="AE262" s="15"/>
      <c r="AF262" s="15"/>
    </row>
    <row r="263" spans="30:32" ht="18" customHeight="1">
      <c r="AD263" s="15"/>
      <c r="AE263" s="15"/>
      <c r="AF263" s="15"/>
    </row>
    <row r="264" spans="30:32" ht="18" customHeight="1">
      <c r="AD264" s="15"/>
      <c r="AE264" s="15"/>
      <c r="AF264" s="15"/>
    </row>
    <row r="265" spans="30:32" ht="18" customHeight="1">
      <c r="AD265" s="15"/>
      <c r="AE265" s="15"/>
      <c r="AF265" s="15"/>
    </row>
    <row r="266" spans="30:32" ht="18" customHeight="1">
      <c r="AD266" s="15"/>
      <c r="AE266" s="15"/>
      <c r="AF266" s="15"/>
    </row>
    <row r="267" spans="30:32" ht="18" customHeight="1">
      <c r="AD267" s="15"/>
      <c r="AE267" s="15"/>
      <c r="AF267" s="15"/>
    </row>
    <row r="268" spans="30:32" ht="18" customHeight="1">
      <c r="AD268" s="15"/>
      <c r="AE268" s="15"/>
      <c r="AF268" s="15"/>
    </row>
    <row r="269" spans="30:32" ht="18" customHeight="1">
      <c r="AD269" s="15"/>
      <c r="AE269" s="15"/>
      <c r="AF269" s="15"/>
    </row>
    <row r="270" spans="30:32" ht="18" customHeight="1">
      <c r="AD270" s="15"/>
      <c r="AE270" s="15"/>
      <c r="AF270" s="15"/>
    </row>
    <row r="271" spans="30:32" ht="18" customHeight="1">
      <c r="AD271" s="15"/>
      <c r="AE271" s="15"/>
      <c r="AF271" s="15"/>
    </row>
    <row r="272" spans="30:32" ht="18" customHeight="1">
      <c r="AD272" s="15"/>
      <c r="AE272" s="15"/>
      <c r="AF272" s="15"/>
    </row>
    <row r="273" spans="30:32" ht="18" customHeight="1">
      <c r="AD273" s="15"/>
      <c r="AE273" s="15"/>
      <c r="AF273" s="15"/>
    </row>
    <row r="274" spans="30:32" ht="18" customHeight="1">
      <c r="AD274" s="15"/>
      <c r="AE274" s="15"/>
      <c r="AF274" s="15"/>
    </row>
    <row r="275" spans="30:32" ht="18" customHeight="1">
      <c r="AD275" s="15"/>
      <c r="AE275" s="15"/>
      <c r="AF275" s="15"/>
    </row>
    <row r="276" spans="30:32" ht="18" customHeight="1">
      <c r="AD276" s="15"/>
      <c r="AE276" s="15"/>
      <c r="AF276" s="15"/>
    </row>
    <row r="277" spans="30:32" ht="18" customHeight="1">
      <c r="AD277" s="15"/>
      <c r="AE277" s="15"/>
      <c r="AF277" s="15"/>
    </row>
    <row r="278" spans="30:32" ht="18" customHeight="1">
      <c r="AD278" s="15"/>
      <c r="AE278" s="15"/>
      <c r="AF278" s="15"/>
    </row>
    <row r="279" spans="30:32" ht="18" customHeight="1">
      <c r="AD279" s="15"/>
      <c r="AE279" s="15"/>
      <c r="AF279" s="15"/>
    </row>
    <row r="280" spans="30:32" ht="18" customHeight="1">
      <c r="AD280" s="15"/>
      <c r="AE280" s="15"/>
      <c r="AF280" s="15"/>
    </row>
    <row r="281" spans="30:32" ht="18" customHeight="1">
      <c r="AD281" s="15"/>
      <c r="AE281" s="15"/>
      <c r="AF281" s="15"/>
    </row>
    <row r="282" spans="30:32" ht="18" customHeight="1">
      <c r="AD282" s="15"/>
      <c r="AE282" s="15"/>
      <c r="AF282" s="15"/>
    </row>
    <row r="283" spans="30:32" ht="18" customHeight="1">
      <c r="AD283" s="15"/>
      <c r="AE283" s="15"/>
      <c r="AF283" s="15"/>
    </row>
    <row r="284" spans="30:32" ht="18" customHeight="1">
      <c r="AD284" s="15"/>
      <c r="AE284" s="15"/>
      <c r="AF284" s="15"/>
    </row>
    <row r="285" spans="30:32" ht="18" customHeight="1">
      <c r="AD285" s="15"/>
      <c r="AE285" s="15"/>
      <c r="AF285" s="15"/>
    </row>
    <row r="286" spans="30:32" ht="18" customHeight="1">
      <c r="AD286" s="15"/>
      <c r="AE286" s="15"/>
      <c r="AF286" s="15"/>
    </row>
    <row r="287" spans="30:32" ht="18" customHeight="1">
      <c r="AD287" s="15"/>
      <c r="AE287" s="15"/>
      <c r="AF287" s="15"/>
    </row>
    <row r="288" spans="30:32" ht="18" customHeight="1">
      <c r="AD288" s="15"/>
      <c r="AE288" s="15"/>
      <c r="AF288" s="15"/>
    </row>
    <row r="289" spans="30:32" ht="18" customHeight="1">
      <c r="AD289" s="15"/>
      <c r="AE289" s="15"/>
      <c r="AF289" s="15"/>
    </row>
    <row r="290" spans="30:32" ht="18" customHeight="1">
      <c r="AD290" s="15"/>
      <c r="AE290" s="15"/>
      <c r="AF290" s="15"/>
    </row>
    <row r="291" spans="30:32" ht="18" customHeight="1">
      <c r="AD291" s="15"/>
      <c r="AE291" s="15"/>
      <c r="AF291" s="15"/>
    </row>
    <row r="292" spans="30:32" ht="18" customHeight="1">
      <c r="AD292" s="15"/>
      <c r="AE292" s="15"/>
      <c r="AF292" s="15"/>
    </row>
    <row r="293" spans="30:32" ht="18" customHeight="1">
      <c r="AD293" s="15"/>
      <c r="AE293" s="15"/>
      <c r="AF293" s="15"/>
    </row>
    <row r="294" spans="30:32" ht="18" customHeight="1">
      <c r="AD294" s="15"/>
      <c r="AE294" s="15"/>
      <c r="AF294" s="15"/>
    </row>
    <row r="295" spans="30:32" ht="18" customHeight="1">
      <c r="AD295" s="15"/>
      <c r="AE295" s="15"/>
      <c r="AF295" s="15"/>
    </row>
    <row r="296" spans="30:32" ht="18" customHeight="1">
      <c r="AD296" s="15"/>
      <c r="AE296" s="15"/>
      <c r="AF296" s="15"/>
    </row>
    <row r="297" spans="30:32" ht="18" customHeight="1">
      <c r="AD297" s="15"/>
      <c r="AE297" s="15"/>
      <c r="AF297" s="15"/>
    </row>
    <row r="298" spans="30:32" ht="18" customHeight="1">
      <c r="AD298" s="15"/>
      <c r="AE298" s="15"/>
      <c r="AF298" s="15"/>
    </row>
    <row r="299" spans="30:32" ht="18" customHeight="1">
      <c r="AD299" s="15"/>
      <c r="AE299" s="15"/>
      <c r="AF299" s="15"/>
    </row>
    <row r="300" spans="30:32" ht="18" customHeight="1">
      <c r="AD300" s="15"/>
      <c r="AE300" s="15"/>
      <c r="AF300" s="15"/>
    </row>
    <row r="301" spans="30:32" ht="18" customHeight="1">
      <c r="AD301" s="15"/>
      <c r="AE301" s="15"/>
      <c r="AF301" s="15"/>
    </row>
    <row r="302" spans="30:32" ht="18" customHeight="1">
      <c r="AD302" s="15"/>
      <c r="AE302" s="15"/>
      <c r="AF302" s="15"/>
    </row>
    <row r="303" spans="30:32" ht="18" customHeight="1">
      <c r="AD303" s="15"/>
      <c r="AE303" s="15"/>
      <c r="AF303" s="15"/>
    </row>
    <row r="304" spans="30:32" ht="18" customHeight="1">
      <c r="AD304" s="15"/>
      <c r="AE304" s="15"/>
      <c r="AF304" s="15"/>
    </row>
    <row r="305" spans="30:32" ht="18" customHeight="1">
      <c r="AD305" s="15"/>
      <c r="AE305" s="15"/>
      <c r="AF305" s="15"/>
    </row>
    <row r="306" spans="30:32" ht="18" customHeight="1">
      <c r="AD306" s="15"/>
      <c r="AE306" s="15"/>
      <c r="AF306" s="15"/>
    </row>
    <row r="307" spans="30:32" ht="18" customHeight="1">
      <c r="AD307" s="15"/>
      <c r="AE307" s="15"/>
      <c r="AF307" s="15"/>
    </row>
    <row r="308" spans="30:32" ht="18" customHeight="1">
      <c r="AD308" s="15"/>
      <c r="AE308" s="15"/>
      <c r="AF308" s="15"/>
    </row>
    <row r="309" spans="30:32" ht="18" customHeight="1">
      <c r="AD309" s="15"/>
      <c r="AE309" s="15"/>
      <c r="AF309" s="15"/>
    </row>
    <row r="310" spans="30:32" ht="18" customHeight="1">
      <c r="AD310" s="15"/>
      <c r="AE310" s="15"/>
      <c r="AF310" s="15"/>
    </row>
    <row r="311" spans="30:32" ht="18" customHeight="1">
      <c r="AD311" s="15"/>
      <c r="AE311" s="15"/>
      <c r="AF311" s="15"/>
    </row>
    <row r="312" spans="30:32" ht="18" customHeight="1">
      <c r="AD312" s="15"/>
      <c r="AE312" s="15"/>
      <c r="AF312" s="15"/>
    </row>
    <row r="313" spans="30:32" ht="18" customHeight="1">
      <c r="AD313" s="15"/>
      <c r="AE313" s="15"/>
      <c r="AF313" s="15"/>
    </row>
    <row r="314" spans="30:32" ht="18" customHeight="1">
      <c r="AD314" s="15"/>
      <c r="AE314" s="15"/>
      <c r="AF314" s="15"/>
    </row>
    <row r="315" spans="30:32" ht="18" customHeight="1">
      <c r="AD315" s="15"/>
      <c r="AE315" s="15"/>
      <c r="AF315" s="15"/>
    </row>
    <row r="316" spans="30:32" ht="18" customHeight="1">
      <c r="AD316" s="15"/>
      <c r="AE316" s="15"/>
      <c r="AF316" s="15"/>
    </row>
    <row r="317" spans="30:32" ht="18" customHeight="1">
      <c r="AD317" s="15"/>
      <c r="AE317" s="15"/>
      <c r="AF317" s="15"/>
    </row>
    <row r="318" spans="30:32" ht="18" customHeight="1">
      <c r="AD318" s="15"/>
      <c r="AE318" s="15"/>
      <c r="AF318" s="15"/>
    </row>
    <row r="319" spans="30:32" ht="18" customHeight="1">
      <c r="AD319" s="15"/>
      <c r="AE319" s="15"/>
      <c r="AF319" s="15"/>
    </row>
    <row r="320" spans="30:32" ht="18" customHeight="1">
      <c r="AD320" s="15"/>
      <c r="AE320" s="15"/>
      <c r="AF320" s="15"/>
    </row>
    <row r="321" spans="30:32" ht="18" customHeight="1">
      <c r="AD321" s="15"/>
      <c r="AE321" s="15"/>
      <c r="AF321" s="15"/>
    </row>
    <row r="322" spans="30:32" ht="18" customHeight="1">
      <c r="AD322" s="15"/>
      <c r="AE322" s="15"/>
      <c r="AF322" s="15"/>
    </row>
    <row r="323" spans="30:32" ht="18" customHeight="1">
      <c r="AD323" s="15"/>
      <c r="AE323" s="15"/>
      <c r="AF323" s="15"/>
    </row>
    <row r="324" spans="30:32" ht="18" customHeight="1">
      <c r="AD324" s="15"/>
      <c r="AE324" s="15"/>
      <c r="AF324" s="15"/>
    </row>
    <row r="325" spans="30:32" ht="18" customHeight="1">
      <c r="AD325" s="15"/>
      <c r="AE325" s="15"/>
      <c r="AF325" s="15"/>
    </row>
    <row r="326" spans="30:32" ht="18" customHeight="1">
      <c r="AD326" s="15"/>
      <c r="AE326" s="15"/>
      <c r="AF326" s="15"/>
    </row>
    <row r="327" spans="30:32" ht="18" customHeight="1">
      <c r="AD327" s="15"/>
      <c r="AE327" s="15"/>
      <c r="AF327" s="15"/>
    </row>
    <row r="328" spans="30:32" ht="18" customHeight="1">
      <c r="AD328" s="15"/>
      <c r="AE328" s="15"/>
      <c r="AF328" s="15"/>
    </row>
    <row r="329" spans="30:32" ht="18" customHeight="1">
      <c r="AD329" s="15"/>
      <c r="AE329" s="15"/>
      <c r="AF329" s="15"/>
    </row>
    <row r="330" spans="30:32" ht="18" customHeight="1">
      <c r="AD330" s="15"/>
      <c r="AE330" s="15"/>
      <c r="AF330" s="15"/>
    </row>
    <row r="331" spans="30:32" ht="18" customHeight="1">
      <c r="AD331" s="15"/>
      <c r="AE331" s="15"/>
      <c r="AF331" s="15"/>
    </row>
    <row r="332" spans="30:32" ht="18" customHeight="1">
      <c r="AD332" s="15"/>
      <c r="AE332" s="15"/>
      <c r="AF332" s="15"/>
    </row>
    <row r="333" spans="30:32" ht="18" customHeight="1">
      <c r="AD333" s="15"/>
      <c r="AE333" s="15"/>
      <c r="AF333" s="15"/>
    </row>
    <row r="334" spans="30:32" ht="18" customHeight="1">
      <c r="AD334" s="15"/>
      <c r="AE334" s="15"/>
      <c r="AF334" s="15"/>
    </row>
    <row r="335" spans="30:32" ht="18" customHeight="1">
      <c r="AD335" s="15"/>
      <c r="AE335" s="15"/>
      <c r="AF335" s="15"/>
    </row>
    <row r="336" spans="30:32" ht="18" customHeight="1">
      <c r="AD336" s="15"/>
      <c r="AE336" s="15"/>
      <c r="AF336" s="15"/>
    </row>
    <row r="337" spans="30:32" ht="18" customHeight="1">
      <c r="AD337" s="15"/>
      <c r="AE337" s="15"/>
      <c r="AF337" s="15"/>
    </row>
    <row r="338" spans="30:32" ht="18" customHeight="1">
      <c r="AD338" s="15"/>
      <c r="AE338" s="15"/>
      <c r="AF338" s="15"/>
    </row>
    <row r="339" spans="30:32" ht="18" customHeight="1">
      <c r="AD339" s="15"/>
      <c r="AE339" s="15"/>
      <c r="AF339" s="15"/>
    </row>
    <row r="340" spans="30:32" ht="18" customHeight="1">
      <c r="AD340" s="15"/>
      <c r="AE340" s="15"/>
      <c r="AF340" s="15"/>
    </row>
    <row r="341" spans="30:32" ht="18" customHeight="1">
      <c r="AD341" s="15"/>
      <c r="AE341" s="15"/>
      <c r="AF341" s="15"/>
    </row>
    <row r="342" spans="30:32" ht="18" customHeight="1">
      <c r="AD342" s="15"/>
      <c r="AE342" s="15"/>
      <c r="AF342" s="15"/>
    </row>
    <row r="343" spans="30:32" ht="18" customHeight="1">
      <c r="AD343" s="15"/>
      <c r="AE343" s="15"/>
      <c r="AF343" s="15"/>
    </row>
    <row r="344" spans="30:32" ht="18" customHeight="1">
      <c r="AD344" s="15"/>
      <c r="AE344" s="15"/>
      <c r="AF344" s="15"/>
    </row>
    <row r="345" spans="30:32" ht="18" customHeight="1">
      <c r="AD345" s="15"/>
      <c r="AE345" s="15"/>
      <c r="AF345" s="15"/>
    </row>
    <row r="346" spans="30:32" ht="18" customHeight="1">
      <c r="AD346" s="15"/>
      <c r="AE346" s="15"/>
      <c r="AF346" s="15"/>
    </row>
    <row r="347" spans="30:32" ht="18" customHeight="1">
      <c r="AD347" s="15"/>
      <c r="AE347" s="15"/>
      <c r="AF347" s="15"/>
    </row>
    <row r="348" spans="30:32" ht="18" customHeight="1">
      <c r="AD348" s="15"/>
      <c r="AE348" s="15"/>
      <c r="AF348" s="15"/>
    </row>
    <row r="349" spans="30:32" ht="18" customHeight="1">
      <c r="AD349" s="15"/>
      <c r="AE349" s="15"/>
      <c r="AF349" s="15"/>
    </row>
    <row r="350" spans="30:32" ht="18" customHeight="1">
      <c r="AD350" s="15"/>
      <c r="AE350" s="15"/>
      <c r="AF350" s="15"/>
    </row>
    <row r="351" spans="30:32" ht="18" customHeight="1">
      <c r="AD351" s="15"/>
      <c r="AE351" s="15"/>
      <c r="AF351" s="15"/>
    </row>
    <row r="352" spans="30:32" ht="18" customHeight="1">
      <c r="AD352" s="15"/>
      <c r="AE352" s="15"/>
      <c r="AF352" s="15"/>
    </row>
    <row r="353" spans="30:32" ht="18" customHeight="1">
      <c r="AD353" s="15"/>
      <c r="AE353" s="15"/>
      <c r="AF353" s="15"/>
    </row>
    <row r="354" spans="30:32" ht="18" customHeight="1">
      <c r="AD354" s="15"/>
      <c r="AE354" s="15"/>
      <c r="AF354" s="15"/>
    </row>
    <row r="355" spans="30:32" ht="18" customHeight="1">
      <c r="AD355" s="15"/>
      <c r="AE355" s="15"/>
      <c r="AF355" s="15"/>
    </row>
    <row r="356" spans="30:32" ht="18" customHeight="1">
      <c r="AD356" s="15"/>
      <c r="AE356" s="15"/>
      <c r="AF356" s="15"/>
    </row>
    <row r="357" spans="30:32" ht="18" customHeight="1">
      <c r="AD357" s="15"/>
      <c r="AE357" s="15"/>
      <c r="AF357" s="15"/>
    </row>
    <row r="358" spans="30:32" ht="18" customHeight="1">
      <c r="AD358" s="15"/>
      <c r="AE358" s="15"/>
      <c r="AF358" s="15"/>
    </row>
    <row r="359" spans="30:32" ht="18" customHeight="1">
      <c r="AD359" s="15"/>
      <c r="AE359" s="15"/>
      <c r="AF359" s="15"/>
    </row>
    <row r="360" spans="30:32" ht="18" customHeight="1">
      <c r="AD360" s="15"/>
      <c r="AE360" s="15"/>
      <c r="AF360" s="15"/>
    </row>
    <row r="361" spans="30:32" ht="18" customHeight="1">
      <c r="AD361" s="15"/>
      <c r="AE361" s="15"/>
      <c r="AF361" s="15"/>
    </row>
    <row r="362" spans="30:32" ht="18" customHeight="1">
      <c r="AD362" s="15"/>
      <c r="AE362" s="15"/>
      <c r="AF362" s="15"/>
    </row>
    <row r="363" spans="30:32" ht="18" customHeight="1">
      <c r="AD363" s="15"/>
      <c r="AE363" s="15"/>
      <c r="AF363" s="15"/>
    </row>
    <row r="364" spans="30:32" ht="18" customHeight="1">
      <c r="AD364" s="15"/>
      <c r="AE364" s="15"/>
      <c r="AF364" s="15"/>
    </row>
    <row r="365" spans="30:32" ht="18" customHeight="1">
      <c r="AD365" s="15"/>
      <c r="AE365" s="15"/>
      <c r="AF365" s="15"/>
    </row>
    <row r="366" spans="30:32" ht="18" customHeight="1">
      <c r="AD366" s="15"/>
      <c r="AE366" s="15"/>
      <c r="AF366" s="15"/>
    </row>
    <row r="367" spans="30:32" ht="18" customHeight="1">
      <c r="AD367" s="15"/>
      <c r="AE367" s="15"/>
      <c r="AF367" s="15"/>
    </row>
  </sheetData>
  <sheetProtection password="80A2" sheet="1" objects="1" scenarios="1" selectLockedCells="1"/>
  <mergeCells count="318">
    <mergeCell ref="A3:G3"/>
    <mergeCell ref="A4:G4"/>
    <mergeCell ref="A5:G5"/>
    <mergeCell ref="A6:G6"/>
    <mergeCell ref="Z4:AB6"/>
    <mergeCell ref="W4:Y6"/>
    <mergeCell ref="W3:Y3"/>
    <mergeCell ref="Z3:AB3"/>
    <mergeCell ref="P3:V3"/>
    <mergeCell ref="P4:V4"/>
    <mergeCell ref="H3:O3"/>
    <mergeCell ref="H4:O4"/>
    <mergeCell ref="H5:V5"/>
    <mergeCell ref="H6:V6"/>
    <mergeCell ref="X29:AB29"/>
    <mergeCell ref="X30:AB30"/>
    <mergeCell ref="X31:AB31"/>
    <mergeCell ref="X32:AB32"/>
    <mergeCell ref="X33:AB33"/>
    <mergeCell ref="X34:AB34"/>
    <mergeCell ref="X35:AB35"/>
    <mergeCell ref="X36:AB36"/>
    <mergeCell ref="X37:AB37"/>
    <mergeCell ref="A9:G9"/>
    <mergeCell ref="H9:N9"/>
    <mergeCell ref="O9:U9"/>
    <mergeCell ref="V9:AB9"/>
    <mergeCell ref="A10:G10"/>
    <mergeCell ref="A11:G11"/>
    <mergeCell ref="H10:N10"/>
    <mergeCell ref="H11:N11"/>
    <mergeCell ref="R14:T15"/>
    <mergeCell ref="U13:W15"/>
    <mergeCell ref="X43:AB43"/>
    <mergeCell ref="X44:AB44"/>
    <mergeCell ref="X45:AB45"/>
    <mergeCell ref="X46:AB46"/>
    <mergeCell ref="X38:AB38"/>
    <mergeCell ref="X39:AB39"/>
    <mergeCell ref="X40:AB40"/>
    <mergeCell ref="X41:AB41"/>
    <mergeCell ref="X42:AB42"/>
    <mergeCell ref="O20:Q20"/>
    <mergeCell ref="L23:N23"/>
    <mergeCell ref="O21:Q21"/>
    <mergeCell ref="O22:Q22"/>
    <mergeCell ref="A8:G8"/>
    <mergeCell ref="X21:AB21"/>
    <mergeCell ref="X22:AB22"/>
    <mergeCell ref="X23:AB23"/>
    <mergeCell ref="X24:AB24"/>
    <mergeCell ref="A20:B20"/>
    <mergeCell ref="A16:B16"/>
    <mergeCell ref="L16:N16"/>
    <mergeCell ref="L24:N24"/>
    <mergeCell ref="O24:Q24"/>
    <mergeCell ref="U22:W22"/>
    <mergeCell ref="U23:W23"/>
    <mergeCell ref="U24:W24"/>
    <mergeCell ref="U16:W16"/>
    <mergeCell ref="H8:N8"/>
    <mergeCell ref="O8:U8"/>
    <mergeCell ref="V8:AB8"/>
    <mergeCell ref="X13:AB15"/>
    <mergeCell ref="X16:AB16"/>
    <mergeCell ref="X17:AB17"/>
    <mergeCell ref="E30:H30"/>
    <mergeCell ref="E22:H22"/>
    <mergeCell ref="E23:H23"/>
    <mergeCell ref="E24:H24"/>
    <mergeCell ref="E25:H25"/>
    <mergeCell ref="D1:E1"/>
    <mergeCell ref="A21:B21"/>
    <mergeCell ref="O23:Q23"/>
    <mergeCell ref="A17:B17"/>
    <mergeCell ref="A13:B15"/>
    <mergeCell ref="C13:D15"/>
    <mergeCell ref="I14:K15"/>
    <mergeCell ref="L14:N15"/>
    <mergeCell ref="I13:N13"/>
    <mergeCell ref="O14:Q15"/>
    <mergeCell ref="E13:H15"/>
    <mergeCell ref="A18:B18"/>
    <mergeCell ref="A19:B19"/>
    <mergeCell ref="O13:T13"/>
    <mergeCell ref="A1:B1"/>
    <mergeCell ref="O16:Q16"/>
    <mergeCell ref="O17:Q17"/>
    <mergeCell ref="O18:Q18"/>
    <mergeCell ref="O19:Q19"/>
    <mergeCell ref="E16:H16"/>
    <mergeCell ref="E17:H17"/>
    <mergeCell ref="E18:H18"/>
    <mergeCell ref="E19:H19"/>
    <mergeCell ref="E20:H20"/>
    <mergeCell ref="E21:H21"/>
    <mergeCell ref="C25:D25"/>
    <mergeCell ref="C26:D26"/>
    <mergeCell ref="E29:H29"/>
    <mergeCell ref="E26:H26"/>
    <mergeCell ref="E27:H27"/>
    <mergeCell ref="A22:B22"/>
    <mergeCell ref="A23:B23"/>
    <mergeCell ref="A24:B24"/>
    <mergeCell ref="A25:B25"/>
    <mergeCell ref="A26:B26"/>
    <mergeCell ref="A27:B27"/>
    <mergeCell ref="A38:B38"/>
    <mergeCell ref="C27:D27"/>
    <mergeCell ref="C28:D28"/>
    <mergeCell ref="C29:D29"/>
    <mergeCell ref="C30:D30"/>
    <mergeCell ref="C44:D44"/>
    <mergeCell ref="C45:D45"/>
    <mergeCell ref="C46:D46"/>
    <mergeCell ref="A39:B39"/>
    <mergeCell ref="A28:B28"/>
    <mergeCell ref="A29:B29"/>
    <mergeCell ref="A30:B30"/>
    <mergeCell ref="A31:B31"/>
    <mergeCell ref="A32:B32"/>
    <mergeCell ref="A33:B33"/>
    <mergeCell ref="C39:D39"/>
    <mergeCell ref="C40:D40"/>
    <mergeCell ref="C41:D41"/>
    <mergeCell ref="C42:D42"/>
    <mergeCell ref="C31:D31"/>
    <mergeCell ref="C32:D32"/>
    <mergeCell ref="C33:D33"/>
    <mergeCell ref="C34:D34"/>
    <mergeCell ref="C35:D35"/>
    <mergeCell ref="C36:D36"/>
    <mergeCell ref="C37:D37"/>
    <mergeCell ref="C38:D38"/>
    <mergeCell ref="E31:H31"/>
    <mergeCell ref="E32:H32"/>
    <mergeCell ref="E33:H33"/>
    <mergeCell ref="A46:B46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A40:B40"/>
    <mergeCell ref="A41:B41"/>
    <mergeCell ref="A42:B42"/>
    <mergeCell ref="A43:B43"/>
    <mergeCell ref="A44:B44"/>
    <mergeCell ref="A45:B45"/>
    <mergeCell ref="A34:B34"/>
    <mergeCell ref="A35:B35"/>
    <mergeCell ref="A36:B36"/>
    <mergeCell ref="A37:B37"/>
    <mergeCell ref="C43:D43"/>
    <mergeCell ref="I30:K30"/>
    <mergeCell ref="E46:H46"/>
    <mergeCell ref="I16:K16"/>
    <mergeCell ref="I17:K17"/>
    <mergeCell ref="I18:K18"/>
    <mergeCell ref="I19:K19"/>
    <mergeCell ref="I20:K20"/>
    <mergeCell ref="I21:K21"/>
    <mergeCell ref="I22:K22"/>
    <mergeCell ref="I23:K23"/>
    <mergeCell ref="I24:K24"/>
    <mergeCell ref="E40:H40"/>
    <mergeCell ref="E41:H41"/>
    <mergeCell ref="E42:H42"/>
    <mergeCell ref="E43:H43"/>
    <mergeCell ref="E44:H44"/>
    <mergeCell ref="E45:H45"/>
    <mergeCell ref="E34:H34"/>
    <mergeCell ref="E35:H35"/>
    <mergeCell ref="E36:H36"/>
    <mergeCell ref="E37:H37"/>
    <mergeCell ref="E38:H38"/>
    <mergeCell ref="E39:H39"/>
    <mergeCell ref="E28:H28"/>
    <mergeCell ref="I44:K44"/>
    <mergeCell ref="I45:K45"/>
    <mergeCell ref="I46:K46"/>
    <mergeCell ref="L17:N17"/>
    <mergeCell ref="L18:N18"/>
    <mergeCell ref="L19:N19"/>
    <mergeCell ref="L20:N20"/>
    <mergeCell ref="L21:N21"/>
    <mergeCell ref="L22:N22"/>
    <mergeCell ref="I37:K37"/>
    <mergeCell ref="I38:K38"/>
    <mergeCell ref="I39:K39"/>
    <mergeCell ref="I40:K40"/>
    <mergeCell ref="I41:K41"/>
    <mergeCell ref="I42:K42"/>
    <mergeCell ref="I31:K31"/>
    <mergeCell ref="I32:K32"/>
    <mergeCell ref="I33:K33"/>
    <mergeCell ref="I34:K34"/>
    <mergeCell ref="I35:K35"/>
    <mergeCell ref="I36:K36"/>
    <mergeCell ref="I25:K25"/>
    <mergeCell ref="L29:N29"/>
    <mergeCell ref="L30:N30"/>
    <mergeCell ref="L31:N31"/>
    <mergeCell ref="L32:N32"/>
    <mergeCell ref="L44:N44"/>
    <mergeCell ref="L45:N45"/>
    <mergeCell ref="L46:N46"/>
    <mergeCell ref="L35:N35"/>
    <mergeCell ref="L36:N36"/>
    <mergeCell ref="L37:N37"/>
    <mergeCell ref="L38:N38"/>
    <mergeCell ref="L39:N39"/>
    <mergeCell ref="L40:N40"/>
    <mergeCell ref="L41:N41"/>
    <mergeCell ref="L42:N42"/>
    <mergeCell ref="L43:N43"/>
    <mergeCell ref="L33:N33"/>
    <mergeCell ref="L34:N34"/>
    <mergeCell ref="R44:T44"/>
    <mergeCell ref="R45:T45"/>
    <mergeCell ref="R46:T46"/>
    <mergeCell ref="R37:T37"/>
    <mergeCell ref="L25:N25"/>
    <mergeCell ref="L26:N26"/>
    <mergeCell ref="L27:N27"/>
    <mergeCell ref="L28:N28"/>
    <mergeCell ref="I43:K43"/>
    <mergeCell ref="I28:K28"/>
    <mergeCell ref="I29:K29"/>
    <mergeCell ref="O38:Q38"/>
    <mergeCell ref="O39:Q39"/>
    <mergeCell ref="O28:Q28"/>
    <mergeCell ref="O29:Q29"/>
    <mergeCell ref="O30:Q30"/>
    <mergeCell ref="O31:Q31"/>
    <mergeCell ref="O32:Q32"/>
    <mergeCell ref="O33:Q33"/>
    <mergeCell ref="O25:Q25"/>
    <mergeCell ref="O26:Q26"/>
    <mergeCell ref="O27:Q27"/>
    <mergeCell ref="I26:K26"/>
    <mergeCell ref="I27:K27"/>
    <mergeCell ref="R33:T33"/>
    <mergeCell ref="R34:T34"/>
    <mergeCell ref="R35:T35"/>
    <mergeCell ref="R36:T36"/>
    <mergeCell ref="O46:Q46"/>
    <mergeCell ref="R16:T16"/>
    <mergeCell ref="R17:T17"/>
    <mergeCell ref="R18:T18"/>
    <mergeCell ref="R19:T19"/>
    <mergeCell ref="R20:T20"/>
    <mergeCell ref="R21:T21"/>
    <mergeCell ref="R22:T22"/>
    <mergeCell ref="R23:T23"/>
    <mergeCell ref="R24:T24"/>
    <mergeCell ref="O40:Q40"/>
    <mergeCell ref="O41:Q41"/>
    <mergeCell ref="O42:Q42"/>
    <mergeCell ref="O43:Q43"/>
    <mergeCell ref="O44:Q44"/>
    <mergeCell ref="O45:Q45"/>
    <mergeCell ref="O34:Q34"/>
    <mergeCell ref="O35:Q35"/>
    <mergeCell ref="O36:Q36"/>
    <mergeCell ref="O37:Q37"/>
    <mergeCell ref="R25:T25"/>
    <mergeCell ref="R26:T26"/>
    <mergeCell ref="U43:W43"/>
    <mergeCell ref="U28:W28"/>
    <mergeCell ref="U29:W29"/>
    <mergeCell ref="U30:W30"/>
    <mergeCell ref="U31:W31"/>
    <mergeCell ref="U32:W32"/>
    <mergeCell ref="U33:W33"/>
    <mergeCell ref="U25:W25"/>
    <mergeCell ref="U26:W26"/>
    <mergeCell ref="U27:W27"/>
    <mergeCell ref="R43:T43"/>
    <mergeCell ref="R27:T27"/>
    <mergeCell ref="R28:T28"/>
    <mergeCell ref="R29:T29"/>
    <mergeCell ref="R30:T30"/>
    <mergeCell ref="R38:T38"/>
    <mergeCell ref="R39:T39"/>
    <mergeCell ref="R40:T40"/>
    <mergeCell ref="R41:T41"/>
    <mergeCell ref="R42:T42"/>
    <mergeCell ref="R31:T31"/>
    <mergeCell ref="R32:T32"/>
    <mergeCell ref="U46:W46"/>
    <mergeCell ref="X25:AB25"/>
    <mergeCell ref="X26:AB26"/>
    <mergeCell ref="X27:AB27"/>
    <mergeCell ref="X28:AB28"/>
    <mergeCell ref="U17:W17"/>
    <mergeCell ref="U18:W18"/>
    <mergeCell ref="U19:W19"/>
    <mergeCell ref="U20:W20"/>
    <mergeCell ref="U21:W21"/>
    <mergeCell ref="U44:W44"/>
    <mergeCell ref="U45:W45"/>
    <mergeCell ref="U34:W34"/>
    <mergeCell ref="U35:W35"/>
    <mergeCell ref="U36:W36"/>
    <mergeCell ref="U37:W37"/>
    <mergeCell ref="U38:W38"/>
    <mergeCell ref="U39:W39"/>
    <mergeCell ref="U40:W40"/>
    <mergeCell ref="U41:W41"/>
    <mergeCell ref="U42:W42"/>
    <mergeCell ref="X18:AB18"/>
    <mergeCell ref="X19:AB19"/>
    <mergeCell ref="X20:AB20"/>
  </mergeCells>
  <phoneticPr fontId="2"/>
  <conditionalFormatting sqref="A46:AB46 A16:D45 O16:AB45">
    <cfRule type="expression" dxfId="43" priority="45" stopIfTrue="1">
      <formula>$A16="--"</formula>
    </cfRule>
    <cfRule type="expression" dxfId="42" priority="46" stopIfTrue="1">
      <formula>WEEKDAY($A16)=1</formula>
    </cfRule>
    <cfRule type="expression" dxfId="41" priority="63" stopIfTrue="1">
      <formula>WEEKDAY($A16)=7</formula>
    </cfRule>
    <cfRule type="expression" dxfId="40" priority="64" stopIfTrue="1">
      <formula>$AC16&lt;&gt;""</formula>
    </cfRule>
  </conditionalFormatting>
  <conditionalFormatting sqref="E16:N29 E39:N40 E37:K38 E36:N36 E34:K35 E32:N33 E30:K31">
    <cfRule type="expression" dxfId="39" priority="41" stopIfTrue="1">
      <formula>$A16="--"</formula>
    </cfRule>
    <cfRule type="expression" dxfId="38" priority="42" stopIfTrue="1">
      <formula>WEEKDAY($A16)=1</formula>
    </cfRule>
    <cfRule type="expression" dxfId="37" priority="43" stopIfTrue="1">
      <formula>WEEKDAY($A16)=7</formula>
    </cfRule>
    <cfRule type="expression" dxfId="36" priority="44" stopIfTrue="1">
      <formula>$AC16&lt;&gt;""</formula>
    </cfRule>
  </conditionalFormatting>
  <conditionalFormatting sqref="E41:K45">
    <cfRule type="expression" dxfId="35" priority="37" stopIfTrue="1">
      <formula>$A41="--"</formula>
    </cfRule>
    <cfRule type="expression" dxfId="34" priority="38" stopIfTrue="1">
      <formula>WEEKDAY($A41)=1</formula>
    </cfRule>
    <cfRule type="expression" dxfId="33" priority="39" stopIfTrue="1">
      <formula>WEEKDAY($A41)=7</formula>
    </cfRule>
    <cfRule type="expression" dxfId="32" priority="40" stopIfTrue="1">
      <formula>$AC41&lt;&gt;""</formula>
    </cfRule>
  </conditionalFormatting>
  <conditionalFormatting sqref="L41:N45">
    <cfRule type="expression" dxfId="31" priority="33" stopIfTrue="1">
      <formula>$A41="--"</formula>
    </cfRule>
    <cfRule type="expression" dxfId="30" priority="34" stopIfTrue="1">
      <formula>WEEKDAY($A41)=1</formula>
    </cfRule>
    <cfRule type="expression" dxfId="29" priority="35" stopIfTrue="1">
      <formula>WEEKDAY($A41)=7</formula>
    </cfRule>
    <cfRule type="expression" dxfId="28" priority="36" stopIfTrue="1">
      <formula>$AC41&lt;&gt;""</formula>
    </cfRule>
  </conditionalFormatting>
  <conditionalFormatting sqref="L30:N30">
    <cfRule type="expression" dxfId="27" priority="21" stopIfTrue="1">
      <formula>$A30="--"</formula>
    </cfRule>
    <cfRule type="expression" dxfId="26" priority="22" stopIfTrue="1">
      <formula>WEEKDAY($A30)=1</formula>
    </cfRule>
    <cfRule type="expression" dxfId="25" priority="23" stopIfTrue="1">
      <formula>WEEKDAY($A30)=7</formula>
    </cfRule>
    <cfRule type="expression" dxfId="24" priority="24" stopIfTrue="1">
      <formula>$AC30&lt;&gt;""</formula>
    </cfRule>
  </conditionalFormatting>
  <conditionalFormatting sqref="L31:N31">
    <cfRule type="expression" dxfId="23" priority="17" stopIfTrue="1">
      <formula>$A31="--"</formula>
    </cfRule>
    <cfRule type="expression" dxfId="22" priority="18" stopIfTrue="1">
      <formula>WEEKDAY($A31)=1</formula>
    </cfRule>
    <cfRule type="expression" dxfId="21" priority="19" stopIfTrue="1">
      <formula>WEEKDAY($A31)=7</formula>
    </cfRule>
    <cfRule type="expression" dxfId="20" priority="20" stopIfTrue="1">
      <formula>$AC31&lt;&gt;""</formula>
    </cfRule>
  </conditionalFormatting>
  <conditionalFormatting sqref="L34:N34">
    <cfRule type="expression" dxfId="19" priority="13" stopIfTrue="1">
      <formula>$A34="--"</formula>
    </cfRule>
    <cfRule type="expression" dxfId="18" priority="14" stopIfTrue="1">
      <formula>WEEKDAY($A34)=1</formula>
    </cfRule>
    <cfRule type="expression" dxfId="17" priority="15" stopIfTrue="1">
      <formula>WEEKDAY($A34)=7</formula>
    </cfRule>
    <cfRule type="expression" dxfId="16" priority="16" stopIfTrue="1">
      <formula>$AC34&lt;&gt;""</formula>
    </cfRule>
  </conditionalFormatting>
  <conditionalFormatting sqref="L35:N35">
    <cfRule type="expression" dxfId="15" priority="9" stopIfTrue="1">
      <formula>$A35="--"</formula>
    </cfRule>
    <cfRule type="expression" dxfId="14" priority="10" stopIfTrue="1">
      <formula>WEEKDAY($A35)=1</formula>
    </cfRule>
    <cfRule type="expression" dxfId="13" priority="11" stopIfTrue="1">
      <formula>WEEKDAY($A35)=7</formula>
    </cfRule>
    <cfRule type="expression" dxfId="12" priority="12" stopIfTrue="1">
      <formula>$AC35&lt;&gt;""</formula>
    </cfRule>
  </conditionalFormatting>
  <conditionalFormatting sqref="L37:N37">
    <cfRule type="expression" dxfId="11" priority="5" stopIfTrue="1">
      <formula>$A37="--"</formula>
    </cfRule>
    <cfRule type="expression" dxfId="10" priority="6" stopIfTrue="1">
      <formula>WEEKDAY($A37)=1</formula>
    </cfRule>
    <cfRule type="expression" dxfId="9" priority="7" stopIfTrue="1">
      <formula>WEEKDAY($A37)=7</formula>
    </cfRule>
    <cfRule type="expression" dxfId="8" priority="8" stopIfTrue="1">
      <formula>$AC37&lt;&gt;""</formula>
    </cfRule>
  </conditionalFormatting>
  <conditionalFormatting sqref="L38:N38">
    <cfRule type="expression" dxfId="7" priority="1" stopIfTrue="1">
      <formula>$A38="--"</formula>
    </cfRule>
    <cfRule type="expression" dxfId="6" priority="2" stopIfTrue="1">
      <formula>WEEKDAY($A38)=1</formula>
    </cfRule>
    <cfRule type="expression" dxfId="5" priority="3" stopIfTrue="1">
      <formula>WEEKDAY($A38)=7</formula>
    </cfRule>
    <cfRule type="expression" dxfId="4" priority="4" stopIfTrue="1">
      <formula>$AC38&lt;&gt;""</formula>
    </cfRule>
  </conditionalFormatting>
  <dataValidations count="4">
    <dataValidation imeMode="off" allowBlank="1" showInputMessage="1" showErrorMessage="1" sqref="AJ2:AK8 L16:N354 AI1:AI1048576 I1 I16:I354 J16:K16 J47:K354" xr:uid="{00000000-0002-0000-0000-000000000000}"/>
    <dataValidation type="list" allowBlank="1" showInputMessage="1" showErrorMessage="1" sqref="E16:H46" xr:uid="{00000000-0002-0000-0000-000001000000}">
      <formula1>$AH$17:$AH$21</formula1>
    </dataValidation>
    <dataValidation type="list" imeMode="off" allowBlank="1" showInputMessage="1" showErrorMessage="1" sqref="D1:E1" xr:uid="{00000000-0002-0000-0000-000002000000}">
      <formula1>"1,2,3,4,5,6,7,8,9,10,11,12"</formula1>
    </dataValidation>
    <dataValidation type="list" imeMode="off" allowBlank="1" showInputMessage="1" showErrorMessage="1" sqref="A1:B1" xr:uid="{00000000-0002-0000-0000-000003000000}">
      <formula1>"2018,2019,2020,2021"</formula1>
    </dataValidation>
  </dataValidations>
  <printOptions horizontalCentered="1" verticalCentered="1"/>
  <pageMargins left="0.39000000000000007" right="0.39000000000000007" top="0.90999999999999992" bottom="0.90999999999999992" header="0.51" footer="0.51"/>
  <pageSetup paperSize="9" scale="85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74"/>
  <sheetViews>
    <sheetView workbookViewId="0">
      <selection activeCell="B3" sqref="B3"/>
    </sheetView>
  </sheetViews>
  <sheetFormatPr baseColWidth="10" defaultColWidth="12.83203125" defaultRowHeight="14"/>
  <cols>
    <col min="1" max="1" width="1.33203125" style="20" customWidth="1"/>
    <col min="2" max="2" width="15.33203125" style="20" customWidth="1"/>
    <col min="3" max="3" width="5.33203125" style="20" customWidth="1"/>
    <col min="4" max="4" width="31.5" style="20" customWidth="1"/>
    <col min="5" max="16384" width="12.83203125" style="20"/>
  </cols>
  <sheetData>
    <row r="1" spans="2:7" ht="8" customHeight="1"/>
    <row r="2" spans="2:7">
      <c r="B2" s="19" t="s">
        <v>44</v>
      </c>
      <c r="C2" s="19" t="s">
        <v>45</v>
      </c>
      <c r="D2" s="19" t="s">
        <v>46</v>
      </c>
    </row>
    <row r="3" spans="2:7">
      <c r="B3" s="22">
        <v>43101</v>
      </c>
      <c r="C3" s="23">
        <f>IF(B3 &lt;&gt; "", B3, "")</f>
        <v>43101</v>
      </c>
      <c r="D3" s="21" t="s">
        <v>47</v>
      </c>
    </row>
    <row r="4" spans="2:7">
      <c r="B4" s="22">
        <v>43108</v>
      </c>
      <c r="C4" s="23">
        <f t="shared" ref="C4:C74" si="0">IF(B4 &lt;&gt; "", B4, "")</f>
        <v>43108</v>
      </c>
      <c r="D4" s="21" t="s">
        <v>48</v>
      </c>
    </row>
    <row r="5" spans="2:7">
      <c r="B5" s="22">
        <v>43142</v>
      </c>
      <c r="C5" s="23">
        <f t="shared" si="0"/>
        <v>43142</v>
      </c>
      <c r="D5" s="21" t="s">
        <v>49</v>
      </c>
    </row>
    <row r="6" spans="2:7">
      <c r="B6" s="22">
        <v>43143</v>
      </c>
      <c r="C6" s="23">
        <f t="shared" si="0"/>
        <v>43143</v>
      </c>
      <c r="D6" s="21" t="s">
        <v>50</v>
      </c>
    </row>
    <row r="7" spans="2:7">
      <c r="B7" s="22">
        <v>43180</v>
      </c>
      <c r="C7" s="23">
        <f t="shared" si="0"/>
        <v>43180</v>
      </c>
      <c r="D7" s="21" t="s">
        <v>51</v>
      </c>
    </row>
    <row r="8" spans="2:7">
      <c r="B8" s="22">
        <v>43219</v>
      </c>
      <c r="C8" s="23">
        <f t="shared" si="0"/>
        <v>43219</v>
      </c>
      <c r="D8" s="21" t="s">
        <v>52</v>
      </c>
    </row>
    <row r="9" spans="2:7">
      <c r="B9" s="22">
        <v>43220</v>
      </c>
      <c r="C9" s="23">
        <f t="shared" si="0"/>
        <v>43220</v>
      </c>
      <c r="D9" s="21" t="s">
        <v>50</v>
      </c>
      <c r="G9" s="24"/>
    </row>
    <row r="10" spans="2:7">
      <c r="B10" s="22">
        <v>43223</v>
      </c>
      <c r="C10" s="23">
        <f t="shared" si="0"/>
        <v>43223</v>
      </c>
      <c r="D10" s="21" t="s">
        <v>53</v>
      </c>
      <c r="G10" s="24"/>
    </row>
    <row r="11" spans="2:7">
      <c r="B11" s="22">
        <v>43224</v>
      </c>
      <c r="C11" s="23">
        <f t="shared" si="0"/>
        <v>43224</v>
      </c>
      <c r="D11" s="21" t="s">
        <v>54</v>
      </c>
      <c r="G11" s="24"/>
    </row>
    <row r="12" spans="2:7">
      <c r="B12" s="22">
        <v>43225</v>
      </c>
      <c r="C12" s="23">
        <f t="shared" si="0"/>
        <v>43225</v>
      </c>
      <c r="D12" s="21" t="s">
        <v>55</v>
      </c>
      <c r="G12" s="24"/>
    </row>
    <row r="13" spans="2:7">
      <c r="B13" s="22">
        <v>43297</v>
      </c>
      <c r="C13" s="23">
        <f t="shared" si="0"/>
        <v>43297</v>
      </c>
      <c r="D13" s="21" t="s">
        <v>56</v>
      </c>
      <c r="G13" s="24"/>
    </row>
    <row r="14" spans="2:7">
      <c r="B14" s="22">
        <v>43323</v>
      </c>
      <c r="C14" s="23">
        <f t="shared" si="0"/>
        <v>43323</v>
      </c>
      <c r="D14" s="21" t="s">
        <v>57</v>
      </c>
      <c r="G14" s="24"/>
    </row>
    <row r="15" spans="2:7">
      <c r="B15" s="22">
        <v>43360</v>
      </c>
      <c r="C15" s="23">
        <f t="shared" si="0"/>
        <v>43360</v>
      </c>
      <c r="D15" s="21" t="s">
        <v>58</v>
      </c>
      <c r="G15" s="24"/>
    </row>
    <row r="16" spans="2:7">
      <c r="B16" s="22">
        <v>43366</v>
      </c>
      <c r="C16" s="23">
        <f t="shared" si="0"/>
        <v>43366</v>
      </c>
      <c r="D16" s="21" t="s">
        <v>59</v>
      </c>
      <c r="G16" s="24"/>
    </row>
    <row r="17" spans="2:12">
      <c r="B17" s="22">
        <v>43367</v>
      </c>
      <c r="C17" s="23">
        <f t="shared" si="0"/>
        <v>43367</v>
      </c>
      <c r="D17" s="21" t="s">
        <v>50</v>
      </c>
      <c r="G17" s="24"/>
    </row>
    <row r="18" spans="2:12">
      <c r="B18" s="22">
        <v>43381</v>
      </c>
      <c r="C18" s="23">
        <f t="shared" si="0"/>
        <v>43381</v>
      </c>
      <c r="D18" s="21" t="s">
        <v>60</v>
      </c>
      <c r="G18" s="24"/>
    </row>
    <row r="19" spans="2:12">
      <c r="B19" s="22">
        <v>43407</v>
      </c>
      <c r="C19" s="23">
        <f t="shared" si="0"/>
        <v>43407</v>
      </c>
      <c r="D19" s="21" t="s">
        <v>61</v>
      </c>
      <c r="G19" s="24"/>
    </row>
    <row r="20" spans="2:12">
      <c r="B20" s="22">
        <v>43427</v>
      </c>
      <c r="C20" s="23">
        <f t="shared" si="0"/>
        <v>43427</v>
      </c>
      <c r="D20" s="21" t="s">
        <v>62</v>
      </c>
      <c r="G20" s="24"/>
    </row>
    <row r="21" spans="2:12">
      <c r="B21" s="22">
        <v>43457</v>
      </c>
      <c r="C21" s="23">
        <f t="shared" si="0"/>
        <v>43457</v>
      </c>
      <c r="D21" s="21" t="s">
        <v>63</v>
      </c>
      <c r="G21" s="24"/>
    </row>
    <row r="22" spans="2:12">
      <c r="B22" s="22">
        <v>43458</v>
      </c>
      <c r="C22" s="23">
        <f t="shared" si="0"/>
        <v>43458</v>
      </c>
      <c r="D22" s="21" t="s">
        <v>50</v>
      </c>
      <c r="G22" s="24"/>
    </row>
    <row r="23" spans="2:12">
      <c r="B23" s="22">
        <v>43466</v>
      </c>
      <c r="C23" s="23">
        <f t="shared" si="0"/>
        <v>43466</v>
      </c>
      <c r="D23" s="21" t="s">
        <v>47</v>
      </c>
      <c r="G23" s="24"/>
    </row>
    <row r="24" spans="2:12">
      <c r="B24" s="22">
        <v>43479</v>
      </c>
      <c r="C24" s="23">
        <f t="shared" si="0"/>
        <v>43479</v>
      </c>
      <c r="D24" s="21" t="s">
        <v>48</v>
      </c>
      <c r="G24" s="24"/>
    </row>
    <row r="25" spans="2:12">
      <c r="B25" s="22">
        <v>43507</v>
      </c>
      <c r="C25" s="23">
        <f t="shared" si="0"/>
        <v>43507</v>
      </c>
      <c r="D25" s="21" t="s">
        <v>49</v>
      </c>
      <c r="G25" s="24"/>
      <c r="I25" s="24"/>
    </row>
    <row r="26" spans="2:12">
      <c r="B26" s="22">
        <v>43545</v>
      </c>
      <c r="C26" s="23">
        <f t="shared" si="0"/>
        <v>43545</v>
      </c>
      <c r="D26" s="21" t="s">
        <v>51</v>
      </c>
      <c r="G26" s="24"/>
      <c r="I26" s="24"/>
      <c r="L26" s="24"/>
    </row>
    <row r="27" spans="2:12">
      <c r="B27" s="22">
        <v>43584</v>
      </c>
      <c r="C27" s="23">
        <f t="shared" si="0"/>
        <v>43584</v>
      </c>
      <c r="D27" s="21" t="s">
        <v>52</v>
      </c>
      <c r="G27" s="24"/>
      <c r="I27" s="24"/>
      <c r="L27" s="24"/>
    </row>
    <row r="28" spans="2:12">
      <c r="B28" s="22">
        <v>43588</v>
      </c>
      <c r="C28" s="23">
        <f t="shared" si="0"/>
        <v>43588</v>
      </c>
      <c r="D28" s="21" t="s">
        <v>53</v>
      </c>
      <c r="G28" s="24"/>
      <c r="I28" s="24"/>
      <c r="L28" s="24"/>
    </row>
    <row r="29" spans="2:12">
      <c r="B29" s="22">
        <v>43589</v>
      </c>
      <c r="C29" s="23">
        <f t="shared" si="0"/>
        <v>43589</v>
      </c>
      <c r="D29" s="21" t="s">
        <v>54</v>
      </c>
      <c r="G29" s="24"/>
      <c r="I29" s="24"/>
      <c r="L29" s="24"/>
    </row>
    <row r="30" spans="2:12">
      <c r="B30" s="22">
        <v>43590</v>
      </c>
      <c r="C30" s="23">
        <f t="shared" si="0"/>
        <v>43590</v>
      </c>
      <c r="D30" s="21" t="s">
        <v>55</v>
      </c>
      <c r="G30" s="24"/>
      <c r="I30" s="24"/>
      <c r="L30" s="24"/>
    </row>
    <row r="31" spans="2:12">
      <c r="B31" s="22">
        <v>43591</v>
      </c>
      <c r="C31" s="23">
        <f t="shared" si="0"/>
        <v>43591</v>
      </c>
      <c r="D31" s="21" t="s">
        <v>50</v>
      </c>
      <c r="G31" s="24"/>
      <c r="I31" s="24"/>
      <c r="L31" s="24"/>
    </row>
    <row r="32" spans="2:12">
      <c r="B32" s="22">
        <v>43661</v>
      </c>
      <c r="C32" s="23">
        <f t="shared" si="0"/>
        <v>43661</v>
      </c>
      <c r="D32" s="21" t="s">
        <v>56</v>
      </c>
      <c r="G32" s="24"/>
      <c r="I32" s="24"/>
      <c r="L32" s="24"/>
    </row>
    <row r="33" spans="2:12">
      <c r="B33" s="22">
        <v>43688</v>
      </c>
      <c r="C33" s="23">
        <f t="shared" si="0"/>
        <v>43688</v>
      </c>
      <c r="D33" s="21" t="s">
        <v>57</v>
      </c>
      <c r="G33" s="24"/>
      <c r="I33" s="24"/>
      <c r="L33" s="24"/>
    </row>
    <row r="34" spans="2:12">
      <c r="B34" s="22">
        <v>43689</v>
      </c>
      <c r="C34" s="23">
        <f t="shared" si="0"/>
        <v>43689</v>
      </c>
      <c r="D34" s="21" t="s">
        <v>50</v>
      </c>
      <c r="G34" s="24"/>
      <c r="I34" s="24"/>
      <c r="L34" s="24"/>
    </row>
    <row r="35" spans="2:12">
      <c r="B35" s="22">
        <v>43724</v>
      </c>
      <c r="C35" s="23">
        <f t="shared" si="0"/>
        <v>43724</v>
      </c>
      <c r="D35" s="21" t="s">
        <v>58</v>
      </c>
      <c r="G35" s="24"/>
      <c r="I35" s="24"/>
      <c r="L35" s="24"/>
    </row>
    <row r="36" spans="2:12">
      <c r="B36" s="22">
        <v>43731</v>
      </c>
      <c r="C36" s="23">
        <f t="shared" si="0"/>
        <v>43731</v>
      </c>
      <c r="D36" s="21" t="s">
        <v>59</v>
      </c>
      <c r="G36" s="24"/>
      <c r="I36" s="24"/>
      <c r="L36" s="24"/>
    </row>
    <row r="37" spans="2:12">
      <c r="B37" s="22">
        <v>43752</v>
      </c>
      <c r="C37" s="23">
        <f t="shared" si="0"/>
        <v>43752</v>
      </c>
      <c r="D37" s="21" t="s">
        <v>60</v>
      </c>
      <c r="G37" s="24"/>
      <c r="I37" s="24"/>
      <c r="L37" s="24"/>
    </row>
    <row r="38" spans="2:12">
      <c r="B38" s="22">
        <v>43772</v>
      </c>
      <c r="C38" s="23">
        <f t="shared" si="0"/>
        <v>43772</v>
      </c>
      <c r="D38" s="21" t="s">
        <v>61</v>
      </c>
      <c r="G38" s="24"/>
      <c r="I38" s="24"/>
      <c r="L38" s="24"/>
    </row>
    <row r="39" spans="2:12">
      <c r="B39" s="22">
        <v>43773</v>
      </c>
      <c r="C39" s="23">
        <f t="shared" si="0"/>
        <v>43773</v>
      </c>
      <c r="D39" s="21" t="s">
        <v>50</v>
      </c>
      <c r="G39" s="24"/>
      <c r="I39" s="24"/>
      <c r="L39" s="24"/>
    </row>
    <row r="40" spans="2:12">
      <c r="B40" s="22">
        <v>43792</v>
      </c>
      <c r="C40" s="23">
        <f t="shared" si="0"/>
        <v>43792</v>
      </c>
      <c r="D40" s="21" t="s">
        <v>62</v>
      </c>
      <c r="G40" s="24"/>
      <c r="I40" s="24"/>
      <c r="L40" s="24"/>
    </row>
    <row r="41" spans="2:12">
      <c r="B41" s="22">
        <v>43822</v>
      </c>
      <c r="C41" s="23">
        <f t="shared" si="0"/>
        <v>43822</v>
      </c>
      <c r="D41" s="21" t="s">
        <v>63</v>
      </c>
      <c r="G41" s="24"/>
      <c r="I41" s="24"/>
      <c r="L41" s="24"/>
    </row>
    <row r="42" spans="2:12">
      <c r="B42" s="22">
        <v>43831</v>
      </c>
      <c r="C42" s="23">
        <f t="shared" si="0"/>
        <v>43831</v>
      </c>
      <c r="D42" s="21" t="s">
        <v>47</v>
      </c>
      <c r="G42" s="24"/>
      <c r="L42" s="24"/>
    </row>
    <row r="43" spans="2:12">
      <c r="B43" s="22">
        <v>43843</v>
      </c>
      <c r="C43" s="23">
        <f t="shared" si="0"/>
        <v>43843</v>
      </c>
      <c r="D43" s="21" t="s">
        <v>48</v>
      </c>
      <c r="G43" s="24"/>
      <c r="L43" s="24"/>
    </row>
    <row r="44" spans="2:12">
      <c r="B44" s="22">
        <v>43872</v>
      </c>
      <c r="C44" s="23">
        <f t="shared" si="0"/>
        <v>43872</v>
      </c>
      <c r="D44" s="21" t="s">
        <v>49</v>
      </c>
      <c r="G44" s="24"/>
      <c r="L44" s="24"/>
    </row>
    <row r="45" spans="2:12">
      <c r="B45" s="22">
        <v>43910</v>
      </c>
      <c r="C45" s="23">
        <f t="shared" si="0"/>
        <v>43910</v>
      </c>
      <c r="D45" s="21" t="s">
        <v>51</v>
      </c>
      <c r="G45" s="24"/>
      <c r="L45" s="24"/>
    </row>
    <row r="46" spans="2:12">
      <c r="B46" s="22">
        <v>43950</v>
      </c>
      <c r="C46" s="23">
        <f t="shared" si="0"/>
        <v>43950</v>
      </c>
      <c r="D46" s="21" t="s">
        <v>52</v>
      </c>
      <c r="G46" s="24"/>
      <c r="L46" s="24"/>
    </row>
    <row r="47" spans="2:12">
      <c r="B47" s="22">
        <v>43954</v>
      </c>
      <c r="C47" s="23">
        <f t="shared" si="0"/>
        <v>43954</v>
      </c>
      <c r="D47" s="21" t="s">
        <v>53</v>
      </c>
      <c r="G47" s="24"/>
      <c r="L47" s="24"/>
    </row>
    <row r="48" spans="2:12">
      <c r="B48" s="22">
        <v>43955</v>
      </c>
      <c r="C48" s="23">
        <f t="shared" si="0"/>
        <v>43955</v>
      </c>
      <c r="D48" s="21" t="s">
        <v>50</v>
      </c>
      <c r="G48" s="24"/>
      <c r="L48" s="24"/>
    </row>
    <row r="49" spans="2:12">
      <c r="B49" s="22">
        <v>43955</v>
      </c>
      <c r="C49" s="23">
        <f t="shared" si="0"/>
        <v>43955</v>
      </c>
      <c r="D49" s="21" t="s">
        <v>54</v>
      </c>
      <c r="G49" s="24"/>
      <c r="L49" s="24"/>
    </row>
    <row r="50" spans="2:12">
      <c r="B50" s="22">
        <v>43956</v>
      </c>
      <c r="C50" s="23">
        <f t="shared" si="0"/>
        <v>43956</v>
      </c>
      <c r="D50" s="21" t="s">
        <v>55</v>
      </c>
      <c r="G50" s="24"/>
      <c r="L50" s="24"/>
    </row>
    <row r="51" spans="2:12">
      <c r="B51" s="22">
        <v>44032</v>
      </c>
      <c r="C51" s="23">
        <f t="shared" si="0"/>
        <v>44032</v>
      </c>
      <c r="D51" s="21" t="s">
        <v>56</v>
      </c>
      <c r="G51" s="24"/>
      <c r="L51" s="24"/>
    </row>
    <row r="52" spans="2:12">
      <c r="B52" s="22">
        <v>44054</v>
      </c>
      <c r="C52" s="23">
        <f t="shared" si="0"/>
        <v>44054</v>
      </c>
      <c r="D52" s="21" t="s">
        <v>57</v>
      </c>
      <c r="G52" s="24"/>
      <c r="L52" s="24"/>
    </row>
    <row r="53" spans="2:12">
      <c r="B53" s="22">
        <v>44095</v>
      </c>
      <c r="C53" s="23">
        <f t="shared" si="0"/>
        <v>44095</v>
      </c>
      <c r="D53" s="21" t="s">
        <v>58</v>
      </c>
      <c r="G53" s="24"/>
      <c r="L53" s="24"/>
    </row>
    <row r="54" spans="2:12">
      <c r="B54" s="22">
        <v>44096</v>
      </c>
      <c r="C54" s="23">
        <f t="shared" si="0"/>
        <v>44096</v>
      </c>
      <c r="D54" s="21" t="s">
        <v>59</v>
      </c>
      <c r="G54" s="24"/>
      <c r="L54" s="24"/>
    </row>
    <row r="55" spans="2:12">
      <c r="B55" s="22">
        <v>44116</v>
      </c>
      <c r="C55" s="23">
        <f t="shared" si="0"/>
        <v>44116</v>
      </c>
      <c r="D55" s="21" t="s">
        <v>60</v>
      </c>
      <c r="G55" s="24"/>
      <c r="L55" s="24"/>
    </row>
    <row r="56" spans="2:12">
      <c r="B56" s="22">
        <v>44138</v>
      </c>
      <c r="C56" s="23">
        <f t="shared" si="0"/>
        <v>44138</v>
      </c>
      <c r="D56" s="21" t="s">
        <v>61</v>
      </c>
      <c r="G56" s="24"/>
      <c r="L56" s="24"/>
    </row>
    <row r="57" spans="2:12">
      <c r="B57" s="22">
        <v>44158</v>
      </c>
      <c r="C57" s="23">
        <f t="shared" si="0"/>
        <v>44158</v>
      </c>
      <c r="D57" s="21" t="s">
        <v>62</v>
      </c>
      <c r="G57" s="24"/>
      <c r="L57" s="24"/>
    </row>
    <row r="58" spans="2:12">
      <c r="B58" s="22">
        <v>44188</v>
      </c>
      <c r="C58" s="23">
        <f t="shared" si="0"/>
        <v>44188</v>
      </c>
      <c r="D58" s="21" t="s">
        <v>63</v>
      </c>
      <c r="G58" s="24"/>
      <c r="L58" s="24"/>
    </row>
    <row r="59" spans="2:12">
      <c r="B59" s="22">
        <v>44197</v>
      </c>
      <c r="C59" s="23">
        <f t="shared" si="0"/>
        <v>44197</v>
      </c>
      <c r="D59" s="21" t="s">
        <v>47</v>
      </c>
      <c r="G59" s="24"/>
    </row>
    <row r="60" spans="2:12">
      <c r="B60" s="22">
        <v>44207</v>
      </c>
      <c r="C60" s="23">
        <f t="shared" si="0"/>
        <v>44207</v>
      </c>
      <c r="D60" s="21" t="s">
        <v>48</v>
      </c>
      <c r="G60" s="24"/>
    </row>
    <row r="61" spans="2:12">
      <c r="B61" s="22">
        <v>44238</v>
      </c>
      <c r="C61" s="23">
        <f t="shared" si="0"/>
        <v>44238</v>
      </c>
      <c r="D61" s="21" t="s">
        <v>49</v>
      </c>
      <c r="G61" s="24"/>
    </row>
    <row r="62" spans="2:12">
      <c r="B62" s="22">
        <v>44275</v>
      </c>
      <c r="C62" s="23">
        <f t="shared" si="0"/>
        <v>44275</v>
      </c>
      <c r="D62" s="21" t="s">
        <v>51</v>
      </c>
      <c r="G62" s="24"/>
    </row>
    <row r="63" spans="2:12">
      <c r="B63" s="22">
        <v>44315</v>
      </c>
      <c r="C63" s="23">
        <f t="shared" si="0"/>
        <v>44315</v>
      </c>
      <c r="D63" s="21" t="s">
        <v>52</v>
      </c>
      <c r="G63" s="24"/>
    </row>
    <row r="64" spans="2:12">
      <c r="B64" s="22">
        <v>44319</v>
      </c>
      <c r="C64" s="23">
        <f t="shared" si="0"/>
        <v>44319</v>
      </c>
      <c r="D64" s="21" t="s">
        <v>53</v>
      </c>
      <c r="G64" s="24"/>
    </row>
    <row r="65" spans="2:7">
      <c r="B65" s="22">
        <v>44320</v>
      </c>
      <c r="C65" s="23">
        <f t="shared" si="0"/>
        <v>44320</v>
      </c>
      <c r="D65" s="21" t="s">
        <v>54</v>
      </c>
      <c r="G65" s="24"/>
    </row>
    <row r="66" spans="2:7">
      <c r="B66" s="22">
        <v>44321</v>
      </c>
      <c r="C66" s="23">
        <f t="shared" si="0"/>
        <v>44321</v>
      </c>
      <c r="D66" s="21" t="s">
        <v>55</v>
      </c>
      <c r="G66" s="24"/>
    </row>
    <row r="67" spans="2:7">
      <c r="B67" s="22">
        <v>44396</v>
      </c>
      <c r="C67" s="23">
        <f t="shared" si="0"/>
        <v>44396</v>
      </c>
      <c r="D67" s="21" t="s">
        <v>56</v>
      </c>
      <c r="G67" s="24"/>
    </row>
    <row r="68" spans="2:7">
      <c r="B68" s="22">
        <v>44419</v>
      </c>
      <c r="C68" s="23">
        <f t="shared" si="0"/>
        <v>44419</v>
      </c>
      <c r="D68" s="21" t="s">
        <v>57</v>
      </c>
      <c r="G68" s="24"/>
    </row>
    <row r="69" spans="2:7">
      <c r="B69" s="22">
        <v>44459</v>
      </c>
      <c r="C69" s="23">
        <f t="shared" si="0"/>
        <v>44459</v>
      </c>
      <c r="D69" s="21" t="s">
        <v>58</v>
      </c>
      <c r="G69" s="24"/>
    </row>
    <row r="70" spans="2:7">
      <c r="B70" s="22">
        <v>44462</v>
      </c>
      <c r="C70" s="23">
        <f t="shared" si="0"/>
        <v>44462</v>
      </c>
      <c r="D70" s="21" t="s">
        <v>59</v>
      </c>
      <c r="G70" s="24"/>
    </row>
    <row r="71" spans="2:7">
      <c r="B71" s="22">
        <v>44480</v>
      </c>
      <c r="C71" s="23">
        <f t="shared" si="0"/>
        <v>44480</v>
      </c>
      <c r="D71" s="21" t="s">
        <v>60</v>
      </c>
      <c r="G71" s="24"/>
    </row>
    <row r="72" spans="2:7">
      <c r="B72" s="22">
        <v>44503</v>
      </c>
      <c r="C72" s="23">
        <f t="shared" si="0"/>
        <v>44503</v>
      </c>
      <c r="D72" s="21" t="s">
        <v>61</v>
      </c>
      <c r="G72" s="24"/>
    </row>
    <row r="73" spans="2:7">
      <c r="B73" s="22">
        <v>44523</v>
      </c>
      <c r="C73" s="23">
        <f t="shared" si="0"/>
        <v>44523</v>
      </c>
      <c r="D73" s="21" t="s">
        <v>62</v>
      </c>
      <c r="G73" s="24"/>
    </row>
    <row r="74" spans="2:7">
      <c r="B74" s="22">
        <v>44553</v>
      </c>
      <c r="C74" s="23">
        <f t="shared" si="0"/>
        <v>44553</v>
      </c>
      <c r="D74" s="21" t="s">
        <v>63</v>
      </c>
      <c r="G74" s="24"/>
    </row>
  </sheetData>
  <phoneticPr fontId="2"/>
  <conditionalFormatting sqref="B3:C22 B24:C74">
    <cfRule type="expression" dxfId="3" priority="7" stopIfTrue="1">
      <formula>AND($B3 &lt;&gt; "", WEEKDAY($B3) = 7)</formula>
    </cfRule>
    <cfRule type="expression" dxfId="2" priority="10" stopIfTrue="1">
      <formula>AND($B3 &lt;&gt; "", WEEKDAY($B3) = 1)</formula>
    </cfRule>
  </conditionalFormatting>
  <conditionalFormatting sqref="B23:C23">
    <cfRule type="expression" dxfId="1" priority="5" stopIfTrue="1">
      <formula>AND($B23 &lt;&gt; "", WEEKDAY($B23) = 7)</formula>
    </cfRule>
    <cfRule type="expression" dxfId="0" priority="6" stopIfTrue="1">
      <formula>AND($B23 &lt;&gt; "", WEEKDAY($B23) = 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勤務表</vt:lpstr>
      <vt:lpstr>祝日</vt:lpstr>
      <vt:lpstr>勤務表!Print_Area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王 全堂（Ranger-Systems）</cp:lastModifiedBy>
  <cp:lastPrinted>2008-01-04T04:50:29Z</cp:lastPrinted>
  <dcterms:created xsi:type="dcterms:W3CDTF">1997-01-08T22:48:59Z</dcterms:created>
  <dcterms:modified xsi:type="dcterms:W3CDTF">2018-03-29T06:58:37Z</dcterms:modified>
</cp:coreProperties>
</file>