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ropbox\DTU\6. Semester\30530 Geografiske informationssystemer\Labs\Lab 02\"/>
    </mc:Choice>
  </mc:AlternateContent>
  <bookViews>
    <workbookView xWindow="795" yWindow="1755" windowWidth="27795" windowHeight="14385"/>
  </bookViews>
  <sheets>
    <sheet name="Q1" sheetId="2" r:id="rId1"/>
    <sheet name="Q4" sheetId="3" r:id="rId2"/>
    <sheet name="Screenshot" sheetId="1" r:id="rId3"/>
  </sheets>
  <calcPr calcId="152511"/>
</workbook>
</file>

<file path=xl/calcChain.xml><?xml version="1.0" encoding="utf-8"?>
<calcChain xmlns="http://schemas.openxmlformats.org/spreadsheetml/2006/main">
  <c r="B7" i="3" l="1"/>
  <c r="B8" i="3" s="1"/>
  <c r="B21" i="2"/>
  <c r="H12" i="2" l="1"/>
  <c r="C18" i="3" l="1"/>
  <c r="F6" i="2"/>
  <c r="B15" i="2" s="1"/>
  <c r="B5" i="3"/>
  <c r="B2" i="2"/>
  <c r="C12" i="2"/>
  <c r="B12" i="2"/>
  <c r="B3" i="2"/>
  <c r="D12" i="2"/>
  <c r="E12" i="2"/>
  <c r="F12" i="2"/>
  <c r="G12" i="2"/>
  <c r="D7" i="2"/>
  <c r="D8" i="2" s="1"/>
  <c r="F8" i="2" s="1"/>
  <c r="B17" i="2" s="1"/>
  <c r="B23" i="2" l="1"/>
  <c r="E21" i="2"/>
  <c r="C21" i="2"/>
  <c r="F7" i="2"/>
  <c r="G22" i="2" s="1"/>
  <c r="D21" i="2"/>
  <c r="G21" i="2"/>
  <c r="F21" i="2"/>
  <c r="E23" i="2"/>
  <c r="D23" i="2"/>
  <c r="F23" i="2"/>
  <c r="G23" i="2"/>
  <c r="F22" i="2"/>
  <c r="E22" i="2"/>
  <c r="C23" i="2"/>
  <c r="C22" i="2"/>
  <c r="B22" i="2" l="1"/>
  <c r="D22" i="2"/>
  <c r="B16" i="2"/>
</calcChain>
</file>

<file path=xl/sharedStrings.xml><?xml version="1.0" encoding="utf-8"?>
<sst xmlns="http://schemas.openxmlformats.org/spreadsheetml/2006/main" count="67" uniqueCount="44">
  <si>
    <t>City</t>
  </si>
  <si>
    <t>Latitude</t>
  </si>
  <si>
    <t>Longitude</t>
  </si>
  <si>
    <t>Helsingør</t>
  </si>
  <si>
    <t>Helsingborg</t>
  </si>
  <si>
    <t>Elevation</t>
  </si>
  <si>
    <t>351533,0986 m</t>
  </si>
  <si>
    <t>6212275,0354 m</t>
  </si>
  <si>
    <t>0,1393 m</t>
  </si>
  <si>
    <t>Distance:</t>
  </si>
  <si>
    <t>Question 1:</t>
  </si>
  <si>
    <t>m</t>
  </si>
  <si>
    <t>Meridian</t>
  </si>
  <si>
    <t>Parallel</t>
  </si>
  <si>
    <t>a)</t>
  </si>
  <si>
    <t>b)</t>
  </si>
  <si>
    <t>c)</t>
  </si>
  <si>
    <t>d)</t>
  </si>
  <si>
    <t>e)</t>
  </si>
  <si>
    <t>f)</t>
  </si>
  <si>
    <t>Pi</t>
  </si>
  <si>
    <t>i)</t>
  </si>
  <si>
    <t>ii)</t>
  </si>
  <si>
    <t>iii)</t>
  </si>
  <si>
    <r>
      <t xml:space="preserve">Geographic latitude </t>
    </r>
    <r>
      <rPr>
        <sz val="11"/>
        <color theme="1"/>
        <rFont val="Symbol"/>
        <family val="1"/>
        <charset val="2"/>
      </rPr>
      <t>f</t>
    </r>
  </si>
  <si>
    <t>i) ∆L =</t>
  </si>
  <si>
    <t>ii) ∆L =</t>
  </si>
  <si>
    <t>iii) ∆L =</t>
  </si>
  <si>
    <t>Spherical Earth radius</t>
  </si>
  <si>
    <t>Question 4: Great circle distance calculation</t>
  </si>
  <si>
    <t>Helsingør (1)</t>
  </si>
  <si>
    <t>Helsingborg (2)</t>
  </si>
  <si>
    <r>
      <t xml:space="preserve">Longitude </t>
    </r>
    <r>
      <rPr>
        <b/>
        <sz val="11"/>
        <color theme="1"/>
        <rFont val="Calibri"/>
        <family val="2"/>
      </rPr>
      <t>λ</t>
    </r>
  </si>
  <si>
    <r>
      <t xml:space="preserve">Latitude </t>
    </r>
    <r>
      <rPr>
        <b/>
        <sz val="11"/>
        <color theme="1"/>
        <rFont val="Symbol"/>
        <family val="1"/>
        <charset val="2"/>
      </rPr>
      <t>f</t>
    </r>
  </si>
  <si>
    <t>D =</t>
  </si>
  <si>
    <t>Surface distance =</t>
  </si>
  <si>
    <t>meter</t>
  </si>
  <si>
    <r>
      <t>∆L = Re ∆</t>
    </r>
    <r>
      <rPr>
        <sz val="11"/>
        <color theme="1"/>
        <rFont val="Calibri"/>
        <family val="2"/>
      </rPr>
      <t xml:space="preserve">λ </t>
    </r>
    <r>
      <rPr>
        <sz val="11"/>
        <color theme="1"/>
        <rFont val="Calibri"/>
        <family val="2"/>
        <scheme val="minor"/>
      </rPr>
      <t xml:space="preserve">Cos </t>
    </r>
    <r>
      <rPr>
        <sz val="11"/>
        <color theme="1"/>
        <rFont val="Symbol"/>
        <family val="1"/>
        <charset val="2"/>
      </rPr>
      <t>f</t>
    </r>
  </si>
  <si>
    <r>
      <t>∆L = Re</t>
    </r>
    <r>
      <rPr>
        <sz val="11"/>
        <color theme="1"/>
        <rFont val="Calibri"/>
        <family val="2"/>
      </rPr>
      <t>∆</t>
    </r>
    <r>
      <rPr>
        <sz val="11"/>
        <color theme="1"/>
        <rFont val="Symbol"/>
        <family val="1"/>
        <charset val="2"/>
      </rPr>
      <t>f</t>
    </r>
  </si>
  <si>
    <t>Spherical Earth radius: Re</t>
  </si>
  <si>
    <t>degree</t>
  </si>
  <si>
    <t>minute</t>
  </si>
  <si>
    <t>second</t>
  </si>
  <si>
    <t>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</si>
</sst>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71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27</xdr:col>
      <xdr:colOff>228600</xdr:colOff>
      <xdr:row>39</xdr:row>
      <xdr:rowOff>76200</xdr:rowOff>
    </xdr:to>
    <xdr:pic>
      <xdr:nvPicPr>
        <xdr:cNvPr id="1033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90500"/>
          <a:ext cx="13011150" cy="731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19050</xdr:rowOff>
    </xdr:from>
    <xdr:to>
      <xdr:col>27</xdr:col>
      <xdr:colOff>238125</xdr:colOff>
      <xdr:row>82</xdr:row>
      <xdr:rowOff>95250</xdr:rowOff>
    </xdr:to>
    <xdr:pic>
      <xdr:nvPicPr>
        <xdr:cNvPr id="1034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401050"/>
          <a:ext cx="13011150" cy="731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27</xdr:col>
      <xdr:colOff>228600</xdr:colOff>
      <xdr:row>129</xdr:row>
      <xdr:rowOff>76200</xdr:rowOff>
    </xdr:to>
    <xdr:pic>
      <xdr:nvPicPr>
        <xdr:cNvPr id="1035" name="Billed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7335500"/>
          <a:ext cx="13011150" cy="731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2" sqref="G12"/>
    </sheetView>
  </sheetViews>
  <sheetFormatPr defaultColWidth="8.7109375" defaultRowHeight="15" x14ac:dyDescent="0.25"/>
  <cols>
    <col min="1" max="1" width="30.5703125" bestFit="1" customWidth="1"/>
    <col min="2" max="2" width="12.140625" bestFit="1" customWidth="1"/>
    <col min="3" max="3" width="11.5703125" bestFit="1" customWidth="1"/>
    <col min="4" max="7" width="12" bestFit="1" customWidth="1"/>
  </cols>
  <sheetData>
    <row r="1" spans="1:8" ht="18.75" x14ac:dyDescent="0.3">
      <c r="A1" s="7" t="s">
        <v>10</v>
      </c>
    </row>
    <row r="2" spans="1:8" x14ac:dyDescent="0.25">
      <c r="A2" t="s">
        <v>39</v>
      </c>
      <c r="B2">
        <f>6378000</f>
        <v>6378000</v>
      </c>
      <c r="C2" t="s">
        <v>11</v>
      </c>
    </row>
    <row r="3" spans="1:8" x14ac:dyDescent="0.25">
      <c r="A3" s="3" t="s">
        <v>20</v>
      </c>
      <c r="B3">
        <f>PI()</f>
        <v>3.1415926535897931</v>
      </c>
    </row>
    <row r="4" spans="1:8" x14ac:dyDescent="0.25">
      <c r="A4" s="3"/>
    </row>
    <row r="6" spans="1:8" x14ac:dyDescent="0.25">
      <c r="A6" s="1" t="s">
        <v>21</v>
      </c>
      <c r="B6">
        <v>1</v>
      </c>
      <c r="C6" t="s">
        <v>40</v>
      </c>
      <c r="D6" s="4">
        <v>1</v>
      </c>
      <c r="E6" t="s">
        <v>40</v>
      </c>
      <c r="F6" s="5">
        <f>D6*(PI()/180)</f>
        <v>1.7453292519943295E-2</v>
      </c>
      <c r="G6" t="s">
        <v>43</v>
      </c>
    </row>
    <row r="7" spans="1:8" x14ac:dyDescent="0.25">
      <c r="A7" s="1" t="s">
        <v>22</v>
      </c>
      <c r="B7">
        <v>1</v>
      </c>
      <c r="C7" t="s">
        <v>41</v>
      </c>
      <c r="D7" s="4">
        <f>D6/60</f>
        <v>1.6666666666666666E-2</v>
      </c>
      <c r="E7" t="s">
        <v>40</v>
      </c>
      <c r="F7" s="5">
        <f>D7*(PI()/180)</f>
        <v>2.9088820866572158E-4</v>
      </c>
      <c r="G7" t="s">
        <v>43</v>
      </c>
    </row>
    <row r="8" spans="1:8" x14ac:dyDescent="0.25">
      <c r="A8" s="1" t="s">
        <v>23</v>
      </c>
      <c r="B8">
        <v>1</v>
      </c>
      <c r="C8" t="s">
        <v>42</v>
      </c>
      <c r="D8" s="4">
        <f>D7/60</f>
        <v>2.7777777777777778E-4</v>
      </c>
      <c r="E8" t="s">
        <v>40</v>
      </c>
      <c r="F8" s="5">
        <f>D8*(PI()/180)</f>
        <v>4.8481368110953598E-6</v>
      </c>
      <c r="G8" t="s">
        <v>43</v>
      </c>
    </row>
    <row r="9" spans="1:8" x14ac:dyDescent="0.25">
      <c r="B9" s="5"/>
      <c r="C9" s="5"/>
      <c r="D9" s="5"/>
    </row>
    <row r="10" spans="1:8" x14ac:dyDescent="0.25"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19</v>
      </c>
    </row>
    <row r="11" spans="1:8" x14ac:dyDescent="0.25">
      <c r="A11" t="s">
        <v>24</v>
      </c>
      <c r="B11">
        <v>0</v>
      </c>
      <c r="C11">
        <v>20</v>
      </c>
      <c r="D11">
        <v>40</v>
      </c>
      <c r="E11">
        <v>60</v>
      </c>
      <c r="F11">
        <v>80</v>
      </c>
      <c r="G11" s="2">
        <v>55.762999999999998</v>
      </c>
      <c r="H11" t="s">
        <v>40</v>
      </c>
    </row>
    <row r="12" spans="1:8" x14ac:dyDescent="0.25">
      <c r="B12">
        <f>B11*(PI()/180)</f>
        <v>0</v>
      </c>
      <c r="C12" s="4">
        <f>C11*(PI()/180)</f>
        <v>0.3490658503988659</v>
      </c>
      <c r="D12" s="4">
        <f t="shared" ref="D12:G12" si="0">D11*(PI()/180)</f>
        <v>0.69813170079773179</v>
      </c>
      <c r="E12" s="4">
        <f t="shared" si="0"/>
        <v>1.0471975511965976</v>
      </c>
      <c r="F12" s="4">
        <f t="shared" si="0"/>
        <v>1.3962634015954636</v>
      </c>
      <c r="G12" s="4">
        <f t="shared" si="0"/>
        <v>0.97324795078959792</v>
      </c>
      <c r="H12" t="str">
        <f>G6</f>
        <v>radian</v>
      </c>
    </row>
    <row r="13" spans="1:8" x14ac:dyDescent="0.25">
      <c r="C13" s="4"/>
      <c r="D13" s="4"/>
      <c r="E13" s="4"/>
      <c r="F13" s="4"/>
      <c r="G13" s="4"/>
    </row>
    <row r="14" spans="1:8" x14ac:dyDescent="0.25">
      <c r="A14" s="1" t="s">
        <v>12</v>
      </c>
      <c r="B14" t="s">
        <v>38</v>
      </c>
    </row>
    <row r="15" spans="1:8" x14ac:dyDescent="0.25">
      <c r="A15" s="6" t="s">
        <v>25</v>
      </c>
      <c r="B15" s="4">
        <f>F$6*$B$2</f>
        <v>111317.09969219833</v>
      </c>
      <c r="C15" s="4" t="s">
        <v>11</v>
      </c>
      <c r="F15" s="4"/>
      <c r="G15" s="4"/>
    </row>
    <row r="16" spans="1:8" x14ac:dyDescent="0.25">
      <c r="A16" s="6" t="s">
        <v>26</v>
      </c>
      <c r="B16" s="4">
        <f>F$7*$B$2</f>
        <v>1855.2849948699723</v>
      </c>
      <c r="C16" s="4" t="s">
        <v>11</v>
      </c>
      <c r="D16" s="4"/>
      <c r="E16" s="4"/>
      <c r="F16" s="4"/>
      <c r="G16" s="4"/>
    </row>
    <row r="17" spans="1:9" x14ac:dyDescent="0.25">
      <c r="A17" s="6" t="s">
        <v>27</v>
      </c>
      <c r="B17" s="4">
        <f>F$8*$B$2</f>
        <v>30.921416581166206</v>
      </c>
      <c r="C17" s="4" t="s">
        <v>11</v>
      </c>
      <c r="D17" s="4"/>
      <c r="E17" s="4"/>
      <c r="F17" s="4"/>
      <c r="G17" s="4"/>
    </row>
    <row r="19" spans="1:9" x14ac:dyDescent="0.25">
      <c r="A19" s="1" t="s">
        <v>13</v>
      </c>
      <c r="B19" t="s">
        <v>37</v>
      </c>
    </row>
    <row r="20" spans="1:9" x14ac:dyDescent="0.25">
      <c r="A20" s="1"/>
      <c r="B20" s="1" t="s">
        <v>14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19</v>
      </c>
    </row>
    <row r="21" spans="1:9" x14ac:dyDescent="0.25">
      <c r="A21" s="6" t="s">
        <v>25</v>
      </c>
      <c r="B21" s="4">
        <f>COS(B$12)*$F6*$B$2</f>
        <v>111317.09969219833</v>
      </c>
      <c r="C21" s="4">
        <f>COS(C12)*$F6*$B$2</f>
        <v>104603.85714804809</v>
      </c>
      <c r="D21" s="4">
        <f>COS(D12)*$F6*$B$2</f>
        <v>85273.845643329827</v>
      </c>
      <c r="E21" s="4">
        <f>COS(E12)*$F6*$B$2</f>
        <v>55658.54984609918</v>
      </c>
      <c r="F21" s="4">
        <f>COS(F12)*$F6*$B$2</f>
        <v>19330.011504718263</v>
      </c>
      <c r="G21" s="4">
        <f>COS(G12)*$F6*$B$2</f>
        <v>62628.933413469465</v>
      </c>
      <c r="H21" t="s">
        <v>11</v>
      </c>
    </row>
    <row r="22" spans="1:9" x14ac:dyDescent="0.25">
      <c r="A22" s="6" t="s">
        <v>26</v>
      </c>
      <c r="B22" s="4">
        <f>COS(B$12)*$F7*$B$2</f>
        <v>1855.2849948699723</v>
      </c>
      <c r="C22" s="4">
        <f t="shared" ref="C22:G23" si="1">COS(C$12)*$F7*$B$2</f>
        <v>1743.3976191341346</v>
      </c>
      <c r="D22" s="4">
        <f t="shared" si="1"/>
        <v>1421.2307607221637</v>
      </c>
      <c r="E22" s="4">
        <f t="shared" si="1"/>
        <v>927.64249743498624</v>
      </c>
      <c r="F22" s="4">
        <f t="shared" si="1"/>
        <v>322.16685841197102</v>
      </c>
      <c r="G22" s="4">
        <f t="shared" si="1"/>
        <v>1043.8155568911577</v>
      </c>
      <c r="H22" t="s">
        <v>11</v>
      </c>
      <c r="I22" s="4"/>
    </row>
    <row r="23" spans="1:9" x14ac:dyDescent="0.25">
      <c r="A23" s="6" t="s">
        <v>27</v>
      </c>
      <c r="B23" s="4">
        <f>COS(B$12)*$F8*$B$2</f>
        <v>30.921416581166206</v>
      </c>
      <c r="C23" s="4">
        <f t="shared" si="1"/>
        <v>29.056626985568915</v>
      </c>
      <c r="D23" s="4">
        <f t="shared" si="1"/>
        <v>23.687179345369398</v>
      </c>
      <c r="E23" s="4">
        <f t="shared" si="1"/>
        <v>15.460708290583105</v>
      </c>
      <c r="F23" s="4">
        <f t="shared" si="1"/>
        <v>5.3694476401995175</v>
      </c>
      <c r="G23" s="4">
        <f t="shared" si="1"/>
        <v>17.396925948185967</v>
      </c>
      <c r="H23" t="s">
        <v>11</v>
      </c>
      <c r="I23" s="4"/>
    </row>
    <row r="25" spans="1:9" x14ac:dyDescent="0.25">
      <c r="A25" s="1"/>
    </row>
    <row r="26" spans="1:9" x14ac:dyDescent="0.25">
      <c r="A26" s="6"/>
      <c r="B26" s="4"/>
      <c r="C26" s="4"/>
      <c r="D26" s="4"/>
      <c r="E26" s="4"/>
      <c r="F26" s="4"/>
      <c r="G26" s="4"/>
    </row>
    <row r="27" spans="1:9" x14ac:dyDescent="0.25">
      <c r="B27" s="4"/>
      <c r="C27" s="4"/>
      <c r="D27" s="4"/>
      <c r="E27" s="4"/>
      <c r="F27" s="4"/>
      <c r="G27" s="4"/>
    </row>
    <row r="28" spans="1:9" x14ac:dyDescent="0.25">
      <c r="C28" s="4"/>
      <c r="D28" s="4"/>
      <c r="E28" s="4"/>
      <c r="F28" s="4"/>
      <c r="G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7109375" defaultRowHeight="15" x14ac:dyDescent="0.25"/>
  <cols>
    <col min="1" max="1" width="20.7109375" customWidth="1"/>
    <col min="2" max="3" width="12" bestFit="1" customWidth="1"/>
    <col min="4" max="4" width="9.28515625" bestFit="1" customWidth="1"/>
    <col min="5" max="5" width="11.5703125" bestFit="1" customWidth="1"/>
  </cols>
  <sheetData>
    <row r="1" spans="1:5" ht="18.75" x14ac:dyDescent="0.3">
      <c r="A1" s="7" t="s">
        <v>29</v>
      </c>
      <c r="B1" s="4"/>
    </row>
    <row r="2" spans="1:5" x14ac:dyDescent="0.25">
      <c r="A2" s="1" t="s">
        <v>0</v>
      </c>
      <c r="B2" s="1" t="s">
        <v>33</v>
      </c>
      <c r="C2" s="1" t="s">
        <v>32</v>
      </c>
      <c r="D2" s="1"/>
    </row>
    <row r="3" spans="1:5" x14ac:dyDescent="0.25">
      <c r="A3" t="s">
        <v>30</v>
      </c>
      <c r="B3">
        <v>56.032655599999998</v>
      </c>
      <c r="C3">
        <v>12.6172278</v>
      </c>
    </row>
    <row r="4" spans="1:5" x14ac:dyDescent="0.25">
      <c r="A4" t="s">
        <v>31</v>
      </c>
      <c r="B4">
        <v>56.042872199999998</v>
      </c>
      <c r="C4">
        <v>12.689774999999999</v>
      </c>
    </row>
    <row r="5" spans="1:5" x14ac:dyDescent="0.25">
      <c r="A5" t="s">
        <v>28</v>
      </c>
      <c r="B5">
        <f>6378000</f>
        <v>6378000</v>
      </c>
      <c r="C5" t="s">
        <v>11</v>
      </c>
    </row>
    <row r="7" spans="1:5" x14ac:dyDescent="0.25">
      <c r="A7" t="s">
        <v>34</v>
      </c>
      <c r="B7">
        <f xml:space="preserve"> ACOS( SIN(B3*PI()/180)*SIN(B4*PI()/180) + COS(B3*PI()/180)*COS(B4*PI()/180)*COS(C4*PI()/180-C3*PI()/180) )</f>
        <v>7.2948000150874215E-4</v>
      </c>
      <c r="E7" s="8"/>
    </row>
    <row r="8" spans="1:5" x14ac:dyDescent="0.25">
      <c r="A8" t="s">
        <v>35</v>
      </c>
      <c r="B8" s="4">
        <f>B7*B5</f>
        <v>4652.6234496227571</v>
      </c>
      <c r="C8" t="s">
        <v>36</v>
      </c>
    </row>
    <row r="9" spans="1:5" x14ac:dyDescent="0.25">
      <c r="B9" s="4"/>
    </row>
    <row r="18" spans="3:3" x14ac:dyDescent="0.25">
      <c r="C18">
        <f>SIN(PI()/2)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E94" workbookViewId="0">
      <selection activeCell="B18" sqref="B18"/>
    </sheetView>
  </sheetViews>
  <sheetFormatPr defaultColWidth="8.7109375" defaultRowHeight="15" x14ac:dyDescent="0.25"/>
  <cols>
    <col min="1" max="1" width="14.140625" customWidth="1"/>
    <col min="2" max="2" width="17.7109375" customWidth="1"/>
    <col min="3" max="3" width="12.28515625" customWidth="1"/>
    <col min="4" max="4" width="14" customWidth="1"/>
    <col min="5" max="5" width="14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t="s">
        <v>3</v>
      </c>
      <c r="B2">
        <v>56.032655599999998</v>
      </c>
      <c r="C2">
        <v>12.6172278</v>
      </c>
      <c r="D2">
        <v>0.2</v>
      </c>
    </row>
    <row r="3" spans="1:4" x14ac:dyDescent="0.25">
      <c r="A3" t="s">
        <v>4</v>
      </c>
      <c r="B3">
        <v>56.042872199999998</v>
      </c>
      <c r="C3">
        <v>12.689774999999999</v>
      </c>
      <c r="D3">
        <v>6</v>
      </c>
    </row>
    <row r="43" spans="6:10" x14ac:dyDescent="0.25">
      <c r="F43" t="s">
        <v>6</v>
      </c>
      <c r="H43" t="s">
        <v>7</v>
      </c>
      <c r="J43" t="s">
        <v>8</v>
      </c>
    </row>
    <row r="90" spans="6:6" x14ac:dyDescent="0.25">
      <c r="F90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Q1</vt:lpstr>
      <vt:lpstr>Q4</vt:lpstr>
      <vt:lpstr>Screenshot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Larsen</cp:lastModifiedBy>
  <dcterms:created xsi:type="dcterms:W3CDTF">2012-02-07T07:50:01Z</dcterms:created>
  <dcterms:modified xsi:type="dcterms:W3CDTF">2015-02-12T10:35:41Z</dcterms:modified>
</cp:coreProperties>
</file>