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drea Papú\Dropbox\Introduction to Planning\Project 2\Report\"/>
    </mc:Choice>
  </mc:AlternateContent>
  <bookViews>
    <workbookView xWindow="0" yWindow="0" windowWidth="15210" windowHeight="8190"/>
  </bookViews>
  <sheets>
    <sheet name="1 and 2" sheetId="2" r:id="rId1"/>
    <sheet name="3.1" sheetId="7" r:id="rId2"/>
    <sheet name="3.2" sheetId="3" r:id="rId3"/>
    <sheet name="3.3" sheetId="5" r:id="rId4"/>
    <sheet name="4" sheetId="6" r:id="rId5"/>
  </sheets>
  <definedNames>
    <definedName name="OpenSolver_ChosenSolver" localSheetId="0" hidden="1">CBC</definedName>
    <definedName name="OpenSolver_ChosenSolver" localSheetId="1" hidden="1">CBC</definedName>
    <definedName name="OpenSolver_ChosenSolver" localSheetId="2" hidden="1">CBC</definedName>
    <definedName name="OpenSolver_ChosenSolver" localSheetId="3" hidden="1">CBC</definedName>
    <definedName name="OpenSolver_ChosenSolver" localSheetId="4" hidden="1">CBC</definedName>
    <definedName name="OpenSolver_DualsNewSheet" localSheetId="0" hidden="1">FALSE</definedName>
    <definedName name="OpenSolver_DualsNewSheet" localSheetId="1" hidden="1">FALSE</definedName>
    <definedName name="OpenSolver_DualsNewSheet" localSheetId="2" hidden="1">FALSE</definedName>
    <definedName name="OpenSolver_DualsNewSheet" localSheetId="3" hidden="1">FALSE</definedName>
    <definedName name="OpenSolver_DualsNewSheet" localSheetId="4" hidden="1">FALSE</definedName>
    <definedName name="OpenSolver_LinearityCheck" localSheetId="0" hidden="1">1</definedName>
    <definedName name="OpenSolver_LinearityCheck" localSheetId="1" hidden="1">1</definedName>
    <definedName name="OpenSolver_LinearityCheck" localSheetId="2" hidden="1">1</definedName>
    <definedName name="OpenSolver_LinearityCheck" localSheetId="3" hidden="1">1</definedName>
    <definedName name="OpenSolver_LinearityCheck" localSheetId="4" hidden="1">1</definedName>
    <definedName name="OpenSolver_UpdateSensitivity" localSheetId="0" hidden="1">TRUE</definedName>
    <definedName name="OpenSolver_UpdateSensitivity" localSheetId="1" hidden="1">TRUE</definedName>
    <definedName name="OpenSolver_UpdateSensitivity" localSheetId="2" hidden="1">TRUE</definedName>
    <definedName name="OpenSolver_UpdateSensitivity" localSheetId="3" hidden="1">TRUE</definedName>
    <definedName name="OpenSolver_UpdateSensitivity" localSheetId="4" hidden="1">TRUE</definedName>
    <definedName name="solver_adj" localSheetId="0" hidden="1">'1 and 2'!$F$7:$Q$12</definedName>
    <definedName name="solver_adj" localSheetId="1" hidden="1">'3.1'!$F$7:$Q$12</definedName>
    <definedName name="solver_adj" localSheetId="2" hidden="1">'3.2'!$F$7:$Q$12</definedName>
    <definedName name="solver_adj" localSheetId="3" hidden="1">'3.3'!$F$7:$Q$12</definedName>
    <definedName name="solver_adj" localSheetId="4" hidden="1">'4'!$F$7:$Q$12</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itr" localSheetId="0" hidden="1">999999999</definedName>
    <definedName name="solver_itr" localSheetId="1" hidden="1">999999999</definedName>
    <definedName name="solver_itr" localSheetId="2" hidden="1">999999999</definedName>
    <definedName name="solver_itr" localSheetId="3" hidden="1">999999999</definedName>
    <definedName name="solver_itr" localSheetId="4" hidden="1">999999999</definedName>
    <definedName name="solver_lhs1" localSheetId="0" hidden="1">'1 and 2'!$F$18:$Q$18</definedName>
    <definedName name="solver_lhs1" localSheetId="1" hidden="1">'3.1'!$F$18:$Q$18</definedName>
    <definedName name="solver_lhs1" localSheetId="2" hidden="1">'3.2'!$F$18:$Q$18</definedName>
    <definedName name="solver_lhs1" localSheetId="3" hidden="1">'3.3'!$F$18:$Q$18</definedName>
    <definedName name="solver_lhs1" localSheetId="4" hidden="1">'4'!$F$18:$Q$18</definedName>
    <definedName name="solver_lhs2" localSheetId="0" hidden="1">'1 and 2'!$F$26:$Q$26</definedName>
    <definedName name="solver_lhs2" localSheetId="1" hidden="1">'3.1'!$F$26:$Q$26</definedName>
    <definedName name="solver_lhs2" localSheetId="2" hidden="1">'3.2'!$F$26:$Q$26</definedName>
    <definedName name="solver_lhs2" localSheetId="3" hidden="1">'3.3'!$F$26:$Q$26</definedName>
    <definedName name="solver_lhs2" localSheetId="4" hidden="1">'4'!$F$26:$Q$26</definedName>
    <definedName name="solver_lhs3" localSheetId="0" hidden="1">'1 and 2'!$F$29:$Q$29</definedName>
    <definedName name="solver_lhs3" localSheetId="1" hidden="1">'3.1'!$F$29:$Q$29</definedName>
    <definedName name="solver_lhs3" localSheetId="2" hidden="1">'3.2'!$F$29:$Q$29</definedName>
    <definedName name="solver_lhs3" localSheetId="3" hidden="1">'3.3'!$F$29:$Q$29</definedName>
    <definedName name="solver_lhs3" localSheetId="4" hidden="1">'4'!$F$29:$Q$29</definedName>
    <definedName name="solver_lhs4" localSheetId="0" hidden="1">'1 and 2'!$F$21:$Q$21</definedName>
    <definedName name="solver_lhs4" localSheetId="1" hidden="1">'3.1'!$F$21:$Q$21</definedName>
    <definedName name="solver_lhs4" localSheetId="2" hidden="1">'3.2'!$F$21:$Q$21</definedName>
    <definedName name="solver_lhs4" localSheetId="3" hidden="1">'3.3'!$F$21:$Q$21</definedName>
    <definedName name="solver_lhs4" localSheetId="4" hidden="1">'4'!$F$21:$Q$21</definedName>
    <definedName name="solver_lhs5" localSheetId="0" hidden="1">'1 and 2'!$F$7:$Q$12</definedName>
    <definedName name="solver_lhs5" localSheetId="1" hidden="1">'3.1'!$F$7:$Q$12</definedName>
    <definedName name="solver_lhs5" localSheetId="2" hidden="1">'3.2'!$F$7:$Q$12</definedName>
    <definedName name="solver_lhs5" localSheetId="3" hidden="1">'3.3'!$F$7:$Q$12</definedName>
    <definedName name="solver_lhs5" localSheetId="4" hidden="1">'4'!$F$7:$Q$12</definedName>
    <definedName name="solver_lhs6" localSheetId="4" hidden="1">'4'!$E$28:$P$28</definedName>
    <definedName name="solver_lhs7" localSheetId="4" hidden="1">'4'!$Q$28</definedName>
    <definedName name="solver_lhs8" localSheetId="4" hidden="1">'4'!$F$28:$Q$28</definedName>
    <definedName name="solver_neg" localSheetId="0" hidden="1">1</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um" localSheetId="0" hidden="1">5</definedName>
    <definedName name="solver_num" localSheetId="1" hidden="1">5</definedName>
    <definedName name="solver_num" localSheetId="2" hidden="1">5</definedName>
    <definedName name="solver_num" localSheetId="3" hidden="1">5</definedName>
    <definedName name="solver_num" localSheetId="4" hidden="1">8</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opt" localSheetId="0" hidden="1">'1 and 2'!$R$5</definedName>
    <definedName name="solver_opt" localSheetId="1" hidden="1">'3.1'!$R$5</definedName>
    <definedName name="solver_opt" localSheetId="2" hidden="1">'3.2'!$R$5</definedName>
    <definedName name="solver_opt" localSheetId="3" hidden="1">'3.3'!$R$5</definedName>
    <definedName name="solver_opt" localSheetId="4" hidden="1">'4'!$B$2</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rel1" localSheetId="0" hidden="1">1</definedName>
    <definedName name="solver_rel1" localSheetId="1" hidden="1">1</definedName>
    <definedName name="solver_rel1" localSheetId="2" hidden="1">1</definedName>
    <definedName name="solver_rel1" localSheetId="3" hidden="1">1</definedName>
    <definedName name="solver_rel1" localSheetId="4" hidden="1">1</definedName>
    <definedName name="solver_rel2" localSheetId="0" hidden="1">3</definedName>
    <definedName name="solver_rel2" localSheetId="1" hidden="1">3</definedName>
    <definedName name="solver_rel2" localSheetId="2" hidden="1">3</definedName>
    <definedName name="solver_rel2" localSheetId="3" hidden="1">3</definedName>
    <definedName name="solver_rel2" localSheetId="4" hidden="1">3</definedName>
    <definedName name="solver_rel3" localSheetId="0" hidden="1">2</definedName>
    <definedName name="solver_rel3" localSheetId="1" hidden="1">2</definedName>
    <definedName name="solver_rel3" localSheetId="2" hidden="1">2</definedName>
    <definedName name="solver_rel3" localSheetId="3" hidden="1">2</definedName>
    <definedName name="solver_rel3" localSheetId="4" hidden="1">2</definedName>
    <definedName name="solver_rel4" localSheetId="0" hidden="1">2</definedName>
    <definedName name="solver_rel4" localSheetId="1" hidden="1">2</definedName>
    <definedName name="solver_rel4" localSheetId="2" hidden="1">2</definedName>
    <definedName name="solver_rel4" localSheetId="3" hidden="1">2</definedName>
    <definedName name="solver_rel4" localSheetId="4" hidden="1">2</definedName>
    <definedName name="solver_rel5" localSheetId="0" hidden="1">4</definedName>
    <definedName name="solver_rel5" localSheetId="1" hidden="1">4</definedName>
    <definedName name="solver_rel5" localSheetId="2" hidden="1">4</definedName>
    <definedName name="solver_rel5" localSheetId="3" hidden="1">4</definedName>
    <definedName name="solver_rel5" localSheetId="4" hidden="1">4</definedName>
    <definedName name="solver_rel6" localSheetId="4" hidden="1">1</definedName>
    <definedName name="solver_rel7" localSheetId="4" hidden="1">1</definedName>
    <definedName name="solver_rel8" localSheetId="4" hidden="1">1</definedName>
    <definedName name="solver_rhs1" localSheetId="0" hidden="1">'1 and 2'!$F$17:$Q$17</definedName>
    <definedName name="solver_rhs1" localSheetId="1" hidden="1">'3.1'!$F$17:$Q$17</definedName>
    <definedName name="solver_rhs1" localSheetId="2" hidden="1">'3.2'!$F$17:$Q$17</definedName>
    <definedName name="solver_rhs1" localSheetId="3" hidden="1">'3.3'!$F$17:$Q$17</definedName>
    <definedName name="solver_rhs1" localSheetId="4" hidden="1">'4'!$F$17:$Q$17</definedName>
    <definedName name="solver_rhs2" localSheetId="0" hidden="1">'1 and 2'!$F$18:$Q$18</definedName>
    <definedName name="solver_rhs2" localSheetId="1" hidden="1">'3.1'!$F$18:$Q$18</definedName>
    <definedName name="solver_rhs2" localSheetId="2" hidden="1">'3.2'!$F$18:$Q$18</definedName>
    <definedName name="solver_rhs2" localSheetId="3" hidden="1">'3.3'!$F$18:$Q$18</definedName>
    <definedName name="solver_rhs2" localSheetId="4" hidden="1">'4'!$F$18:$Q$18</definedName>
    <definedName name="solver_rhs3" localSheetId="0" hidden="1">'1 and 2'!$F$28:$Q$28</definedName>
    <definedName name="solver_rhs3" localSheetId="1" hidden="1">'3.1'!$F$28:$Q$28</definedName>
    <definedName name="solver_rhs3" localSheetId="2" hidden="1">'3.2'!$F$28:$Q$28</definedName>
    <definedName name="solver_rhs3" localSheetId="3" hidden="1">'3.3'!$F$28:$Q$28</definedName>
    <definedName name="solver_rhs3" localSheetId="4" hidden="1">'4'!$F$28:$Q$28</definedName>
    <definedName name="solver_rhs4" localSheetId="0" hidden="1">'1 and 2'!$F$22:$Q$22</definedName>
    <definedName name="solver_rhs4" localSheetId="1" hidden="1">'3.1'!$F$22:$Q$22</definedName>
    <definedName name="solver_rhs4" localSheetId="2" hidden="1">'3.2'!$F$22:$Q$22</definedName>
    <definedName name="solver_rhs4" localSheetId="3" hidden="1">'3.3'!$F$22:$Q$22</definedName>
    <definedName name="solver_rhs4" localSheetId="4" hidden="1">'4'!$F$22:$Q$22</definedName>
    <definedName name="solver_rhs5" localSheetId="0" hidden="1">integer</definedName>
    <definedName name="solver_rhs5" localSheetId="1" hidden="1">integer</definedName>
    <definedName name="solver_rhs5" localSheetId="2" hidden="1">integer</definedName>
    <definedName name="solver_rhs5" localSheetId="3" hidden="1">integer</definedName>
    <definedName name="solver_rhs5" localSheetId="4" hidden="1">integer</definedName>
    <definedName name="solver_rhs6" localSheetId="4" hidden="1">'4'!$F$30:$Q$30</definedName>
    <definedName name="solver_rhs7" localSheetId="4" hidden="1">'4'!$F$30</definedName>
    <definedName name="solver_rhs8" localSheetId="4" hidden="1">'4'!$F$31:$Q$31</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scl" localSheetId="0" hidden="1">2</definedName>
    <definedName name="solver_scl" localSheetId="1" hidden="1">2</definedName>
    <definedName name="solver_scl" localSheetId="2" hidden="1">2</definedName>
    <definedName name="solver_scl" localSheetId="3" hidden="1">2</definedName>
    <definedName name="solver_scl" localSheetId="4" hidden="1">2</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tim" localSheetId="0" hidden="1">999999999</definedName>
    <definedName name="solver_tim" localSheetId="1" hidden="1">999999999</definedName>
    <definedName name="solver_tim" localSheetId="2" hidden="1">999999999</definedName>
    <definedName name="solver_tim" localSheetId="3" hidden="1">999999999</definedName>
    <definedName name="solver_tim" localSheetId="4" hidden="1">999999999</definedName>
    <definedName name="solver_tol" localSheetId="0" hidden="1">0.05</definedName>
    <definedName name="solver_tol" localSheetId="1" hidden="1">0.05</definedName>
    <definedName name="solver_tol" localSheetId="2" hidden="1">0.05</definedName>
    <definedName name="solver_tol" localSheetId="3" hidden="1">0.05</definedName>
    <definedName name="solver_tol" localSheetId="4" hidden="1">0.05</definedName>
    <definedName name="solver_typ" localSheetId="0" hidden="1">2</definedName>
    <definedName name="solver_typ" localSheetId="1" hidden="1">2</definedName>
    <definedName name="solver_typ" localSheetId="2" hidden="1">2</definedName>
    <definedName name="solver_typ" localSheetId="3" hidden="1">2</definedName>
    <definedName name="solver_typ" localSheetId="4" hidden="1">2</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9" i="7" l="1"/>
  <c r="G39" i="7"/>
  <c r="F39" i="7"/>
  <c r="D39" i="7"/>
  <c r="C39" i="7"/>
  <c r="B39" i="7"/>
  <c r="Q32" i="7"/>
  <c r="P32" i="7"/>
  <c r="O32" i="7"/>
  <c r="N32" i="7"/>
  <c r="M32" i="7"/>
  <c r="L32" i="7"/>
  <c r="K32" i="7"/>
  <c r="J32" i="7"/>
  <c r="I32" i="7"/>
  <c r="H32" i="7"/>
  <c r="G32" i="7"/>
  <c r="F32" i="7"/>
  <c r="R32" i="7" s="1"/>
  <c r="Q31" i="7"/>
  <c r="P31" i="7"/>
  <c r="O31" i="7"/>
  <c r="N31" i="7"/>
  <c r="M31" i="7"/>
  <c r="L31" i="7"/>
  <c r="K31" i="7"/>
  <c r="J31" i="7"/>
  <c r="I31" i="7"/>
  <c r="H31" i="7"/>
  <c r="G31" i="7"/>
  <c r="F31" i="7"/>
  <c r="R31" i="7" s="1"/>
  <c r="Q29" i="7"/>
  <c r="P29" i="7"/>
  <c r="O29" i="7"/>
  <c r="N29" i="7"/>
  <c r="M29" i="7"/>
  <c r="L29" i="7"/>
  <c r="K29" i="7"/>
  <c r="J29" i="7"/>
  <c r="I29" i="7"/>
  <c r="H29" i="7"/>
  <c r="G29" i="7"/>
  <c r="F29" i="7"/>
  <c r="Q28" i="7"/>
  <c r="P28" i="7"/>
  <c r="O28" i="7"/>
  <c r="N28" i="7"/>
  <c r="M28" i="7"/>
  <c r="L28" i="7"/>
  <c r="K28" i="7"/>
  <c r="J28" i="7"/>
  <c r="I28" i="7"/>
  <c r="H28" i="7"/>
  <c r="G28" i="7"/>
  <c r="F28" i="7"/>
  <c r="R28" i="7" s="1"/>
  <c r="N26" i="7"/>
  <c r="J26" i="7"/>
  <c r="F26" i="7"/>
  <c r="Q24" i="7"/>
  <c r="Q26" i="7" s="1"/>
  <c r="P24" i="7"/>
  <c r="P26" i="7" s="1"/>
  <c r="O24" i="7"/>
  <c r="O26" i="7" s="1"/>
  <c r="N24" i="7"/>
  <c r="M24" i="7"/>
  <c r="M26" i="7" s="1"/>
  <c r="L24" i="7"/>
  <c r="L26" i="7" s="1"/>
  <c r="K24" i="7"/>
  <c r="K26" i="7" s="1"/>
  <c r="J24" i="7"/>
  <c r="I24" i="7"/>
  <c r="I26" i="7" s="1"/>
  <c r="H24" i="7"/>
  <c r="H26" i="7" s="1"/>
  <c r="G24" i="7"/>
  <c r="G26" i="7" s="1"/>
  <c r="F24" i="7"/>
  <c r="R24" i="7" s="1"/>
  <c r="Q22" i="7"/>
  <c r="P22" i="7"/>
  <c r="O22" i="7"/>
  <c r="N22" i="7"/>
  <c r="M22" i="7"/>
  <c r="L22" i="7"/>
  <c r="K22" i="7"/>
  <c r="J22" i="7"/>
  <c r="I22" i="7"/>
  <c r="H22" i="7"/>
  <c r="G22" i="7"/>
  <c r="F22" i="7"/>
  <c r="Q21" i="7"/>
  <c r="P21" i="7"/>
  <c r="O21" i="7"/>
  <c r="N21" i="7"/>
  <c r="M21" i="7"/>
  <c r="L21" i="7"/>
  <c r="K21" i="7"/>
  <c r="J21" i="7"/>
  <c r="I21" i="7"/>
  <c r="H21" i="7"/>
  <c r="G21" i="7"/>
  <c r="F21" i="7"/>
  <c r="R21" i="7" s="1"/>
  <c r="R5" i="7" s="1"/>
  <c r="Q18" i="7"/>
  <c r="P18" i="7"/>
  <c r="O18" i="7"/>
  <c r="N18" i="7"/>
  <c r="M18" i="7"/>
  <c r="L18" i="7"/>
  <c r="K18" i="7"/>
  <c r="J18" i="7"/>
  <c r="I18" i="7"/>
  <c r="H18" i="7"/>
  <c r="G18" i="7"/>
  <c r="F18" i="7"/>
  <c r="Q17" i="7"/>
  <c r="P17" i="7"/>
  <c r="O17" i="7"/>
  <c r="N17" i="7"/>
  <c r="M17" i="7"/>
  <c r="L17" i="7"/>
  <c r="K17" i="7"/>
  <c r="J17" i="7"/>
  <c r="I17" i="7"/>
  <c r="H17" i="7"/>
  <c r="G17" i="7"/>
  <c r="F17" i="7"/>
  <c r="R17" i="7" s="1"/>
  <c r="R13" i="7"/>
  <c r="R12" i="7"/>
  <c r="R11" i="7"/>
  <c r="R10" i="7"/>
  <c r="R9" i="7"/>
  <c r="R8" i="7"/>
  <c r="R7" i="7"/>
  <c r="R6" i="7"/>
  <c r="Q32" i="3" l="1"/>
  <c r="P32" i="3"/>
  <c r="O32" i="3"/>
  <c r="N32" i="3"/>
  <c r="M32" i="3"/>
  <c r="L32" i="3"/>
  <c r="K32" i="3"/>
  <c r="J32" i="3"/>
  <c r="I32" i="3"/>
  <c r="H32" i="3"/>
  <c r="G32" i="3"/>
  <c r="F32" i="3"/>
  <c r="Q31" i="3"/>
  <c r="P31" i="3"/>
  <c r="O31" i="3"/>
  <c r="N31" i="3"/>
  <c r="M31" i="3"/>
  <c r="L31" i="3"/>
  <c r="K31" i="3"/>
  <c r="J31" i="3"/>
  <c r="I31" i="3"/>
  <c r="H31" i="3"/>
  <c r="G31" i="3"/>
  <c r="F31" i="3"/>
  <c r="Q29" i="3"/>
  <c r="P29" i="3"/>
  <c r="O29" i="3"/>
  <c r="N29" i="3"/>
  <c r="M29" i="3"/>
  <c r="L29" i="3"/>
  <c r="K29" i="3"/>
  <c r="J29" i="3"/>
  <c r="I29" i="3"/>
  <c r="H29" i="3"/>
  <c r="G29" i="3"/>
  <c r="F29" i="3"/>
  <c r="Q28" i="3"/>
  <c r="P28" i="3"/>
  <c r="O28" i="3"/>
  <c r="N28" i="3"/>
  <c r="M28" i="3"/>
  <c r="L28" i="3"/>
  <c r="K28" i="3"/>
  <c r="J28" i="3"/>
  <c r="I28" i="3"/>
  <c r="H28" i="3"/>
  <c r="G28" i="3"/>
  <c r="F28" i="3"/>
  <c r="Q24" i="3"/>
  <c r="P24" i="3"/>
  <c r="O24" i="3"/>
  <c r="N24" i="3"/>
  <c r="M24" i="3"/>
  <c r="L24" i="3"/>
  <c r="K24" i="3"/>
  <c r="J24" i="3"/>
  <c r="I24" i="3"/>
  <c r="H24" i="3"/>
  <c r="G24" i="3"/>
  <c r="F24" i="3"/>
  <c r="Q22" i="3"/>
  <c r="P22" i="3"/>
  <c r="P26" i="3" s="1"/>
  <c r="O22" i="3"/>
  <c r="N22" i="3"/>
  <c r="M22" i="3"/>
  <c r="L22" i="3"/>
  <c r="L26" i="3" s="1"/>
  <c r="K22" i="3"/>
  <c r="J22" i="3"/>
  <c r="I22" i="3"/>
  <c r="H22" i="3"/>
  <c r="H26" i="3" s="1"/>
  <c r="G22" i="3"/>
  <c r="F22" i="3"/>
  <c r="Q21" i="3"/>
  <c r="P21" i="3"/>
  <c r="O21" i="3"/>
  <c r="N21" i="3"/>
  <c r="M21" i="3"/>
  <c r="L21" i="3"/>
  <c r="K21" i="3"/>
  <c r="J21" i="3"/>
  <c r="I21" i="3"/>
  <c r="H21" i="3"/>
  <c r="G21" i="3"/>
  <c r="F21" i="3"/>
  <c r="Q18" i="3"/>
  <c r="P18" i="3"/>
  <c r="O18" i="3"/>
  <c r="N18" i="3"/>
  <c r="M18" i="3"/>
  <c r="L18" i="3"/>
  <c r="K18" i="3"/>
  <c r="J18" i="3"/>
  <c r="I18" i="3"/>
  <c r="H18" i="3"/>
  <c r="G18" i="3"/>
  <c r="F18" i="3"/>
  <c r="Q17" i="3"/>
  <c r="P17" i="3"/>
  <c r="O17" i="3"/>
  <c r="N17" i="3"/>
  <c r="M17" i="3"/>
  <c r="L17" i="3"/>
  <c r="K17" i="3"/>
  <c r="J17" i="3"/>
  <c r="I17" i="3"/>
  <c r="H17" i="3"/>
  <c r="G17" i="3"/>
  <c r="F17" i="3"/>
  <c r="R13" i="3"/>
  <c r="R12" i="3"/>
  <c r="R11" i="3"/>
  <c r="R10" i="3"/>
  <c r="R9" i="3"/>
  <c r="R8" i="3"/>
  <c r="R7" i="3"/>
  <c r="R6" i="3"/>
  <c r="Q32" i="2"/>
  <c r="P32" i="2"/>
  <c r="O32" i="2"/>
  <c r="N32" i="2"/>
  <c r="M32" i="2"/>
  <c r="L32" i="2"/>
  <c r="K32" i="2"/>
  <c r="J32" i="2"/>
  <c r="I32" i="2"/>
  <c r="H32" i="2"/>
  <c r="G32" i="2"/>
  <c r="F32" i="2"/>
  <c r="Q31" i="2"/>
  <c r="P31" i="2"/>
  <c r="O31" i="2"/>
  <c r="N31" i="2"/>
  <c r="M31" i="2"/>
  <c r="L31" i="2"/>
  <c r="K31" i="2"/>
  <c r="J31" i="2"/>
  <c r="I31" i="2"/>
  <c r="H31" i="2"/>
  <c r="G31" i="2"/>
  <c r="F31" i="2"/>
  <c r="Q29" i="2"/>
  <c r="P29" i="2"/>
  <c r="O29" i="2"/>
  <c r="N29" i="2"/>
  <c r="M29" i="2"/>
  <c r="L29" i="2"/>
  <c r="K29" i="2"/>
  <c r="J29" i="2"/>
  <c r="I29" i="2"/>
  <c r="H29" i="2"/>
  <c r="G29" i="2"/>
  <c r="F29" i="2"/>
  <c r="Q28" i="2"/>
  <c r="P28" i="2"/>
  <c r="O28" i="2"/>
  <c r="N28" i="2"/>
  <c r="M28" i="2"/>
  <c r="L28" i="2"/>
  <c r="K28" i="2"/>
  <c r="J28" i="2"/>
  <c r="I28" i="2"/>
  <c r="H28" i="2"/>
  <c r="G28" i="2"/>
  <c r="F28" i="2"/>
  <c r="Q24" i="2"/>
  <c r="P24" i="2"/>
  <c r="O24" i="2"/>
  <c r="N24" i="2"/>
  <c r="M24" i="2"/>
  <c r="L24" i="2"/>
  <c r="K24" i="2"/>
  <c r="J24" i="2"/>
  <c r="I24" i="2"/>
  <c r="H24" i="2"/>
  <c r="G24" i="2"/>
  <c r="F24" i="2"/>
  <c r="Q22" i="2"/>
  <c r="P22" i="2"/>
  <c r="P26" i="2" s="1"/>
  <c r="O22" i="2"/>
  <c r="N22" i="2"/>
  <c r="N26" i="2" s="1"/>
  <c r="M22" i="2"/>
  <c r="L22" i="2"/>
  <c r="L26" i="2" s="1"/>
  <c r="K22" i="2"/>
  <c r="J22" i="2"/>
  <c r="J26" i="2" s="1"/>
  <c r="I22" i="2"/>
  <c r="H22" i="2"/>
  <c r="G22" i="2"/>
  <c r="F22" i="2"/>
  <c r="F26" i="2" s="1"/>
  <c r="Q21" i="2"/>
  <c r="P21" i="2"/>
  <c r="O21" i="2"/>
  <c r="N21" i="2"/>
  <c r="M21" i="2"/>
  <c r="L21" i="2"/>
  <c r="K21" i="2"/>
  <c r="J21" i="2"/>
  <c r="I21" i="2"/>
  <c r="H21" i="2"/>
  <c r="G21" i="2"/>
  <c r="F21" i="2"/>
  <c r="Q18" i="2"/>
  <c r="P18" i="2"/>
  <c r="O18" i="2"/>
  <c r="N18" i="2"/>
  <c r="M18" i="2"/>
  <c r="L18" i="2"/>
  <c r="K18" i="2"/>
  <c r="J18" i="2"/>
  <c r="I18" i="2"/>
  <c r="H18" i="2"/>
  <c r="G18" i="2"/>
  <c r="F18" i="2"/>
  <c r="Q17" i="2"/>
  <c r="P17" i="2"/>
  <c r="O17" i="2"/>
  <c r="N17" i="2"/>
  <c r="M17" i="2"/>
  <c r="L17" i="2"/>
  <c r="K17" i="2"/>
  <c r="J17" i="2"/>
  <c r="I17" i="2"/>
  <c r="H17" i="2"/>
  <c r="G17" i="2"/>
  <c r="F17" i="2"/>
  <c r="R13" i="2"/>
  <c r="R12" i="2"/>
  <c r="R11" i="2"/>
  <c r="R10" i="2"/>
  <c r="R9" i="2"/>
  <c r="R8" i="2"/>
  <c r="R7" i="2"/>
  <c r="R6" i="2"/>
  <c r="I26" i="2" l="1"/>
  <c r="Q26" i="2"/>
  <c r="M26" i="3"/>
  <c r="R21" i="2"/>
  <c r="R31" i="2"/>
  <c r="J26" i="3"/>
  <c r="R28" i="3"/>
  <c r="R31" i="3"/>
  <c r="R32" i="3"/>
  <c r="G26" i="2"/>
  <c r="K26" i="2"/>
  <c r="O26" i="2"/>
  <c r="G26" i="3"/>
  <c r="K26" i="3"/>
  <c r="O26" i="3"/>
  <c r="M26" i="2"/>
  <c r="I26" i="3"/>
  <c r="Q26" i="3"/>
  <c r="R17" i="2"/>
  <c r="R24" i="2"/>
  <c r="R28" i="2"/>
  <c r="R32" i="2"/>
  <c r="R17" i="3"/>
  <c r="R21" i="3"/>
  <c r="F26" i="3"/>
  <c r="N26" i="3"/>
  <c r="H26" i="2"/>
  <c r="R24" i="3"/>
  <c r="R5" i="3" s="1"/>
  <c r="R6" i="6"/>
  <c r="R7" i="6"/>
  <c r="R8" i="6"/>
  <c r="R9" i="6"/>
  <c r="R10" i="6"/>
  <c r="R11" i="6"/>
  <c r="R12" i="6"/>
  <c r="R13" i="6"/>
  <c r="F17" i="6"/>
  <c r="G17" i="6"/>
  <c r="H17" i="6"/>
  <c r="I17" i="6"/>
  <c r="J17" i="6"/>
  <c r="K17" i="6"/>
  <c r="L17" i="6"/>
  <c r="M17" i="6"/>
  <c r="N17" i="6"/>
  <c r="O17" i="6"/>
  <c r="P17" i="6"/>
  <c r="Q17" i="6"/>
  <c r="F18" i="6"/>
  <c r="F31" i="6" s="1"/>
  <c r="G18" i="6"/>
  <c r="G31" i="6" s="1"/>
  <c r="H18" i="6"/>
  <c r="H31" i="6" s="1"/>
  <c r="I18" i="6"/>
  <c r="J18" i="6"/>
  <c r="K18" i="6"/>
  <c r="L18" i="6"/>
  <c r="M18" i="6"/>
  <c r="N18" i="6"/>
  <c r="N31" i="6" s="1"/>
  <c r="O18" i="6"/>
  <c r="O31" i="6" s="1"/>
  <c r="P18" i="6"/>
  <c r="Q18" i="6"/>
  <c r="Q31" i="6" s="1"/>
  <c r="F21" i="6"/>
  <c r="G21" i="6"/>
  <c r="H21" i="6"/>
  <c r="I21" i="6"/>
  <c r="J21" i="6"/>
  <c r="K21" i="6"/>
  <c r="L21" i="6"/>
  <c r="M21" i="6"/>
  <c r="N21" i="6"/>
  <c r="O21" i="6"/>
  <c r="P21" i="6"/>
  <c r="Q21" i="6"/>
  <c r="F22" i="6"/>
  <c r="G22" i="6"/>
  <c r="H22" i="6"/>
  <c r="I22" i="6"/>
  <c r="J22" i="6"/>
  <c r="K22" i="6"/>
  <c r="L22" i="6"/>
  <c r="M22" i="6"/>
  <c r="N22" i="6"/>
  <c r="O22" i="6"/>
  <c r="P22" i="6"/>
  <c r="Q22" i="6"/>
  <c r="F24" i="6"/>
  <c r="G24" i="6"/>
  <c r="G26" i="6" s="1"/>
  <c r="H24" i="6"/>
  <c r="I24" i="6"/>
  <c r="I26" i="6" s="1"/>
  <c r="J24" i="6"/>
  <c r="K24" i="6"/>
  <c r="L24" i="6"/>
  <c r="L26" i="6" s="1"/>
  <c r="M24" i="6"/>
  <c r="N24" i="6"/>
  <c r="O24" i="6"/>
  <c r="P24" i="6"/>
  <c r="Q24" i="6"/>
  <c r="Q26" i="6" s="1"/>
  <c r="K26" i="6"/>
  <c r="E28" i="6"/>
  <c r="F28" i="6"/>
  <c r="G28" i="6"/>
  <c r="H28" i="6"/>
  <c r="I28" i="6"/>
  <c r="J28" i="6"/>
  <c r="K28" i="6"/>
  <c r="L28" i="6"/>
  <c r="M28" i="6"/>
  <c r="N28" i="6"/>
  <c r="O28" i="6"/>
  <c r="P28" i="6"/>
  <c r="Q28" i="6"/>
  <c r="F29" i="6"/>
  <c r="G29" i="6"/>
  <c r="H29" i="6"/>
  <c r="I29" i="6"/>
  <c r="J29" i="6"/>
  <c r="K29" i="6"/>
  <c r="L29" i="6"/>
  <c r="M29" i="6"/>
  <c r="N29" i="6"/>
  <c r="O29" i="6"/>
  <c r="P29" i="6"/>
  <c r="Q29" i="6"/>
  <c r="F30" i="6"/>
  <c r="G30" i="6"/>
  <c r="H30" i="6"/>
  <c r="I30" i="6"/>
  <c r="J30" i="6"/>
  <c r="K30" i="6"/>
  <c r="L30" i="6"/>
  <c r="M30" i="6"/>
  <c r="N30" i="6"/>
  <c r="O30" i="6"/>
  <c r="P30" i="6"/>
  <c r="Q30" i="6"/>
  <c r="I31" i="6"/>
  <c r="J31" i="6"/>
  <c r="K31" i="6"/>
  <c r="L31" i="6"/>
  <c r="M31" i="6"/>
  <c r="P31" i="6"/>
  <c r="F32" i="6"/>
  <c r="G32" i="6"/>
  <c r="H32" i="6"/>
  <c r="I32" i="6"/>
  <c r="J32" i="6"/>
  <c r="K32" i="6"/>
  <c r="L32" i="6"/>
  <c r="M32" i="6"/>
  <c r="N32" i="6"/>
  <c r="O32" i="6"/>
  <c r="P32" i="6"/>
  <c r="Q32" i="6"/>
  <c r="F33" i="6"/>
  <c r="G33" i="6"/>
  <c r="H33" i="6"/>
  <c r="I33" i="6"/>
  <c r="J33" i="6"/>
  <c r="K33" i="6"/>
  <c r="L33" i="6"/>
  <c r="M33" i="6"/>
  <c r="N33" i="6"/>
  <c r="O33" i="6"/>
  <c r="P33" i="6"/>
  <c r="Q33" i="6"/>
  <c r="R5" i="2" l="1"/>
  <c r="R33" i="6"/>
  <c r="P26" i="6"/>
  <c r="H26" i="6"/>
  <c r="O26" i="6"/>
  <c r="M26" i="6"/>
  <c r="R28" i="6"/>
  <c r="R21" i="6"/>
  <c r="B2" i="6" s="1"/>
  <c r="R17" i="6"/>
  <c r="R24" i="6"/>
  <c r="R32" i="6"/>
  <c r="N26" i="6"/>
  <c r="F26" i="6"/>
  <c r="J26" i="6"/>
  <c r="H38" i="5"/>
  <c r="G38" i="5"/>
  <c r="F38" i="5"/>
  <c r="D38" i="5"/>
  <c r="C38" i="5"/>
  <c r="B38" i="5"/>
  <c r="Q32" i="5"/>
  <c r="P32" i="5"/>
  <c r="O32" i="5"/>
  <c r="N32" i="5"/>
  <c r="M32" i="5"/>
  <c r="L32" i="5"/>
  <c r="K32" i="5"/>
  <c r="J32" i="5"/>
  <c r="I32" i="5"/>
  <c r="H32" i="5"/>
  <c r="G32" i="5"/>
  <c r="F32" i="5"/>
  <c r="Q31" i="5"/>
  <c r="P31" i="5"/>
  <c r="O31" i="5"/>
  <c r="N31" i="5"/>
  <c r="M31" i="5"/>
  <c r="L31" i="5"/>
  <c r="K31" i="5"/>
  <c r="J31" i="5"/>
  <c r="I31" i="5"/>
  <c r="H31" i="5"/>
  <c r="G31" i="5"/>
  <c r="F31" i="5"/>
  <c r="Q29" i="5"/>
  <c r="P29" i="5"/>
  <c r="O29" i="5"/>
  <c r="N29" i="5"/>
  <c r="M29" i="5"/>
  <c r="L29" i="5"/>
  <c r="K29" i="5"/>
  <c r="J29" i="5"/>
  <c r="I29" i="5"/>
  <c r="H29" i="5"/>
  <c r="G29" i="5"/>
  <c r="F29" i="5"/>
  <c r="Q28" i="5"/>
  <c r="P28" i="5"/>
  <c r="O28" i="5"/>
  <c r="N28" i="5"/>
  <c r="M28" i="5"/>
  <c r="L28" i="5"/>
  <c r="K28" i="5"/>
  <c r="J28" i="5"/>
  <c r="I28" i="5"/>
  <c r="H28" i="5"/>
  <c r="G28" i="5"/>
  <c r="F28" i="5"/>
  <c r="Q24" i="5"/>
  <c r="P24" i="5"/>
  <c r="O24" i="5"/>
  <c r="N24" i="5"/>
  <c r="M24" i="5"/>
  <c r="L24" i="5"/>
  <c r="K24" i="5"/>
  <c r="J24" i="5"/>
  <c r="I24" i="5"/>
  <c r="H24" i="5"/>
  <c r="G24" i="5"/>
  <c r="F24" i="5"/>
  <c r="Q22" i="5"/>
  <c r="P22" i="5"/>
  <c r="O22" i="5"/>
  <c r="N22" i="5"/>
  <c r="M22" i="5"/>
  <c r="L22" i="5"/>
  <c r="K22" i="5"/>
  <c r="J22" i="5"/>
  <c r="I22" i="5"/>
  <c r="H22" i="5"/>
  <c r="G22" i="5"/>
  <c r="F22" i="5"/>
  <c r="Q21" i="5"/>
  <c r="P21" i="5"/>
  <c r="O21" i="5"/>
  <c r="N21" i="5"/>
  <c r="M21" i="5"/>
  <c r="L21" i="5"/>
  <c r="K21" i="5"/>
  <c r="J21" i="5"/>
  <c r="I21" i="5"/>
  <c r="H21" i="5"/>
  <c r="G21" i="5"/>
  <c r="F21" i="5"/>
  <c r="Q18" i="5"/>
  <c r="P18" i="5"/>
  <c r="O18" i="5"/>
  <c r="N18" i="5"/>
  <c r="M18" i="5"/>
  <c r="L18" i="5"/>
  <c r="K18" i="5"/>
  <c r="J18" i="5"/>
  <c r="I18" i="5"/>
  <c r="H18" i="5"/>
  <c r="G18" i="5"/>
  <c r="F18" i="5"/>
  <c r="Q17" i="5"/>
  <c r="P17" i="5"/>
  <c r="O17" i="5"/>
  <c r="N17" i="5"/>
  <c r="M17" i="5"/>
  <c r="L17" i="5"/>
  <c r="K17" i="5"/>
  <c r="J17" i="5"/>
  <c r="I17" i="5"/>
  <c r="H17" i="5"/>
  <c r="G17" i="5"/>
  <c r="F17" i="5"/>
  <c r="R13" i="5"/>
  <c r="R12" i="5"/>
  <c r="R11" i="5"/>
  <c r="R10" i="5"/>
  <c r="R9" i="5"/>
  <c r="R8" i="5"/>
  <c r="R7" i="5"/>
  <c r="R6" i="5"/>
  <c r="F26" i="5" l="1"/>
  <c r="N26" i="5"/>
  <c r="G26" i="5"/>
  <c r="O26" i="5"/>
  <c r="H26" i="5"/>
  <c r="P26" i="5"/>
  <c r="M26" i="5"/>
  <c r="R17" i="5"/>
  <c r="I26" i="5"/>
  <c r="Q26" i="5"/>
  <c r="J26" i="5"/>
  <c r="R28" i="5"/>
  <c r="R31" i="5"/>
  <c r="R21" i="5"/>
  <c r="R32" i="5"/>
  <c r="K26" i="5"/>
  <c r="L26" i="5"/>
  <c r="R24" i="5"/>
  <c r="R5" i="5" s="1"/>
  <c r="H38" i="3" l="1"/>
  <c r="G38" i="3"/>
  <c r="F38" i="3"/>
  <c r="D38" i="3"/>
  <c r="C38" i="3"/>
  <c r="B38" i="3"/>
</calcChain>
</file>

<file path=xl/sharedStrings.xml><?xml version="1.0" encoding="utf-8"?>
<sst xmlns="http://schemas.openxmlformats.org/spreadsheetml/2006/main" count="215" uniqueCount="60">
  <si>
    <t>variables:</t>
  </si>
  <si>
    <t>I</t>
  </si>
  <si>
    <t>D</t>
  </si>
  <si>
    <t>worker</t>
  </si>
  <si>
    <t>W</t>
  </si>
  <si>
    <t>production</t>
  </si>
  <si>
    <t>X</t>
  </si>
  <si>
    <t>H</t>
  </si>
  <si>
    <t>hiring</t>
  </si>
  <si>
    <t>layoffs</t>
  </si>
  <si>
    <t>L</t>
  </si>
  <si>
    <t>overtime</t>
  </si>
  <si>
    <t>O</t>
  </si>
  <si>
    <t>constrains:</t>
  </si>
  <si>
    <t>capacity:</t>
  </si>
  <si>
    <t>C</t>
  </si>
  <si>
    <t>work force</t>
  </si>
  <si>
    <t>Inventory balance:</t>
  </si>
  <si>
    <t>X&lt;=C</t>
  </si>
  <si>
    <t>sum</t>
  </si>
  <si>
    <t>inventory</t>
  </si>
  <si>
    <t xml:space="preserve"> </t>
  </si>
  <si>
    <t>(O+W)*40 &gt;=X</t>
  </si>
  <si>
    <t>COST</t>
  </si>
  <si>
    <t>The annual output per worker expected to be  480 appliance, so 40 monthly.</t>
  </si>
  <si>
    <t>Hiring cost:</t>
  </si>
  <si>
    <t>Inventory</t>
    <phoneticPr fontId="1" type="noConversion"/>
  </si>
  <si>
    <t>Number of Workers</t>
    <phoneticPr fontId="1" type="noConversion"/>
  </si>
  <si>
    <t>Hirings</t>
    <phoneticPr fontId="1" type="noConversion"/>
  </si>
  <si>
    <t>Layoffs</t>
    <phoneticPr fontId="1" type="noConversion"/>
  </si>
  <si>
    <t>Worker Months Overtime</t>
    <phoneticPr fontId="1" type="noConversion"/>
  </si>
  <si>
    <t>Optimal total cost</t>
    <phoneticPr fontId="1" type="noConversion"/>
  </si>
  <si>
    <t>original</t>
    <phoneticPr fontId="1" type="noConversion"/>
  </si>
  <si>
    <t>+20%</t>
    <phoneticPr fontId="1" type="noConversion"/>
  </si>
  <si>
    <t>+40%</t>
    <phoneticPr fontId="1" type="noConversion"/>
  </si>
  <si>
    <t>+60%</t>
    <phoneticPr fontId="1" type="noConversion"/>
  </si>
  <si>
    <t>Optimal total cost -- hiring cost</t>
    <phoneticPr fontId="1" type="noConversion"/>
  </si>
  <si>
    <t>Optimal total cost -- overtime</t>
    <phoneticPr fontId="1" type="noConversion"/>
  </si>
  <si>
    <t>Optimal total cost -- layoff cost</t>
    <phoneticPr fontId="1" type="noConversion"/>
  </si>
  <si>
    <t>observition of  dicision variables when changing the hiring cost</t>
  </si>
  <si>
    <t>original</t>
    <phoneticPr fontId="1" type="noConversion"/>
  </si>
  <si>
    <t>+60%</t>
    <phoneticPr fontId="1" type="noConversion"/>
  </si>
  <si>
    <t>Layoff:</t>
  </si>
  <si>
    <t>overtime:</t>
  </si>
  <si>
    <t>Optimal total cost -- overtime</t>
    <phoneticPr fontId="1" type="noConversion"/>
  </si>
  <si>
    <t>Inventory</t>
    <phoneticPr fontId="1" type="noConversion"/>
  </si>
  <si>
    <t>Overtime</t>
  </si>
  <si>
    <t>Layoff</t>
  </si>
  <si>
    <t>Hiring</t>
  </si>
  <si>
    <t>Worker</t>
  </si>
  <si>
    <t>Inventory</t>
  </si>
  <si>
    <t xml:space="preserve">Original </t>
  </si>
  <si>
    <t xml:space="preserve">New </t>
  </si>
  <si>
    <t>Optimal</t>
  </si>
  <si>
    <t xml:space="preserve">Lindar's new idea makes the total cost drops $4000 something, and  I drops more than half of original solution, whereas the W,H,L increases double so much, O drops a lot as well. This makes sense, as you limits I, the HR need to hire or fire more frequently to meet the vastly varied demand. </t>
  </si>
  <si>
    <t>I_i&lt;=(X_i) /2</t>
  </si>
  <si>
    <t>I_i&lt;= (D_i+1) /2</t>
  </si>
  <si>
    <t>total</t>
  </si>
  <si>
    <t>demand</t>
    <phoneticPr fontId="1" type="noConversion"/>
  </si>
  <si>
    <t xml:space="preserve">The total cost is lower, as the drastically drop of inventory cuts considerable amount of cost, which in turn results in more hiring and layoff and less overtime.  The LP model is adapted in the way that the total cost is lower, but it would be difficult to execute, as hiring 117 in May and firing 70 in October would not be a easy task for the HR department.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</si>
</sst>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_ "/>
  </numFmts>
  <fonts count="3">
    <font>
      <sz val="11"/>
      <color theme="1"/>
      <name val="Calibri"/>
      <family val="2"/>
      <scheme val="minor"/>
    </font>
    <font>
      <sz val="9"/>
      <name val="Calibri"/>
      <family val="3"/>
      <charset val="136"/>
      <scheme val="minor"/>
    </font>
    <font>
      <sz val="9"/>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2"/>
        <bgColor indexed="64"/>
      </patternFill>
    </fill>
    <fill>
      <patternFill patternType="solid">
        <fgColor theme="2" tint="-9.9978637043366805E-2"/>
        <bgColor indexed="64"/>
      </patternFill>
    </fill>
  </fills>
  <borders count="10">
    <border>
      <left/>
      <right/>
      <top/>
      <bottom/>
      <diagonal/>
    </border>
    <border>
      <left style="double">
        <color indexed="64"/>
      </left>
      <right style="double">
        <color indexed="64"/>
      </right>
      <top style="double">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0" xfId="0" applyBorder="1"/>
    <xf numFmtId="0" fontId="0" fillId="2" borderId="0" xfId="0" applyFill="1"/>
    <xf numFmtId="0" fontId="0" fillId="3" borderId="0" xfId="0" applyFill="1"/>
    <xf numFmtId="164" fontId="0" fillId="4" borderId="1" xfId="0" applyNumberFormat="1" applyFill="1" applyBorder="1"/>
    <xf numFmtId="0" fontId="0" fillId="4" borderId="0" xfId="0" applyFill="1"/>
    <xf numFmtId="0" fontId="0" fillId="5" borderId="0" xfId="0" applyFill="1"/>
    <xf numFmtId="0" fontId="0" fillId="6" borderId="0" xfId="0" applyFill="1"/>
    <xf numFmtId="0" fontId="0" fillId="7" borderId="0" xfId="0" applyFill="1"/>
    <xf numFmtId="0" fontId="0" fillId="7" borderId="4" xfId="0" applyFill="1" applyBorder="1"/>
    <xf numFmtId="0" fontId="0" fillId="7" borderId="5" xfId="0" applyFill="1" applyBorder="1"/>
    <xf numFmtId="9" fontId="0" fillId="0" borderId="0" xfId="0" applyNumberFormat="1"/>
    <xf numFmtId="0" fontId="0" fillId="3" borderId="0" xfId="0" applyFill="1" applyBorder="1"/>
    <xf numFmtId="49" fontId="0" fillId="0" borderId="0" xfId="0" applyNumberFormat="1"/>
    <xf numFmtId="165" fontId="0" fillId="0" borderId="0" xfId="0" applyNumberFormat="1"/>
    <xf numFmtId="0" fontId="0" fillId="6" borderId="2" xfId="0" applyFill="1" applyBorder="1"/>
    <xf numFmtId="0" fontId="0" fillId="6" borderId="3" xfId="0" applyFill="1" applyBorder="1"/>
    <xf numFmtId="0" fontId="0" fillId="7" borderId="6" xfId="0" applyFill="1" applyBorder="1"/>
    <xf numFmtId="0" fontId="0" fillId="7" borderId="7" xfId="0" applyFill="1" applyBorder="1"/>
    <xf numFmtId="0" fontId="0" fillId="0" borderId="0" xfId="0"/>
    <xf numFmtId="0" fontId="0" fillId="0" borderId="0" xfId="0"/>
    <xf numFmtId="0" fontId="0" fillId="0" borderId="0" xfId="0" applyAlignment="1"/>
    <xf numFmtId="9" fontId="0" fillId="0" borderId="0" xfId="0" applyNumberFormat="1" applyAlignment="1"/>
    <xf numFmtId="0" fontId="0" fillId="6" borderId="8" xfId="0" applyFill="1" applyBorder="1"/>
    <xf numFmtId="0" fontId="0" fillId="7" borderId="0" xfId="0" applyFill="1" applyBorder="1"/>
    <xf numFmtId="0" fontId="0" fillId="7" borderId="9" xfId="0" applyFill="1" applyBorder="1"/>
    <xf numFmtId="0" fontId="0" fillId="8" borderId="0" xfId="0" applyFill="1"/>
    <xf numFmtId="0" fontId="2" fillId="7" borderId="0" xfId="0" applyFont="1" applyFill="1" applyAlignment="1">
      <alignment horizontal="center"/>
    </xf>
    <xf numFmtId="0" fontId="0" fillId="0" borderId="0" xfId="0" applyAlignment="1">
      <alignment horizontal="center"/>
    </xf>
    <xf numFmtId="0" fontId="0" fillId="0" borderId="0" xfId="0"/>
    <xf numFmtId="0" fontId="0" fillId="0" borderId="0" xfId="0"/>
    <xf numFmtId="0" fontId="0" fillId="0" borderId="0" xfId="0" applyAlignment="1">
      <alignment horizontal="left"/>
    </xf>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ltLang="en-US"/>
              <a:t>Demand</a:t>
            </a:r>
            <a:r>
              <a:rPr lang="da-DK" altLang="en-US" baseline="0"/>
              <a:t> vs Production</a:t>
            </a:r>
          </a:p>
        </c:rich>
      </c:tx>
      <c:layout/>
      <c:overlay val="0"/>
      <c:spPr>
        <a:noFill/>
        <a:ln>
          <a:noFill/>
        </a:ln>
        <a:effectLst/>
      </c:spPr>
    </c:title>
    <c:autoTitleDeleted val="0"/>
    <c:plotArea>
      <c:layout/>
      <c:barChart>
        <c:barDir val="col"/>
        <c:grouping val="clustered"/>
        <c:varyColors val="0"/>
        <c:ser>
          <c:idx val="0"/>
          <c:order val="0"/>
          <c:tx>
            <c:v>Demand</c:v>
          </c:tx>
          <c:spPr>
            <a:ln w="28575" cap="rnd">
              <a:solidFill>
                <a:schemeClr val="accent1"/>
              </a:solidFill>
              <a:round/>
            </a:ln>
            <a:effectLst/>
          </c:spPr>
          <c:invertIfNegative val="0"/>
          <c:cat>
            <c:numRef>
              <c:f>'1 and 2'!$F$5:$Q$5</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'1 and 2'!$F$6:$Q$6</c:f>
              <c:numCache>
                <c:formatCode>General</c:formatCode>
                <c:ptCount val="12"/>
                <c:pt idx="0">
                  <c:v>4400</c:v>
                </c:pt>
                <c:pt idx="1">
                  <c:v>4400</c:v>
                </c:pt>
                <c:pt idx="2">
                  <c:v>6000</c:v>
                </c:pt>
                <c:pt idx="3">
                  <c:v>8000</c:v>
                </c:pt>
                <c:pt idx="4">
                  <c:v>6600</c:v>
                </c:pt>
                <c:pt idx="5">
                  <c:v>11800</c:v>
                </c:pt>
                <c:pt idx="6">
                  <c:v>13000</c:v>
                </c:pt>
                <c:pt idx="7">
                  <c:v>11200</c:v>
                </c:pt>
                <c:pt idx="8">
                  <c:v>10800</c:v>
                </c:pt>
                <c:pt idx="9">
                  <c:v>7600</c:v>
                </c:pt>
                <c:pt idx="10">
                  <c:v>6000</c:v>
                </c:pt>
                <c:pt idx="11">
                  <c:v>5600</c:v>
                </c:pt>
              </c:numCache>
            </c:numRef>
          </c:val>
        </c:ser>
        <c:ser>
          <c:idx val="1"/>
          <c:order val="1"/>
          <c:tx>
            <c:v>Production</c:v>
          </c:tx>
          <c:spPr>
            <a:ln w="28575" cap="rnd">
              <a:solidFill>
                <a:schemeClr val="accent2"/>
              </a:solidFill>
              <a:round/>
            </a:ln>
            <a:effectLst/>
          </c:spPr>
          <c:invertIfNegative val="0"/>
          <c:cat>
            <c:numRef>
              <c:f>'1 and 2'!$F$5:$Q$5</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'1 and 2'!$F$7:$Q$7</c:f>
              <c:numCache>
                <c:formatCode>General</c:formatCode>
                <c:ptCount val="12"/>
                <c:pt idx="0">
                  <c:v>6347</c:v>
                </c:pt>
                <c:pt idx="1">
                  <c:v>6400</c:v>
                </c:pt>
                <c:pt idx="2">
                  <c:v>6400</c:v>
                </c:pt>
                <c:pt idx="3">
                  <c:v>6400</c:v>
                </c:pt>
                <c:pt idx="4">
                  <c:v>9453</c:v>
                </c:pt>
                <c:pt idx="5">
                  <c:v>9480</c:v>
                </c:pt>
                <c:pt idx="6">
                  <c:v>9480</c:v>
                </c:pt>
                <c:pt idx="7">
                  <c:v>11200</c:v>
                </c:pt>
                <c:pt idx="8">
                  <c:v>10800</c:v>
                </c:pt>
                <c:pt idx="9">
                  <c:v>7600</c:v>
                </c:pt>
                <c:pt idx="10">
                  <c:v>6000</c:v>
                </c:pt>
                <c:pt idx="11">
                  <c:v>5600</c:v>
                </c:pt>
              </c:numCache>
            </c:numRef>
          </c:val>
        </c:ser>
        <c:ser>
          <c:idx val="2"/>
          <c:order val="2"/>
          <c:tx>
            <c:v>Inventory</c:v>
          </c:tx>
          <c:invertIfNegative val="0"/>
          <c:cat>
            <c:numRef>
              <c:f>'1 and 2'!$F$5:$Q$5</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'1 and 2'!$F$8:$Q$8</c:f>
              <c:numCache>
                <c:formatCode>General</c:formatCode>
                <c:ptCount val="12"/>
                <c:pt idx="0">
                  <c:v>2187</c:v>
                </c:pt>
                <c:pt idx="1">
                  <c:v>4187</c:v>
                </c:pt>
                <c:pt idx="2">
                  <c:v>4587</c:v>
                </c:pt>
                <c:pt idx="3">
                  <c:v>2987</c:v>
                </c:pt>
                <c:pt idx="4">
                  <c:v>5840</c:v>
                </c:pt>
                <c:pt idx="5">
                  <c:v>3520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150"/>
        <c:axId val="372470584"/>
        <c:axId val="372471760"/>
      </c:barChart>
      <c:catAx>
        <c:axId val="372470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72471760"/>
        <c:crosses val="autoZero"/>
        <c:auto val="1"/>
        <c:lblAlgn val="ctr"/>
        <c:lblOffset val="100"/>
        <c:noMultiLvlLbl val="0"/>
      </c:catAx>
      <c:valAx>
        <c:axId val="372471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7247058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a-DK" altLang="en-US" baseline="0"/>
              <a:t>Hiring cost's impact on human resouce activities</a:t>
            </a:r>
          </a:p>
        </c:rich>
      </c:tx>
      <c:layout/>
      <c:overlay val="0"/>
    </c:title>
    <c:autoTitleDeleted val="0"/>
    <c:plotArea>
      <c:layout/>
      <c:barChart>
        <c:barDir val="col"/>
        <c:grouping val="clustered"/>
        <c:varyColors val="0"/>
        <c:ser>
          <c:idx val="3"/>
          <c:order val="0"/>
          <c:tx>
            <c:strRef>
              <c:f>'3.1'!$A$42</c:f>
              <c:strCache>
                <c:ptCount val="1"/>
                <c:pt idx="0">
                  <c:v>Number of Workers</c:v>
                </c:pt>
              </c:strCache>
            </c:strRef>
          </c:tx>
          <c:spPr>
            <a:solidFill>
              <a:schemeClr val="bg2">
                <a:lumMod val="75000"/>
              </a:schemeClr>
            </a:solidFill>
            <a:ln w="25400">
              <a:noFill/>
            </a:ln>
          </c:spPr>
          <c:invertIfNegative val="0"/>
          <c:cat>
            <c:strRef>
              <c:f>'3.1'!$B$38:$H$38</c:f>
              <c:strCache>
                <c:ptCount val="7"/>
                <c:pt idx="0">
                  <c:v>-60%</c:v>
                </c:pt>
                <c:pt idx="1">
                  <c:v>-40%</c:v>
                </c:pt>
                <c:pt idx="2">
                  <c:v>-20%</c:v>
                </c:pt>
                <c:pt idx="3">
                  <c:v>original</c:v>
                </c:pt>
                <c:pt idx="4">
                  <c:v>+20%</c:v>
                </c:pt>
                <c:pt idx="5">
                  <c:v>+40%</c:v>
                </c:pt>
                <c:pt idx="6">
                  <c:v>+60%</c:v>
                </c:pt>
              </c:strCache>
            </c:strRef>
          </c:cat>
          <c:val>
            <c:numRef>
              <c:f>'3.1'!$B$42:$H$42</c:f>
              <c:numCache>
                <c:formatCode>General</c:formatCode>
                <c:ptCount val="7"/>
                <c:pt idx="0">
                  <c:v>2369</c:v>
                </c:pt>
                <c:pt idx="1">
                  <c:v>2369</c:v>
                </c:pt>
                <c:pt idx="2">
                  <c:v>2369</c:v>
                </c:pt>
                <c:pt idx="3">
                  <c:v>2318</c:v>
                </c:pt>
                <c:pt idx="4">
                  <c:v>2300</c:v>
                </c:pt>
                <c:pt idx="5">
                  <c:v>2074</c:v>
                </c:pt>
                <c:pt idx="6">
                  <c:v>2074</c:v>
                </c:pt>
              </c:numCache>
            </c:numRef>
          </c:val>
        </c:ser>
        <c:dLbls>
          <c:showLegendKey val="0"/>
          <c:showVal val="0"/>
          <c:showCatName val="0"/>
          <c:showSerName val="0"/>
          <c:showPercent val="0"/>
          <c:showBubbleSize val="0"/>
        </c:dLbls>
        <c:gapWidth val="150"/>
        <c:axId val="539311088"/>
        <c:axId val="539305208"/>
      </c:barChart>
      <c:lineChart>
        <c:grouping val="standard"/>
        <c:varyColors val="0"/>
        <c:ser>
          <c:idx val="4"/>
          <c:order val="1"/>
          <c:tx>
            <c:strRef>
              <c:f>'3.1'!$A$43</c:f>
              <c:strCache>
                <c:ptCount val="1"/>
                <c:pt idx="0">
                  <c:v>Hirings</c:v>
                </c:pt>
              </c:strCache>
            </c:strRef>
          </c:tx>
          <c:spPr>
            <a:ln w="25400">
              <a:solidFill>
                <a:schemeClr val="accent6">
                  <a:lumMod val="75000"/>
                </a:schemeClr>
              </a:solidFill>
            </a:ln>
          </c:spPr>
          <c:marker>
            <c:symbol val="diamond"/>
            <c:size val="7"/>
            <c:spPr>
              <a:solidFill>
                <a:schemeClr val="accent6">
                  <a:lumMod val="75000"/>
                </a:schemeClr>
              </a:solidFill>
              <a:ln w="25400">
                <a:solidFill>
                  <a:schemeClr val="accent6">
                    <a:lumMod val="75000"/>
                  </a:schemeClr>
                </a:solidFill>
              </a:ln>
            </c:spPr>
          </c:marker>
          <c:cat>
            <c:strRef>
              <c:f>'3.1'!$B$38:$H$38</c:f>
              <c:strCache>
                <c:ptCount val="7"/>
                <c:pt idx="0">
                  <c:v>-60%</c:v>
                </c:pt>
                <c:pt idx="1">
                  <c:v>-40%</c:v>
                </c:pt>
                <c:pt idx="2">
                  <c:v>-20%</c:v>
                </c:pt>
                <c:pt idx="3">
                  <c:v>original</c:v>
                </c:pt>
                <c:pt idx="4">
                  <c:v>+20%</c:v>
                </c:pt>
                <c:pt idx="5">
                  <c:v>+40%</c:v>
                </c:pt>
                <c:pt idx="6">
                  <c:v>+60%</c:v>
                </c:pt>
              </c:strCache>
            </c:strRef>
          </c:cat>
          <c:val>
            <c:numRef>
              <c:f>'3.1'!$B$43:$H$43</c:f>
              <c:numCache>
                <c:formatCode>General</c:formatCode>
                <c:ptCount val="7"/>
                <c:pt idx="0">
                  <c:v>148</c:v>
                </c:pt>
                <c:pt idx="1">
                  <c:v>129</c:v>
                </c:pt>
                <c:pt idx="2">
                  <c:v>129</c:v>
                </c:pt>
                <c:pt idx="3">
                  <c:v>77</c:v>
                </c:pt>
                <c:pt idx="4">
                  <c:v>76</c:v>
                </c:pt>
                <c:pt idx="5">
                  <c:v>30</c:v>
                </c:pt>
                <c:pt idx="6">
                  <c:v>30</c:v>
                </c:pt>
              </c:numCache>
            </c:numRef>
          </c:val>
          <c:smooth val="0"/>
        </c:ser>
        <c:ser>
          <c:idx val="5"/>
          <c:order val="2"/>
          <c:tx>
            <c:strRef>
              <c:f>'3.1'!$A$44</c:f>
              <c:strCache>
                <c:ptCount val="1"/>
                <c:pt idx="0">
                  <c:v>Layoffs</c:v>
                </c:pt>
              </c:strCache>
            </c:strRef>
          </c:tx>
          <c:spPr>
            <a:ln w="25400">
              <a:solidFill>
                <a:schemeClr val="accent5">
                  <a:lumMod val="75000"/>
                </a:schemeClr>
              </a:solidFill>
            </a:ln>
          </c:spPr>
          <c:marker>
            <c:symbol val="triangle"/>
            <c:size val="7"/>
            <c:spPr>
              <a:solidFill>
                <a:schemeClr val="accent5">
                  <a:lumMod val="75000"/>
                </a:schemeClr>
              </a:solidFill>
              <a:ln w="25400">
                <a:solidFill>
                  <a:schemeClr val="accent5">
                    <a:lumMod val="75000"/>
                  </a:schemeClr>
                </a:solidFill>
              </a:ln>
            </c:spPr>
          </c:marker>
          <c:cat>
            <c:strRef>
              <c:f>'3.1'!$B$38:$H$38</c:f>
              <c:strCache>
                <c:ptCount val="7"/>
                <c:pt idx="0">
                  <c:v>-60%</c:v>
                </c:pt>
                <c:pt idx="1">
                  <c:v>-40%</c:v>
                </c:pt>
                <c:pt idx="2">
                  <c:v>-20%</c:v>
                </c:pt>
                <c:pt idx="3">
                  <c:v>original</c:v>
                </c:pt>
                <c:pt idx="4">
                  <c:v>+20%</c:v>
                </c:pt>
                <c:pt idx="5">
                  <c:v>+40%</c:v>
                </c:pt>
                <c:pt idx="6">
                  <c:v>+60%</c:v>
                </c:pt>
              </c:strCache>
            </c:strRef>
          </c:cat>
          <c:val>
            <c:numRef>
              <c:f>'3.1'!$B$44:$H$44</c:f>
              <c:numCache>
                <c:formatCode>General</c:formatCode>
                <c:ptCount val="7"/>
                <c:pt idx="0">
                  <c:v>168</c:v>
                </c:pt>
                <c:pt idx="1">
                  <c:v>149</c:v>
                </c:pt>
                <c:pt idx="2">
                  <c:v>149</c:v>
                </c:pt>
                <c:pt idx="3">
                  <c:v>86</c:v>
                </c:pt>
                <c:pt idx="4">
                  <c:v>96</c:v>
                </c:pt>
                <c:pt idx="5">
                  <c:v>50</c:v>
                </c:pt>
                <c:pt idx="6">
                  <c:v>50</c:v>
                </c:pt>
              </c:numCache>
            </c:numRef>
          </c:val>
          <c:smooth val="0"/>
        </c:ser>
        <c:ser>
          <c:idx val="6"/>
          <c:order val="3"/>
          <c:tx>
            <c:strRef>
              <c:f>'3.1'!$A$45</c:f>
              <c:strCache>
                <c:ptCount val="1"/>
                <c:pt idx="0">
                  <c:v>Worker Months Overtime</c:v>
                </c:pt>
              </c:strCache>
            </c:strRef>
          </c:tx>
          <c:spPr>
            <a:ln w="25400">
              <a:solidFill>
                <a:schemeClr val="accent4"/>
              </a:solidFill>
            </a:ln>
          </c:spPr>
          <c:marker>
            <c:symbol val="square"/>
            <c:size val="7"/>
            <c:spPr>
              <a:solidFill>
                <a:srgbClr val="FFC000"/>
              </a:solidFill>
              <a:ln>
                <a:solidFill>
                  <a:schemeClr val="accent4"/>
                </a:solidFill>
              </a:ln>
            </c:spPr>
          </c:marker>
          <c:cat>
            <c:strRef>
              <c:f>'3.1'!$B$38:$H$38</c:f>
              <c:strCache>
                <c:ptCount val="7"/>
                <c:pt idx="0">
                  <c:v>-60%</c:v>
                </c:pt>
                <c:pt idx="1">
                  <c:v>-40%</c:v>
                </c:pt>
                <c:pt idx="2">
                  <c:v>-20%</c:v>
                </c:pt>
                <c:pt idx="3">
                  <c:v>original</c:v>
                </c:pt>
                <c:pt idx="4">
                  <c:v>+20%</c:v>
                </c:pt>
                <c:pt idx="5">
                  <c:v>+40%</c:v>
                </c:pt>
                <c:pt idx="6">
                  <c:v>+60%</c:v>
                </c:pt>
              </c:strCache>
            </c:strRef>
          </c:cat>
          <c:val>
            <c:numRef>
              <c:f>'3.1'!$B$45:$H$45</c:f>
              <c:numCache>
                <c:formatCode>General</c:formatCode>
                <c:ptCount val="7"/>
                <c:pt idx="0">
                  <c:v>10</c:v>
                </c:pt>
                <c:pt idx="1">
                  <c:v>10</c:v>
                </c:pt>
                <c:pt idx="2">
                  <c:v>10</c:v>
                </c:pt>
                <c:pt idx="3">
                  <c:v>76</c:v>
                </c:pt>
                <c:pt idx="4">
                  <c:v>79</c:v>
                </c:pt>
                <c:pt idx="5">
                  <c:v>305</c:v>
                </c:pt>
                <c:pt idx="6">
                  <c:v>305</c:v>
                </c:pt>
              </c:numCache>
            </c:numRef>
          </c:val>
          <c:smooth val="0"/>
        </c:ser>
        <c:dLbls>
          <c:showLegendKey val="0"/>
          <c:showVal val="0"/>
          <c:showCatName val="0"/>
          <c:showSerName val="0"/>
          <c:showPercent val="0"/>
          <c:showBubbleSize val="0"/>
        </c:dLbls>
        <c:marker val="1"/>
        <c:smooth val="0"/>
        <c:axId val="539302072"/>
        <c:axId val="539302464"/>
      </c:lineChart>
      <c:catAx>
        <c:axId val="539302072"/>
        <c:scaling>
          <c:orientation val="minMax"/>
        </c:scaling>
        <c:delete val="0"/>
        <c:axPos val="b"/>
        <c:title>
          <c:tx>
            <c:rich>
              <a:bodyPr/>
              <a:lstStyle/>
              <a:p>
                <a:pPr>
                  <a:defRPr/>
                </a:pPr>
                <a:r>
                  <a:rPr lang="en-US" altLang="en-US"/>
                  <a:t>Changing</a:t>
                </a:r>
                <a:r>
                  <a:rPr lang="en-US" altLang="en-US" baseline="0"/>
                  <a:t>  rate of hiring cost</a:t>
                </a:r>
              </a:p>
            </c:rich>
          </c:tx>
          <c:layout/>
          <c:overlay val="0"/>
        </c:title>
        <c:numFmt formatCode="General" sourceLinked="0"/>
        <c:majorTickMark val="none"/>
        <c:minorTickMark val="none"/>
        <c:tickLblPos val="nextTo"/>
        <c:crossAx val="539302464"/>
        <c:crosses val="autoZero"/>
        <c:auto val="1"/>
        <c:lblAlgn val="ctr"/>
        <c:lblOffset val="100"/>
        <c:noMultiLvlLbl val="0"/>
      </c:catAx>
      <c:valAx>
        <c:axId val="539302464"/>
        <c:scaling>
          <c:orientation val="minMax"/>
        </c:scaling>
        <c:delete val="0"/>
        <c:axPos val="l"/>
        <c:majorGridlines/>
        <c:title>
          <c:tx>
            <c:rich>
              <a:bodyPr rot="-5400000" vert="horz"/>
              <a:lstStyle/>
              <a:p>
                <a:pPr>
                  <a:defRPr/>
                </a:pPr>
                <a:r>
                  <a:rPr lang="da-DK" altLang="en-US"/>
                  <a:t>Number </a:t>
                </a:r>
                <a:r>
                  <a:rPr lang="da-DK" altLang="en-US" baseline="0"/>
                  <a:t>of Hirings, layoffs, and overtime workers</a:t>
                </a:r>
                <a:endParaRPr lang="da-DK" altLang="en-US"/>
              </a:p>
            </c:rich>
          </c:tx>
          <c:layout/>
          <c:overlay val="0"/>
        </c:title>
        <c:numFmt formatCode="General" sourceLinked="1"/>
        <c:majorTickMark val="none"/>
        <c:minorTickMark val="none"/>
        <c:tickLblPos val="nextTo"/>
        <c:spPr>
          <a:ln w="6350">
            <a:noFill/>
          </a:ln>
        </c:spPr>
        <c:crossAx val="539302072"/>
        <c:crosses val="autoZero"/>
        <c:crossBetween val="between"/>
      </c:valAx>
      <c:valAx>
        <c:axId val="539305208"/>
        <c:scaling>
          <c:orientation val="minMax"/>
        </c:scaling>
        <c:delete val="0"/>
        <c:axPos val="r"/>
        <c:title>
          <c:tx>
            <c:rich>
              <a:bodyPr rot="-5400000" vert="horz"/>
              <a:lstStyle/>
              <a:p>
                <a:pPr>
                  <a:defRPr/>
                </a:pPr>
                <a:r>
                  <a:rPr lang="da-DK" altLang="en-US"/>
                  <a:t>Number</a:t>
                </a:r>
                <a:r>
                  <a:rPr lang="da-DK" altLang="en-US" baseline="0"/>
                  <a:t> of workers</a:t>
                </a:r>
                <a:endParaRPr lang="da-DK" altLang="en-US"/>
              </a:p>
            </c:rich>
          </c:tx>
          <c:layout/>
          <c:overlay val="0"/>
        </c:title>
        <c:numFmt formatCode="General" sourceLinked="1"/>
        <c:majorTickMark val="out"/>
        <c:minorTickMark val="none"/>
        <c:tickLblPos val="nextTo"/>
        <c:crossAx val="539311088"/>
        <c:crosses val="max"/>
        <c:crossBetween val="between"/>
      </c:valAx>
      <c:catAx>
        <c:axId val="539311088"/>
        <c:scaling>
          <c:orientation val="minMax"/>
        </c:scaling>
        <c:delete val="1"/>
        <c:axPos val="b"/>
        <c:numFmt formatCode="General" sourceLinked="1"/>
        <c:majorTickMark val="out"/>
        <c:minorTickMark val="none"/>
        <c:tickLblPos val="nextTo"/>
        <c:crossAx val="539305208"/>
        <c:crosses val="autoZero"/>
        <c:auto val="1"/>
        <c:lblAlgn val="ctr"/>
        <c:lblOffset val="100"/>
        <c:noMultiLvlLbl val="0"/>
      </c:catAx>
    </c:plotArea>
    <c:legend>
      <c:legendPos val="b"/>
      <c:layout/>
      <c:overlay val="0"/>
    </c:legend>
    <c:plotVisOnly val="1"/>
    <c:dispBlanksAs val="gap"/>
    <c:showDLblsOverMax val="0"/>
  </c:chart>
  <c:printSettings>
    <c:headerFooter/>
    <c:pageMargins b="0.75" l="0.7" r="0.7" t="0.75" header="0.3" footer="0.3"/>
    <c:pageSetup orientation="portrait"/>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a-DK" altLang="en-US"/>
              <a:t>Labour</a:t>
            </a:r>
            <a:r>
              <a:rPr lang="da-DK" altLang="en-US" baseline="0"/>
              <a:t> costs' impacts on optimal total cost</a:t>
            </a:r>
            <a:endParaRPr lang="da-DK" altLang="en-US"/>
          </a:p>
        </c:rich>
      </c:tx>
      <c:layout/>
      <c:overlay val="0"/>
    </c:title>
    <c:autoTitleDeleted val="0"/>
    <c:plotArea>
      <c:layout/>
      <c:lineChart>
        <c:grouping val="standard"/>
        <c:varyColors val="0"/>
        <c:ser>
          <c:idx val="0"/>
          <c:order val="0"/>
          <c:tx>
            <c:strRef>
              <c:f>'3.1'!$A$69</c:f>
              <c:strCache>
                <c:ptCount val="1"/>
                <c:pt idx="0">
                  <c:v>Optimal total cost -- hiring cost</c:v>
                </c:pt>
              </c:strCache>
            </c:strRef>
          </c:tx>
          <c:spPr>
            <a:ln w="25400">
              <a:solidFill>
                <a:srgbClr val="7030A0"/>
              </a:solidFill>
            </a:ln>
          </c:spPr>
          <c:marker>
            <c:symbol val="circle"/>
            <c:size val="5"/>
            <c:spPr>
              <a:solidFill>
                <a:srgbClr val="7030A0"/>
              </a:solidFill>
              <a:ln w="25400">
                <a:solidFill>
                  <a:srgbClr val="7030A0"/>
                </a:solidFill>
              </a:ln>
            </c:spPr>
          </c:marker>
          <c:cat>
            <c:strRef>
              <c:f>'3.1'!$B$68:$H$68</c:f>
              <c:strCache>
                <c:ptCount val="7"/>
                <c:pt idx="0">
                  <c:v>-60%</c:v>
                </c:pt>
                <c:pt idx="1">
                  <c:v>-40%</c:v>
                </c:pt>
                <c:pt idx="2">
                  <c:v>-20%</c:v>
                </c:pt>
                <c:pt idx="3">
                  <c:v>original</c:v>
                </c:pt>
                <c:pt idx="4">
                  <c:v>+20%</c:v>
                </c:pt>
                <c:pt idx="5">
                  <c:v>+40%</c:v>
                </c:pt>
                <c:pt idx="6">
                  <c:v>+60%</c:v>
                </c:pt>
              </c:strCache>
            </c:strRef>
          </c:cat>
          <c:val>
            <c:numRef>
              <c:f>'3.1'!$B$69:$H$69</c:f>
              <c:numCache>
                <c:formatCode>General</c:formatCode>
                <c:ptCount val="7"/>
                <c:pt idx="0">
                  <c:v>6085960</c:v>
                </c:pt>
                <c:pt idx="1">
                  <c:v>6132400</c:v>
                </c:pt>
                <c:pt idx="2">
                  <c:v>6178840</c:v>
                </c:pt>
                <c:pt idx="3">
                  <c:v>6242264</c:v>
                </c:pt>
                <c:pt idx="4">
                  <c:v>6248540</c:v>
                </c:pt>
                <c:pt idx="5">
                  <c:v>6267860</c:v>
                </c:pt>
                <c:pt idx="6">
                  <c:v>6278660</c:v>
                </c:pt>
              </c:numCache>
            </c:numRef>
          </c:val>
          <c:smooth val="0"/>
        </c:ser>
        <c:ser>
          <c:idx val="1"/>
          <c:order val="1"/>
          <c:tx>
            <c:strRef>
              <c:f>'3.1'!$A$70</c:f>
              <c:strCache>
                <c:ptCount val="1"/>
                <c:pt idx="0">
                  <c:v>Optimal total cost -- layoff cost</c:v>
                </c:pt>
              </c:strCache>
            </c:strRef>
          </c:tx>
          <c:spPr>
            <a:ln w="25400">
              <a:solidFill>
                <a:srgbClr val="00B0F0"/>
              </a:solidFill>
            </a:ln>
          </c:spPr>
          <c:marker>
            <c:symbol val="triangle"/>
            <c:size val="7"/>
            <c:spPr>
              <a:solidFill>
                <a:srgbClr val="00B0F0"/>
              </a:solidFill>
              <a:ln w="25400">
                <a:solidFill>
                  <a:srgbClr val="00B0F0"/>
                </a:solidFill>
              </a:ln>
            </c:spPr>
          </c:marker>
          <c:cat>
            <c:strRef>
              <c:f>'3.1'!$B$68:$H$68</c:f>
              <c:strCache>
                <c:ptCount val="7"/>
                <c:pt idx="0">
                  <c:v>-60%</c:v>
                </c:pt>
                <c:pt idx="1">
                  <c:v>-40%</c:v>
                </c:pt>
                <c:pt idx="2">
                  <c:v>-20%</c:v>
                </c:pt>
                <c:pt idx="3">
                  <c:v>original</c:v>
                </c:pt>
                <c:pt idx="4">
                  <c:v>+20%</c:v>
                </c:pt>
                <c:pt idx="5">
                  <c:v>+40%</c:v>
                </c:pt>
                <c:pt idx="6">
                  <c:v>+60%</c:v>
                </c:pt>
              </c:strCache>
            </c:strRef>
          </c:cat>
          <c:val>
            <c:numRef>
              <c:f>'3.1'!$B$70:$H$70</c:f>
              <c:numCache>
                <c:formatCode>General</c:formatCode>
                <c:ptCount val="7"/>
                <c:pt idx="0">
                  <c:v>6118000</c:v>
                </c:pt>
                <c:pt idx="1">
                  <c:v>6153760</c:v>
                </c:pt>
                <c:pt idx="2">
                  <c:v>6189520</c:v>
                </c:pt>
                <c:pt idx="3">
                  <c:v>6242264</c:v>
                </c:pt>
                <c:pt idx="4">
                  <c:v>6262904</c:v>
                </c:pt>
                <c:pt idx="5">
                  <c:v>6267260</c:v>
                </c:pt>
                <c:pt idx="6">
                  <c:v>6282260</c:v>
                </c:pt>
              </c:numCache>
            </c:numRef>
          </c:val>
          <c:smooth val="0"/>
        </c:ser>
        <c:ser>
          <c:idx val="2"/>
          <c:order val="2"/>
          <c:tx>
            <c:strRef>
              <c:f>'3.1'!$A$71</c:f>
              <c:strCache>
                <c:ptCount val="1"/>
                <c:pt idx="0">
                  <c:v>Optimal total cost -- overtime</c:v>
                </c:pt>
              </c:strCache>
            </c:strRef>
          </c:tx>
          <c:spPr>
            <a:ln w="25400">
              <a:solidFill>
                <a:srgbClr val="FF0000"/>
              </a:solidFill>
            </a:ln>
          </c:spPr>
          <c:marker>
            <c:symbol val="square"/>
            <c:size val="7"/>
            <c:spPr>
              <a:solidFill>
                <a:srgbClr val="FF0000"/>
              </a:solidFill>
              <a:ln w="25400">
                <a:solidFill>
                  <a:srgbClr val="FF0000"/>
                </a:solidFill>
              </a:ln>
            </c:spPr>
          </c:marker>
          <c:cat>
            <c:strRef>
              <c:f>'3.1'!$B$68:$H$68</c:f>
              <c:strCache>
                <c:ptCount val="7"/>
                <c:pt idx="0">
                  <c:v>-60%</c:v>
                </c:pt>
                <c:pt idx="1">
                  <c:v>-40%</c:v>
                </c:pt>
                <c:pt idx="2">
                  <c:v>-20%</c:v>
                </c:pt>
                <c:pt idx="3">
                  <c:v>original</c:v>
                </c:pt>
                <c:pt idx="4">
                  <c:v>+20%</c:v>
                </c:pt>
                <c:pt idx="5">
                  <c:v>+40%</c:v>
                </c:pt>
                <c:pt idx="6">
                  <c:v>+60%</c:v>
                </c:pt>
              </c:strCache>
            </c:strRef>
          </c:cat>
          <c:val>
            <c:numRef>
              <c:f>'3.1'!$B$71:$H$71</c:f>
              <c:numCache>
                <c:formatCode>General</c:formatCode>
                <c:ptCount val="7"/>
                <c:pt idx="0">
                  <c:v>3332280</c:v>
                </c:pt>
                <c:pt idx="1">
                  <c:v>4902420</c:v>
                </c:pt>
                <c:pt idx="2">
                  <c:v>5951200</c:v>
                </c:pt>
                <c:pt idx="3">
                  <c:v>6242264</c:v>
                </c:pt>
                <c:pt idx="4">
                  <c:v>6225880</c:v>
                </c:pt>
                <c:pt idx="5">
                  <c:v>6225880</c:v>
                </c:pt>
                <c:pt idx="6">
                  <c:v>6225880</c:v>
                </c:pt>
              </c:numCache>
            </c:numRef>
          </c:val>
          <c:smooth val="0"/>
        </c:ser>
        <c:dLbls>
          <c:showLegendKey val="0"/>
          <c:showVal val="0"/>
          <c:showCatName val="0"/>
          <c:showSerName val="0"/>
          <c:showPercent val="0"/>
          <c:showBubbleSize val="0"/>
        </c:dLbls>
        <c:marker val="1"/>
        <c:smooth val="0"/>
        <c:axId val="539306776"/>
        <c:axId val="539312656"/>
      </c:lineChart>
      <c:catAx>
        <c:axId val="539306776"/>
        <c:scaling>
          <c:orientation val="minMax"/>
        </c:scaling>
        <c:delete val="0"/>
        <c:axPos val="b"/>
        <c:title>
          <c:tx>
            <c:rich>
              <a:bodyPr/>
              <a:lstStyle/>
              <a:p>
                <a:pPr>
                  <a:defRPr/>
                </a:pPr>
                <a:r>
                  <a:rPr lang="da-DK" altLang="en-US"/>
                  <a:t>Change rate of</a:t>
                </a:r>
                <a:r>
                  <a:rPr lang="da-DK" altLang="en-US" baseline="0"/>
                  <a:t> labour cost (hiring,s layoffs, and overtime)</a:t>
                </a:r>
                <a:endParaRPr lang="da-DK" altLang="en-US"/>
              </a:p>
            </c:rich>
          </c:tx>
          <c:layout/>
          <c:overlay val="0"/>
        </c:title>
        <c:numFmt formatCode="General" sourceLinked="0"/>
        <c:majorTickMark val="none"/>
        <c:minorTickMark val="none"/>
        <c:tickLblPos val="nextTo"/>
        <c:crossAx val="539312656"/>
        <c:crosses val="autoZero"/>
        <c:auto val="1"/>
        <c:lblAlgn val="ctr"/>
        <c:lblOffset val="100"/>
        <c:noMultiLvlLbl val="0"/>
      </c:catAx>
      <c:valAx>
        <c:axId val="539312656"/>
        <c:scaling>
          <c:orientation val="minMax"/>
        </c:scaling>
        <c:delete val="0"/>
        <c:axPos val="l"/>
        <c:majorGridlines/>
        <c:title>
          <c:tx>
            <c:rich>
              <a:bodyPr rot="-5400000" vert="horz"/>
              <a:lstStyle/>
              <a:p>
                <a:pPr>
                  <a:defRPr/>
                </a:pPr>
                <a:r>
                  <a:rPr lang="da-DK" altLang="en-US"/>
                  <a:t>Total</a:t>
                </a:r>
                <a:r>
                  <a:rPr lang="da-DK" altLang="en-US" baseline="0"/>
                  <a:t> cost</a:t>
                </a:r>
                <a:endParaRPr lang="da-DK" altLang="en-US"/>
              </a:p>
            </c:rich>
          </c:tx>
          <c:layout/>
          <c:overlay val="0"/>
        </c:title>
        <c:numFmt formatCode="General" sourceLinked="1"/>
        <c:majorTickMark val="none"/>
        <c:minorTickMark val="none"/>
        <c:tickLblPos val="nextTo"/>
        <c:spPr>
          <a:ln w="6350">
            <a:noFill/>
          </a:ln>
        </c:spPr>
        <c:crossAx val="539306776"/>
        <c:crosses val="autoZero"/>
        <c:crossBetween val="between"/>
      </c:valAx>
    </c:plotArea>
    <c:legend>
      <c:legendPos val="b"/>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a-DK" altLang="en-US" baseline="0"/>
              <a:t>Layoff cost's impact on human resouce activities</a:t>
            </a:r>
            <a:endParaRPr lang="da-DK" altLang="en-US"/>
          </a:p>
        </c:rich>
      </c:tx>
      <c:layout/>
      <c:overlay val="0"/>
    </c:title>
    <c:autoTitleDeleted val="0"/>
    <c:plotArea>
      <c:layout/>
      <c:barChart>
        <c:barDir val="col"/>
        <c:grouping val="clustered"/>
        <c:varyColors val="0"/>
        <c:ser>
          <c:idx val="2"/>
          <c:order val="0"/>
          <c:tx>
            <c:strRef>
              <c:f>'3.2'!$A$40</c:f>
              <c:strCache>
                <c:ptCount val="1"/>
                <c:pt idx="0">
                  <c:v>Number of Workers</c:v>
                </c:pt>
              </c:strCache>
            </c:strRef>
          </c:tx>
          <c:spPr>
            <a:solidFill>
              <a:schemeClr val="bg2">
                <a:lumMod val="75000"/>
              </a:schemeClr>
            </a:solidFill>
            <a:ln w="25400">
              <a:noFill/>
            </a:ln>
          </c:spPr>
          <c:invertIfNegative val="0"/>
          <c:cat>
            <c:strRef>
              <c:f>'3.2'!$B$37:$H$37</c:f>
              <c:strCache>
                <c:ptCount val="7"/>
                <c:pt idx="0">
                  <c:v>-60%</c:v>
                </c:pt>
                <c:pt idx="1">
                  <c:v>-40%</c:v>
                </c:pt>
                <c:pt idx="2">
                  <c:v>-20%</c:v>
                </c:pt>
                <c:pt idx="3">
                  <c:v>original</c:v>
                </c:pt>
                <c:pt idx="4">
                  <c:v>+20%</c:v>
                </c:pt>
                <c:pt idx="5">
                  <c:v>+40%</c:v>
                </c:pt>
                <c:pt idx="6">
                  <c:v>+60%</c:v>
                </c:pt>
              </c:strCache>
            </c:strRef>
          </c:cat>
          <c:val>
            <c:numRef>
              <c:f>'3.2'!$B$40:$H$40</c:f>
              <c:numCache>
                <c:formatCode>General</c:formatCode>
                <c:ptCount val="7"/>
                <c:pt idx="0">
                  <c:v>2369</c:v>
                </c:pt>
                <c:pt idx="1">
                  <c:v>2369</c:v>
                </c:pt>
                <c:pt idx="2">
                  <c:v>2353</c:v>
                </c:pt>
                <c:pt idx="3">
                  <c:v>2318</c:v>
                </c:pt>
                <c:pt idx="4">
                  <c:v>2318</c:v>
                </c:pt>
                <c:pt idx="5">
                  <c:v>2300</c:v>
                </c:pt>
                <c:pt idx="6">
                  <c:v>2074</c:v>
                </c:pt>
              </c:numCache>
            </c:numRef>
          </c:val>
        </c:ser>
        <c:dLbls>
          <c:showLegendKey val="0"/>
          <c:showVal val="0"/>
          <c:showCatName val="0"/>
          <c:showSerName val="0"/>
          <c:showPercent val="0"/>
          <c:showBubbleSize val="0"/>
        </c:dLbls>
        <c:gapWidth val="75"/>
        <c:overlap val="-25"/>
        <c:axId val="431319064"/>
        <c:axId val="367260336"/>
      </c:barChart>
      <c:lineChart>
        <c:grouping val="standard"/>
        <c:varyColors val="0"/>
        <c:ser>
          <c:idx val="3"/>
          <c:order val="1"/>
          <c:tx>
            <c:strRef>
              <c:f>'3.2'!$A$41</c:f>
              <c:strCache>
                <c:ptCount val="1"/>
                <c:pt idx="0">
                  <c:v>Hirings</c:v>
                </c:pt>
              </c:strCache>
            </c:strRef>
          </c:tx>
          <c:spPr>
            <a:ln w="25400">
              <a:solidFill>
                <a:schemeClr val="accent6">
                  <a:lumMod val="75000"/>
                </a:schemeClr>
              </a:solidFill>
            </a:ln>
          </c:spPr>
          <c:marker>
            <c:symbol val="diamond"/>
            <c:size val="7"/>
            <c:spPr>
              <a:solidFill>
                <a:schemeClr val="accent6">
                  <a:lumMod val="75000"/>
                </a:schemeClr>
              </a:solidFill>
              <a:ln w="25400">
                <a:solidFill>
                  <a:schemeClr val="accent6">
                    <a:lumMod val="75000"/>
                  </a:schemeClr>
                </a:solidFill>
              </a:ln>
            </c:spPr>
          </c:marker>
          <c:cat>
            <c:strRef>
              <c:f>'3.2'!$B$37:$H$37</c:f>
              <c:strCache>
                <c:ptCount val="7"/>
                <c:pt idx="0">
                  <c:v>-60%</c:v>
                </c:pt>
                <c:pt idx="1">
                  <c:v>-40%</c:v>
                </c:pt>
                <c:pt idx="2">
                  <c:v>-20%</c:v>
                </c:pt>
                <c:pt idx="3">
                  <c:v>original</c:v>
                </c:pt>
                <c:pt idx="4">
                  <c:v>+20%</c:v>
                </c:pt>
                <c:pt idx="5">
                  <c:v>+40%</c:v>
                </c:pt>
                <c:pt idx="6">
                  <c:v>+60%</c:v>
                </c:pt>
              </c:strCache>
            </c:strRef>
          </c:cat>
          <c:val>
            <c:numRef>
              <c:f>'3.2'!$B$41:$H$41</c:f>
              <c:numCache>
                <c:formatCode>General</c:formatCode>
                <c:ptCount val="7"/>
                <c:pt idx="0">
                  <c:v>129</c:v>
                </c:pt>
                <c:pt idx="1">
                  <c:v>129</c:v>
                </c:pt>
                <c:pt idx="2">
                  <c:v>121</c:v>
                </c:pt>
                <c:pt idx="3">
                  <c:v>77</c:v>
                </c:pt>
                <c:pt idx="4">
                  <c:v>77</c:v>
                </c:pt>
                <c:pt idx="5">
                  <c:v>76</c:v>
                </c:pt>
                <c:pt idx="6">
                  <c:v>30</c:v>
                </c:pt>
              </c:numCache>
            </c:numRef>
          </c:val>
          <c:smooth val="0"/>
        </c:ser>
        <c:ser>
          <c:idx val="4"/>
          <c:order val="2"/>
          <c:tx>
            <c:strRef>
              <c:f>'3.2'!$A$42</c:f>
              <c:strCache>
                <c:ptCount val="1"/>
                <c:pt idx="0">
                  <c:v>Layoffs</c:v>
                </c:pt>
              </c:strCache>
            </c:strRef>
          </c:tx>
          <c:spPr>
            <a:ln w="25400">
              <a:solidFill>
                <a:schemeClr val="accent5">
                  <a:lumMod val="75000"/>
                </a:schemeClr>
              </a:solidFill>
            </a:ln>
          </c:spPr>
          <c:marker>
            <c:symbol val="triangle"/>
            <c:size val="7"/>
            <c:spPr>
              <a:solidFill>
                <a:schemeClr val="accent5">
                  <a:lumMod val="75000"/>
                </a:schemeClr>
              </a:solidFill>
              <a:ln w="25400">
                <a:solidFill>
                  <a:schemeClr val="accent5">
                    <a:lumMod val="75000"/>
                  </a:schemeClr>
                </a:solidFill>
              </a:ln>
            </c:spPr>
          </c:marker>
          <c:cat>
            <c:strRef>
              <c:f>'3.2'!$B$37:$H$37</c:f>
              <c:strCache>
                <c:ptCount val="7"/>
                <c:pt idx="0">
                  <c:v>-60%</c:v>
                </c:pt>
                <c:pt idx="1">
                  <c:v>-40%</c:v>
                </c:pt>
                <c:pt idx="2">
                  <c:v>-20%</c:v>
                </c:pt>
                <c:pt idx="3">
                  <c:v>original</c:v>
                </c:pt>
                <c:pt idx="4">
                  <c:v>+20%</c:v>
                </c:pt>
                <c:pt idx="5">
                  <c:v>+40%</c:v>
                </c:pt>
                <c:pt idx="6">
                  <c:v>+60%</c:v>
                </c:pt>
              </c:strCache>
            </c:strRef>
          </c:cat>
          <c:val>
            <c:numRef>
              <c:f>'3.2'!$B$42:$H$42</c:f>
              <c:numCache>
                <c:formatCode>General</c:formatCode>
                <c:ptCount val="7"/>
                <c:pt idx="0">
                  <c:v>149</c:v>
                </c:pt>
                <c:pt idx="1">
                  <c:v>149</c:v>
                </c:pt>
                <c:pt idx="2">
                  <c:v>141</c:v>
                </c:pt>
                <c:pt idx="3">
                  <c:v>86</c:v>
                </c:pt>
                <c:pt idx="4">
                  <c:v>86</c:v>
                </c:pt>
                <c:pt idx="5">
                  <c:v>96</c:v>
                </c:pt>
                <c:pt idx="6">
                  <c:v>50</c:v>
                </c:pt>
              </c:numCache>
            </c:numRef>
          </c:val>
          <c:smooth val="0"/>
        </c:ser>
        <c:ser>
          <c:idx val="5"/>
          <c:order val="3"/>
          <c:tx>
            <c:strRef>
              <c:f>'3.2'!$A$43</c:f>
              <c:strCache>
                <c:ptCount val="1"/>
                <c:pt idx="0">
                  <c:v>Worker Months Overtime</c:v>
                </c:pt>
              </c:strCache>
            </c:strRef>
          </c:tx>
          <c:spPr>
            <a:ln w="25400">
              <a:solidFill>
                <a:schemeClr val="accent4"/>
              </a:solidFill>
            </a:ln>
          </c:spPr>
          <c:marker>
            <c:symbol val="square"/>
            <c:size val="7"/>
            <c:spPr>
              <a:solidFill>
                <a:schemeClr val="accent4"/>
              </a:solidFill>
              <a:ln w="25400">
                <a:solidFill>
                  <a:schemeClr val="accent4"/>
                </a:solidFill>
              </a:ln>
            </c:spPr>
          </c:marker>
          <c:cat>
            <c:strRef>
              <c:f>'3.2'!$B$37:$H$37</c:f>
              <c:strCache>
                <c:ptCount val="7"/>
                <c:pt idx="0">
                  <c:v>-60%</c:v>
                </c:pt>
                <c:pt idx="1">
                  <c:v>-40%</c:v>
                </c:pt>
                <c:pt idx="2">
                  <c:v>-20%</c:v>
                </c:pt>
                <c:pt idx="3">
                  <c:v>original</c:v>
                </c:pt>
                <c:pt idx="4">
                  <c:v>+20%</c:v>
                </c:pt>
                <c:pt idx="5">
                  <c:v>+40%</c:v>
                </c:pt>
                <c:pt idx="6">
                  <c:v>+60%</c:v>
                </c:pt>
              </c:strCache>
            </c:strRef>
          </c:cat>
          <c:val>
            <c:numRef>
              <c:f>'3.2'!$B$43:$H$43</c:f>
              <c:numCache>
                <c:formatCode>General</c:formatCode>
                <c:ptCount val="7"/>
                <c:pt idx="0">
                  <c:v>10</c:v>
                </c:pt>
                <c:pt idx="1">
                  <c:v>10</c:v>
                </c:pt>
                <c:pt idx="2">
                  <c:v>26</c:v>
                </c:pt>
                <c:pt idx="3">
                  <c:v>76</c:v>
                </c:pt>
                <c:pt idx="4">
                  <c:v>76</c:v>
                </c:pt>
                <c:pt idx="5">
                  <c:v>79</c:v>
                </c:pt>
                <c:pt idx="6">
                  <c:v>305</c:v>
                </c:pt>
              </c:numCache>
            </c:numRef>
          </c:val>
          <c:smooth val="0"/>
        </c:ser>
        <c:dLbls>
          <c:showLegendKey val="0"/>
          <c:showVal val="0"/>
          <c:showCatName val="0"/>
          <c:showSerName val="0"/>
          <c:showPercent val="0"/>
          <c:showBubbleSize val="0"/>
        </c:dLbls>
        <c:marker val="1"/>
        <c:smooth val="0"/>
        <c:axId val="128235048"/>
        <c:axId val="128232696"/>
      </c:lineChart>
      <c:catAx>
        <c:axId val="128235048"/>
        <c:scaling>
          <c:orientation val="minMax"/>
        </c:scaling>
        <c:delete val="0"/>
        <c:axPos val="b"/>
        <c:title>
          <c:tx>
            <c:rich>
              <a:bodyPr/>
              <a:lstStyle/>
              <a:p>
                <a:pPr>
                  <a:defRPr/>
                </a:pPr>
                <a:r>
                  <a:rPr lang="en-US" altLang="en-US"/>
                  <a:t>Changing</a:t>
                </a:r>
                <a:r>
                  <a:rPr lang="en-US" altLang="en-US" baseline="0"/>
                  <a:t>  rate of layoff cost</a:t>
                </a:r>
              </a:p>
            </c:rich>
          </c:tx>
          <c:layout>
            <c:manualLayout>
              <c:xMode val="edge"/>
              <c:yMode val="edge"/>
              <c:x val="0.40381968540291197"/>
              <c:y val="0.84021413252949828"/>
            </c:manualLayout>
          </c:layout>
          <c:overlay val="0"/>
        </c:title>
        <c:numFmt formatCode="General" sourceLinked="0"/>
        <c:majorTickMark val="none"/>
        <c:minorTickMark val="none"/>
        <c:tickLblPos val="nextTo"/>
        <c:crossAx val="128232696"/>
        <c:crosses val="autoZero"/>
        <c:auto val="1"/>
        <c:lblAlgn val="ctr"/>
        <c:lblOffset val="100"/>
        <c:noMultiLvlLbl val="0"/>
      </c:catAx>
      <c:valAx>
        <c:axId val="128232696"/>
        <c:scaling>
          <c:orientation val="minMax"/>
        </c:scaling>
        <c:delete val="0"/>
        <c:axPos val="l"/>
        <c:majorGridlines/>
        <c:title>
          <c:tx>
            <c:rich>
              <a:bodyPr rot="-5400000" vert="horz"/>
              <a:lstStyle/>
              <a:p>
                <a:pPr>
                  <a:defRPr/>
                </a:pPr>
                <a:r>
                  <a:rPr lang="da-DK" altLang="en-US"/>
                  <a:t>Number </a:t>
                </a:r>
                <a:r>
                  <a:rPr lang="da-DK" altLang="en-US" baseline="0"/>
                  <a:t>of Hirings, layoffs, and overtime workers</a:t>
                </a:r>
                <a:endParaRPr lang="da-DK" altLang="en-US"/>
              </a:p>
            </c:rich>
          </c:tx>
          <c:layout/>
          <c:overlay val="0"/>
        </c:title>
        <c:numFmt formatCode="General" sourceLinked="1"/>
        <c:majorTickMark val="none"/>
        <c:minorTickMark val="none"/>
        <c:tickLblPos val="nextTo"/>
        <c:spPr>
          <a:ln w="6350">
            <a:noFill/>
          </a:ln>
        </c:spPr>
        <c:crossAx val="128235048"/>
        <c:crosses val="autoZero"/>
        <c:crossBetween val="between"/>
      </c:valAx>
      <c:valAx>
        <c:axId val="367260336"/>
        <c:scaling>
          <c:orientation val="minMax"/>
        </c:scaling>
        <c:delete val="0"/>
        <c:axPos val="r"/>
        <c:title>
          <c:tx>
            <c:rich>
              <a:bodyPr rot="-5400000" vert="horz"/>
              <a:lstStyle/>
              <a:p>
                <a:pPr>
                  <a:defRPr/>
                </a:pPr>
                <a:r>
                  <a:rPr lang="da-DK" altLang="en-US"/>
                  <a:t>Number</a:t>
                </a:r>
                <a:r>
                  <a:rPr lang="da-DK" altLang="en-US" baseline="0"/>
                  <a:t> of workers</a:t>
                </a:r>
                <a:endParaRPr lang="da-DK" altLang="en-US"/>
              </a:p>
            </c:rich>
          </c:tx>
          <c:layout/>
          <c:overlay val="0"/>
        </c:title>
        <c:numFmt formatCode="General" sourceLinked="1"/>
        <c:majorTickMark val="out"/>
        <c:minorTickMark val="none"/>
        <c:tickLblPos val="nextTo"/>
        <c:crossAx val="431319064"/>
        <c:crosses val="max"/>
        <c:crossBetween val="between"/>
      </c:valAx>
      <c:catAx>
        <c:axId val="431319064"/>
        <c:scaling>
          <c:orientation val="minMax"/>
        </c:scaling>
        <c:delete val="1"/>
        <c:axPos val="b"/>
        <c:numFmt formatCode="General" sourceLinked="1"/>
        <c:majorTickMark val="out"/>
        <c:minorTickMark val="none"/>
        <c:tickLblPos val="nextTo"/>
        <c:crossAx val="367260336"/>
        <c:crosses val="autoZero"/>
        <c:auto val="1"/>
        <c:lblAlgn val="ctr"/>
        <c:lblOffset val="100"/>
        <c:noMultiLvlLbl val="0"/>
      </c:catAx>
    </c:plotArea>
    <c:legend>
      <c:legendPos val="b"/>
      <c:layout/>
      <c:overlay val="0"/>
    </c:legend>
    <c:plotVisOnly val="1"/>
    <c:dispBlanksAs val="gap"/>
    <c:showDLblsOverMax val="0"/>
  </c:chart>
  <c:printSettings>
    <c:headerFooter/>
    <c:pageMargins b="0.75" l="0.7" r="0.7" t="0.75" header="0.3" footer="0.3"/>
    <c:pageSetup orientation="portrait"/>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a-DK" altLang="zh-TW" sz="1800" b="1" i="0" baseline="0">
                <a:effectLst/>
              </a:rPr>
              <a:t>Overtime cost's impact on human resouce activities</a:t>
            </a:r>
            <a:endParaRPr lang="zh-TW" altLang="zh-TW">
              <a:effectLst/>
            </a:endParaRPr>
          </a:p>
        </c:rich>
      </c:tx>
      <c:layout/>
      <c:overlay val="0"/>
    </c:title>
    <c:autoTitleDeleted val="0"/>
    <c:plotArea>
      <c:layout/>
      <c:barChart>
        <c:barDir val="col"/>
        <c:grouping val="clustered"/>
        <c:varyColors val="0"/>
        <c:ser>
          <c:idx val="6"/>
          <c:order val="0"/>
          <c:tx>
            <c:strRef>
              <c:f>'3.3'!$A$41</c:f>
              <c:strCache>
                <c:ptCount val="1"/>
                <c:pt idx="0">
                  <c:v>Number of Workers</c:v>
                </c:pt>
              </c:strCache>
            </c:strRef>
          </c:tx>
          <c:spPr>
            <a:solidFill>
              <a:schemeClr val="bg2">
                <a:lumMod val="75000"/>
              </a:schemeClr>
            </a:solidFill>
            <a:ln w="25400">
              <a:solidFill>
                <a:schemeClr val="bg2">
                  <a:lumMod val="75000"/>
                </a:schemeClr>
              </a:solidFill>
            </a:ln>
          </c:spPr>
          <c:invertIfNegative val="0"/>
          <c:cat>
            <c:strRef>
              <c:f>'3.3'!$B$37:$H$37</c:f>
              <c:strCache>
                <c:ptCount val="7"/>
                <c:pt idx="0">
                  <c:v>-60%</c:v>
                </c:pt>
                <c:pt idx="1">
                  <c:v>-40%</c:v>
                </c:pt>
                <c:pt idx="2">
                  <c:v>-20%</c:v>
                </c:pt>
                <c:pt idx="3">
                  <c:v>original</c:v>
                </c:pt>
                <c:pt idx="4">
                  <c:v>+20%</c:v>
                </c:pt>
                <c:pt idx="5">
                  <c:v>+40%</c:v>
                </c:pt>
                <c:pt idx="6">
                  <c:v>+60%</c:v>
                </c:pt>
              </c:strCache>
            </c:strRef>
          </c:cat>
          <c:val>
            <c:numRef>
              <c:f>'3.3'!$B$41:$H$41</c:f>
              <c:numCache>
                <c:formatCode>General</c:formatCode>
                <c:ptCount val="7"/>
                <c:pt idx="0">
                  <c:v>0</c:v>
                </c:pt>
                <c:pt idx="1">
                  <c:v>0</c:v>
                </c:pt>
                <c:pt idx="2">
                  <c:v>1691</c:v>
                </c:pt>
                <c:pt idx="3">
                  <c:v>2318</c:v>
                </c:pt>
                <c:pt idx="4">
                  <c:v>2379</c:v>
                </c:pt>
                <c:pt idx="5">
                  <c:v>2379</c:v>
                </c:pt>
                <c:pt idx="6">
                  <c:v>2379</c:v>
                </c:pt>
              </c:numCache>
            </c:numRef>
          </c:val>
        </c:ser>
        <c:dLbls>
          <c:showLegendKey val="0"/>
          <c:showVal val="0"/>
          <c:showCatName val="0"/>
          <c:showSerName val="0"/>
          <c:showPercent val="0"/>
          <c:showBubbleSize val="0"/>
        </c:dLbls>
        <c:gapWidth val="150"/>
        <c:axId val="431324160"/>
        <c:axId val="431323376"/>
      </c:barChart>
      <c:lineChart>
        <c:grouping val="standard"/>
        <c:varyColors val="0"/>
        <c:ser>
          <c:idx val="3"/>
          <c:order val="1"/>
          <c:tx>
            <c:strRef>
              <c:f>'3.3'!$A$42</c:f>
              <c:strCache>
                <c:ptCount val="1"/>
                <c:pt idx="0">
                  <c:v>Hirings</c:v>
                </c:pt>
              </c:strCache>
            </c:strRef>
          </c:tx>
          <c:spPr>
            <a:ln w="25400">
              <a:solidFill>
                <a:schemeClr val="accent6">
                  <a:lumMod val="75000"/>
                </a:schemeClr>
              </a:solidFill>
            </a:ln>
          </c:spPr>
          <c:marker>
            <c:symbol val="diamond"/>
            <c:size val="7"/>
            <c:spPr>
              <a:solidFill>
                <a:schemeClr val="accent6">
                  <a:lumMod val="75000"/>
                </a:schemeClr>
              </a:solidFill>
              <a:ln w="25400">
                <a:solidFill>
                  <a:schemeClr val="accent6">
                    <a:lumMod val="75000"/>
                  </a:schemeClr>
                </a:solidFill>
              </a:ln>
            </c:spPr>
          </c:marker>
          <c:cat>
            <c:strRef>
              <c:f>'3.3'!$B$37:$H$37</c:f>
              <c:strCache>
                <c:ptCount val="7"/>
                <c:pt idx="0">
                  <c:v>-60%</c:v>
                </c:pt>
                <c:pt idx="1">
                  <c:v>-40%</c:v>
                </c:pt>
                <c:pt idx="2">
                  <c:v>-20%</c:v>
                </c:pt>
                <c:pt idx="3">
                  <c:v>original</c:v>
                </c:pt>
                <c:pt idx="4">
                  <c:v>+20%</c:v>
                </c:pt>
                <c:pt idx="5">
                  <c:v>+40%</c:v>
                </c:pt>
                <c:pt idx="6">
                  <c:v>+60%</c:v>
                </c:pt>
              </c:strCache>
            </c:strRef>
          </c:cat>
          <c:val>
            <c:numRef>
              <c:f>'3.3'!$B$42:$H$42</c:f>
              <c:numCache>
                <c:formatCode>General</c:formatCode>
                <c:ptCount val="7"/>
                <c:pt idx="0">
                  <c:v>0</c:v>
                </c:pt>
                <c:pt idx="1">
                  <c:v>0</c:v>
                </c:pt>
                <c:pt idx="2">
                  <c:v>0</c:v>
                </c:pt>
                <c:pt idx="3">
                  <c:v>77</c:v>
                </c:pt>
                <c:pt idx="4">
                  <c:v>129</c:v>
                </c:pt>
                <c:pt idx="5">
                  <c:v>129</c:v>
                </c:pt>
                <c:pt idx="6">
                  <c:v>129</c:v>
                </c:pt>
              </c:numCache>
            </c:numRef>
          </c:val>
          <c:smooth val="0"/>
        </c:ser>
        <c:ser>
          <c:idx val="4"/>
          <c:order val="2"/>
          <c:tx>
            <c:strRef>
              <c:f>'3.3'!$A$43</c:f>
              <c:strCache>
                <c:ptCount val="1"/>
                <c:pt idx="0">
                  <c:v>Layoffs</c:v>
                </c:pt>
              </c:strCache>
            </c:strRef>
          </c:tx>
          <c:spPr>
            <a:ln w="25400">
              <a:solidFill>
                <a:schemeClr val="accent5">
                  <a:lumMod val="75000"/>
                </a:schemeClr>
              </a:solidFill>
            </a:ln>
          </c:spPr>
          <c:marker>
            <c:symbol val="triangle"/>
            <c:size val="7"/>
            <c:spPr>
              <a:solidFill>
                <a:schemeClr val="accent5">
                  <a:lumMod val="75000"/>
                </a:schemeClr>
              </a:solidFill>
              <a:ln w="25400">
                <a:solidFill>
                  <a:schemeClr val="accent5">
                    <a:lumMod val="75000"/>
                  </a:schemeClr>
                </a:solidFill>
              </a:ln>
            </c:spPr>
          </c:marker>
          <c:cat>
            <c:strRef>
              <c:f>'3.3'!$B$37:$H$37</c:f>
              <c:strCache>
                <c:ptCount val="7"/>
                <c:pt idx="0">
                  <c:v>-60%</c:v>
                </c:pt>
                <c:pt idx="1">
                  <c:v>-40%</c:v>
                </c:pt>
                <c:pt idx="2">
                  <c:v>-20%</c:v>
                </c:pt>
                <c:pt idx="3">
                  <c:v>original</c:v>
                </c:pt>
                <c:pt idx="4">
                  <c:v>+20%</c:v>
                </c:pt>
                <c:pt idx="5">
                  <c:v>+40%</c:v>
                </c:pt>
                <c:pt idx="6">
                  <c:v>+60%</c:v>
                </c:pt>
              </c:strCache>
            </c:strRef>
          </c:cat>
          <c:val>
            <c:numRef>
              <c:f>'3.3'!$B$43:$H$43</c:f>
              <c:numCache>
                <c:formatCode>General</c:formatCode>
                <c:ptCount val="7"/>
                <c:pt idx="0">
                  <c:v>160</c:v>
                </c:pt>
                <c:pt idx="1">
                  <c:v>160</c:v>
                </c:pt>
                <c:pt idx="2">
                  <c:v>20</c:v>
                </c:pt>
                <c:pt idx="3">
                  <c:v>86</c:v>
                </c:pt>
                <c:pt idx="4">
                  <c:v>149</c:v>
                </c:pt>
                <c:pt idx="5">
                  <c:v>149</c:v>
                </c:pt>
                <c:pt idx="6">
                  <c:v>149</c:v>
                </c:pt>
              </c:numCache>
            </c:numRef>
          </c:val>
          <c:smooth val="0"/>
        </c:ser>
        <c:ser>
          <c:idx val="5"/>
          <c:order val="3"/>
          <c:tx>
            <c:strRef>
              <c:f>'3.3'!$A$44</c:f>
              <c:strCache>
                <c:ptCount val="1"/>
                <c:pt idx="0">
                  <c:v>Worker Months Overtime</c:v>
                </c:pt>
              </c:strCache>
            </c:strRef>
          </c:tx>
          <c:spPr>
            <a:ln w="25400">
              <a:solidFill>
                <a:srgbClr val="FFC000"/>
              </a:solidFill>
            </a:ln>
          </c:spPr>
          <c:marker>
            <c:symbol val="square"/>
            <c:size val="7"/>
            <c:spPr>
              <a:solidFill>
                <a:srgbClr val="FFC000"/>
              </a:solidFill>
              <a:ln w="25400">
                <a:solidFill>
                  <a:srgbClr val="FFC000"/>
                </a:solidFill>
              </a:ln>
            </c:spPr>
          </c:marker>
          <c:cat>
            <c:strRef>
              <c:f>'3.3'!$B$37:$H$37</c:f>
              <c:strCache>
                <c:ptCount val="7"/>
                <c:pt idx="0">
                  <c:v>-60%</c:v>
                </c:pt>
                <c:pt idx="1">
                  <c:v>-40%</c:v>
                </c:pt>
                <c:pt idx="2">
                  <c:v>-20%</c:v>
                </c:pt>
                <c:pt idx="3">
                  <c:v>original</c:v>
                </c:pt>
                <c:pt idx="4">
                  <c:v>+20%</c:v>
                </c:pt>
                <c:pt idx="5">
                  <c:v>+40%</c:v>
                </c:pt>
                <c:pt idx="6">
                  <c:v>+60%</c:v>
                </c:pt>
              </c:strCache>
            </c:strRef>
          </c:cat>
          <c:val>
            <c:numRef>
              <c:f>'3.3'!$B$44:$H$44</c:f>
              <c:numCache>
                <c:formatCode>General</c:formatCode>
                <c:ptCount val="7"/>
                <c:pt idx="0">
                  <c:v>2379</c:v>
                </c:pt>
                <c:pt idx="1">
                  <c:v>2379</c:v>
                </c:pt>
                <c:pt idx="2">
                  <c:v>688</c:v>
                </c:pt>
                <c:pt idx="3">
                  <c:v>76</c:v>
                </c:pt>
                <c:pt idx="4">
                  <c:v>0</c:v>
                </c:pt>
                <c:pt idx="5">
                  <c:v>0</c:v>
                </c:pt>
                <c:pt idx="6">
                  <c:v>0</c:v>
                </c:pt>
              </c:numCache>
            </c:numRef>
          </c:val>
          <c:smooth val="0"/>
        </c:ser>
        <c:dLbls>
          <c:showLegendKey val="0"/>
          <c:showVal val="0"/>
          <c:showCatName val="0"/>
          <c:showSerName val="0"/>
          <c:showPercent val="0"/>
          <c:showBubbleSize val="0"/>
        </c:dLbls>
        <c:marker val="1"/>
        <c:smooth val="0"/>
        <c:axId val="431323768"/>
        <c:axId val="431318280"/>
      </c:lineChart>
      <c:catAx>
        <c:axId val="431323768"/>
        <c:scaling>
          <c:orientation val="minMax"/>
        </c:scaling>
        <c:delete val="0"/>
        <c:axPos val="b"/>
        <c:title>
          <c:tx>
            <c:rich>
              <a:bodyPr/>
              <a:lstStyle/>
              <a:p>
                <a:pPr>
                  <a:defRPr/>
                </a:pPr>
                <a:r>
                  <a:rPr lang="da-DK" altLang="en-US"/>
                  <a:t>Change</a:t>
                </a:r>
                <a:r>
                  <a:rPr lang="da-DK" altLang="en-US" baseline="0"/>
                  <a:t> rate of overtime cost</a:t>
                </a:r>
                <a:endParaRPr lang="da-DK" altLang="en-US"/>
              </a:p>
            </c:rich>
          </c:tx>
          <c:layout/>
          <c:overlay val="0"/>
        </c:title>
        <c:numFmt formatCode="General" sourceLinked="0"/>
        <c:majorTickMark val="none"/>
        <c:minorTickMark val="none"/>
        <c:tickLblPos val="nextTo"/>
        <c:crossAx val="431318280"/>
        <c:crosses val="autoZero"/>
        <c:auto val="1"/>
        <c:lblAlgn val="ctr"/>
        <c:lblOffset val="100"/>
        <c:noMultiLvlLbl val="0"/>
      </c:catAx>
      <c:valAx>
        <c:axId val="431318280"/>
        <c:scaling>
          <c:orientation val="minMax"/>
        </c:scaling>
        <c:delete val="0"/>
        <c:axPos val="l"/>
        <c:majorGridlines/>
        <c:title>
          <c:tx>
            <c:rich>
              <a:bodyPr rot="-5400000" vert="horz"/>
              <a:lstStyle/>
              <a:p>
                <a:pPr>
                  <a:defRPr/>
                </a:pPr>
                <a:r>
                  <a:rPr lang="da-DK" altLang="en-US"/>
                  <a:t>Number</a:t>
                </a:r>
                <a:r>
                  <a:rPr lang="da-DK" altLang="en-US" baseline="0"/>
                  <a:t> of hirings, layoffs, and overtime workers</a:t>
                </a:r>
                <a:endParaRPr lang="da-DK" altLang="en-US"/>
              </a:p>
            </c:rich>
          </c:tx>
          <c:layout/>
          <c:overlay val="0"/>
        </c:title>
        <c:numFmt formatCode="General" sourceLinked="1"/>
        <c:majorTickMark val="none"/>
        <c:minorTickMark val="none"/>
        <c:tickLblPos val="nextTo"/>
        <c:spPr>
          <a:ln w="6350">
            <a:noFill/>
          </a:ln>
        </c:spPr>
        <c:crossAx val="431323768"/>
        <c:crosses val="autoZero"/>
        <c:crossBetween val="between"/>
      </c:valAx>
      <c:valAx>
        <c:axId val="431323376"/>
        <c:scaling>
          <c:orientation val="minMax"/>
        </c:scaling>
        <c:delete val="0"/>
        <c:axPos val="r"/>
        <c:title>
          <c:tx>
            <c:rich>
              <a:bodyPr rot="-5400000" vert="horz"/>
              <a:lstStyle/>
              <a:p>
                <a:pPr>
                  <a:defRPr/>
                </a:pPr>
                <a:r>
                  <a:rPr lang="da-DK" altLang="en-US"/>
                  <a:t>Number</a:t>
                </a:r>
                <a:r>
                  <a:rPr lang="da-DK" altLang="en-US" baseline="0"/>
                  <a:t> of workers</a:t>
                </a:r>
                <a:endParaRPr lang="da-DK" altLang="en-US"/>
              </a:p>
            </c:rich>
          </c:tx>
          <c:layout/>
          <c:overlay val="0"/>
        </c:title>
        <c:numFmt formatCode="General" sourceLinked="1"/>
        <c:majorTickMark val="out"/>
        <c:minorTickMark val="none"/>
        <c:tickLblPos val="nextTo"/>
        <c:crossAx val="431324160"/>
        <c:crosses val="max"/>
        <c:crossBetween val="between"/>
      </c:valAx>
      <c:catAx>
        <c:axId val="431324160"/>
        <c:scaling>
          <c:orientation val="minMax"/>
        </c:scaling>
        <c:delete val="1"/>
        <c:axPos val="b"/>
        <c:numFmt formatCode="General" sourceLinked="1"/>
        <c:majorTickMark val="out"/>
        <c:minorTickMark val="none"/>
        <c:tickLblPos val="nextTo"/>
        <c:crossAx val="431323376"/>
        <c:crosses val="autoZero"/>
        <c:auto val="1"/>
        <c:lblAlgn val="ctr"/>
        <c:lblOffset val="100"/>
        <c:noMultiLvlLbl val="0"/>
      </c:catAx>
    </c:plotArea>
    <c:legend>
      <c:legendPos val="b"/>
      <c:layout/>
      <c:overlay val="0"/>
    </c:legend>
    <c:plotVisOnly val="1"/>
    <c:dispBlanksAs val="gap"/>
    <c:showDLblsOverMax val="0"/>
  </c:chart>
  <c:printSettings>
    <c:headerFooter/>
    <c:pageMargins b="0.75" l="0.7" r="0.7" t="0.75" header="0.3" footer="0.3"/>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a:t>
            </a:r>
            <a:r>
              <a:rPr lang="en-US" baseline="0"/>
              <a:t>s of Hring, Layoff, Overtime and worker wrt. the change of </a:t>
            </a:r>
            <a:r>
              <a:rPr lang="en-US"/>
              <a:t>Inventory</a:t>
            </a:r>
            <a:r>
              <a:rPr lang="en-US" baseline="0"/>
              <a:t> constraints</a:t>
            </a:r>
            <a:endParaRPr lang="en-US"/>
          </a:p>
        </c:rich>
      </c:tx>
      <c:layout>
        <c:manualLayout>
          <c:xMode val="edge"/>
          <c:yMode val="edge"/>
          <c:x val="0.1162608586899883"/>
          <c:y val="3.0007788359272619E-2"/>
        </c:manualLayout>
      </c:layout>
      <c:overlay val="0"/>
      <c:spPr>
        <a:noFill/>
        <a:ln>
          <a:noFill/>
        </a:ln>
        <a:effectLst/>
      </c:spPr>
    </c:title>
    <c:autoTitleDeleted val="0"/>
    <c:plotArea>
      <c:layout/>
      <c:barChart>
        <c:barDir val="col"/>
        <c:grouping val="clustered"/>
        <c:varyColors val="0"/>
        <c:ser>
          <c:idx val="0"/>
          <c:order val="0"/>
          <c:tx>
            <c:strRef>
              <c:f>'4'!$R$44</c:f>
              <c:strCache>
                <c:ptCount val="1"/>
                <c:pt idx="0">
                  <c:v>Worker</c:v>
                </c:pt>
              </c:strCache>
            </c:strRef>
          </c:tx>
          <c:spPr>
            <a:solidFill>
              <a:schemeClr val="bg2">
                <a:lumMod val="75000"/>
              </a:schemeClr>
            </a:solidFill>
            <a:ln>
              <a:noFill/>
            </a:ln>
            <a:effectLst/>
          </c:spPr>
          <c:invertIfNegative val="0"/>
          <c:cat>
            <c:strRef>
              <c:f>'4'!$S$42:$T$42</c:f>
              <c:strCache>
                <c:ptCount val="2"/>
                <c:pt idx="0">
                  <c:v>New </c:v>
                </c:pt>
                <c:pt idx="1">
                  <c:v>Original </c:v>
                </c:pt>
              </c:strCache>
            </c:strRef>
          </c:cat>
          <c:val>
            <c:numRef>
              <c:f>'4'!$S$44:$T$44</c:f>
              <c:numCache>
                <c:formatCode>General</c:formatCode>
                <c:ptCount val="2"/>
                <c:pt idx="0">
                  <c:v>2352</c:v>
                </c:pt>
                <c:pt idx="1">
                  <c:v>2318</c:v>
                </c:pt>
              </c:numCache>
            </c:numRef>
          </c:val>
        </c:ser>
        <c:dLbls>
          <c:showLegendKey val="0"/>
          <c:showVal val="0"/>
          <c:showCatName val="0"/>
          <c:showSerName val="0"/>
          <c:showPercent val="0"/>
          <c:showBubbleSize val="0"/>
        </c:dLbls>
        <c:gapWidth val="150"/>
        <c:axId val="431322592"/>
        <c:axId val="431320240"/>
      </c:barChart>
      <c:lineChart>
        <c:grouping val="standard"/>
        <c:varyColors val="0"/>
        <c:ser>
          <c:idx val="1"/>
          <c:order val="1"/>
          <c:tx>
            <c:strRef>
              <c:f>'4'!$R$45</c:f>
              <c:strCache>
                <c:ptCount val="1"/>
                <c:pt idx="0">
                  <c:v>Hiring</c:v>
                </c:pt>
              </c:strCache>
            </c:strRef>
          </c:tx>
          <c:spPr>
            <a:ln w="28575" cap="rnd">
              <a:solidFill>
                <a:schemeClr val="accent6">
                  <a:lumMod val="75000"/>
                </a:schemeClr>
              </a:solidFill>
              <a:round/>
            </a:ln>
            <a:effectLst/>
          </c:spPr>
          <c:marker>
            <c:symbol val="circle"/>
            <c:size val="5"/>
            <c:spPr>
              <a:noFill/>
              <a:ln w="9525">
                <a:noFill/>
              </a:ln>
              <a:effectLst/>
            </c:spPr>
          </c:marker>
          <c:cat>
            <c:strRef>
              <c:f>'4'!$S$42:$T$42</c:f>
              <c:strCache>
                <c:ptCount val="2"/>
                <c:pt idx="0">
                  <c:v>New </c:v>
                </c:pt>
                <c:pt idx="1">
                  <c:v>Original </c:v>
                </c:pt>
              </c:strCache>
            </c:strRef>
          </c:cat>
          <c:val>
            <c:numRef>
              <c:f>'4'!$S$45:$T$45</c:f>
              <c:numCache>
                <c:formatCode>General</c:formatCode>
                <c:ptCount val="2"/>
                <c:pt idx="0">
                  <c:v>117</c:v>
                </c:pt>
                <c:pt idx="1">
                  <c:v>77</c:v>
                </c:pt>
              </c:numCache>
            </c:numRef>
          </c:val>
          <c:smooth val="0"/>
        </c:ser>
        <c:ser>
          <c:idx val="2"/>
          <c:order val="2"/>
          <c:tx>
            <c:strRef>
              <c:f>'4'!$R$46</c:f>
              <c:strCache>
                <c:ptCount val="1"/>
                <c:pt idx="0">
                  <c:v>Layoff</c:v>
                </c:pt>
              </c:strCache>
            </c:strRef>
          </c:tx>
          <c:spPr>
            <a:ln w="28575" cap="rnd">
              <a:solidFill>
                <a:schemeClr val="accent5">
                  <a:lumMod val="75000"/>
                </a:schemeClr>
              </a:solidFill>
              <a:round/>
            </a:ln>
            <a:effectLst/>
          </c:spPr>
          <c:marker>
            <c:symbol val="none"/>
          </c:marker>
          <c:cat>
            <c:strRef>
              <c:f>'4'!$S$42:$T$42</c:f>
              <c:strCache>
                <c:ptCount val="2"/>
                <c:pt idx="0">
                  <c:v>New </c:v>
                </c:pt>
                <c:pt idx="1">
                  <c:v>Original </c:v>
                </c:pt>
              </c:strCache>
            </c:strRef>
          </c:cat>
          <c:val>
            <c:numRef>
              <c:f>'4'!$S$46:$T$46</c:f>
              <c:numCache>
                <c:formatCode>General</c:formatCode>
                <c:ptCount val="2"/>
                <c:pt idx="0">
                  <c:v>137</c:v>
                </c:pt>
                <c:pt idx="1">
                  <c:v>86</c:v>
                </c:pt>
              </c:numCache>
            </c:numRef>
          </c:val>
          <c:smooth val="0"/>
        </c:ser>
        <c:ser>
          <c:idx val="3"/>
          <c:order val="3"/>
          <c:tx>
            <c:strRef>
              <c:f>'4'!$R$47</c:f>
              <c:strCache>
                <c:ptCount val="1"/>
                <c:pt idx="0">
                  <c:v>Overtime</c:v>
                </c:pt>
              </c:strCache>
            </c:strRef>
          </c:tx>
          <c:spPr>
            <a:ln w="28575" cap="rnd">
              <a:solidFill>
                <a:schemeClr val="accent4"/>
              </a:solidFill>
              <a:round/>
            </a:ln>
            <a:effectLst/>
          </c:spPr>
          <c:marker>
            <c:symbol val="none"/>
          </c:marker>
          <c:cat>
            <c:strRef>
              <c:f>'4'!$S$42:$T$42</c:f>
              <c:strCache>
                <c:ptCount val="2"/>
                <c:pt idx="0">
                  <c:v>New </c:v>
                </c:pt>
                <c:pt idx="1">
                  <c:v>Original </c:v>
                </c:pt>
              </c:strCache>
            </c:strRef>
          </c:cat>
          <c:val>
            <c:numRef>
              <c:f>'4'!$S$47:$T$47</c:f>
              <c:numCache>
                <c:formatCode>General</c:formatCode>
                <c:ptCount val="2"/>
                <c:pt idx="0">
                  <c:v>30</c:v>
                </c:pt>
                <c:pt idx="1">
                  <c:v>76</c:v>
                </c:pt>
              </c:numCache>
            </c:numRef>
          </c:val>
          <c:smooth val="0"/>
        </c:ser>
        <c:dLbls>
          <c:showLegendKey val="0"/>
          <c:showVal val="0"/>
          <c:showCatName val="0"/>
          <c:showSerName val="0"/>
          <c:showPercent val="0"/>
          <c:showBubbleSize val="0"/>
        </c:dLbls>
        <c:marker val="1"/>
        <c:smooth val="0"/>
        <c:axId val="431319848"/>
        <c:axId val="431321416"/>
      </c:lineChart>
      <c:catAx>
        <c:axId val="431319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31321416"/>
        <c:crosses val="autoZero"/>
        <c:auto val="1"/>
        <c:lblAlgn val="ctr"/>
        <c:lblOffset val="100"/>
        <c:noMultiLvlLbl val="0"/>
      </c:catAx>
      <c:valAx>
        <c:axId val="431321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Hring,</a:t>
                </a:r>
                <a:r>
                  <a:rPr lang="en-US" baseline="0"/>
                  <a:t> Layoff and Overtime</a:t>
                </a:r>
                <a:endParaRPr lang="en-US"/>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31319848"/>
        <c:crosses val="autoZero"/>
        <c:crossBetween val="between"/>
      </c:valAx>
      <c:valAx>
        <c:axId val="43132024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Worker</a:t>
                </a:r>
              </a:p>
            </c:rich>
          </c:tx>
          <c:overlay val="0"/>
          <c:spPr>
            <a:noFill/>
            <a:ln>
              <a:noFill/>
            </a:ln>
            <a:effectLst/>
          </c:sp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31322592"/>
        <c:crosses val="max"/>
        <c:crossBetween val="between"/>
      </c:valAx>
      <c:catAx>
        <c:axId val="431322592"/>
        <c:scaling>
          <c:orientation val="minMax"/>
        </c:scaling>
        <c:delete val="1"/>
        <c:axPos val="b"/>
        <c:numFmt formatCode="General" sourceLinked="1"/>
        <c:majorTickMark val="out"/>
        <c:minorTickMark val="none"/>
        <c:tickLblPos val="nextTo"/>
        <c:crossAx val="43132024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changes of Inventory  wrt. </a:t>
            </a:r>
            <a:r>
              <a:rPr lang="en-US" baseline="0"/>
              <a:t> change of Invertory constraints</a:t>
            </a:r>
            <a:r>
              <a:rPr lang="en-US"/>
              <a:t> </a:t>
            </a:r>
          </a:p>
        </c:rich>
      </c:tx>
      <c:layout>
        <c:manualLayout>
          <c:xMode val="edge"/>
          <c:yMode val="edge"/>
          <c:x val="0.13577901728121622"/>
          <c:y val="4.4950385649854839E-2"/>
        </c:manualLayout>
      </c:layout>
      <c:overlay val="0"/>
      <c:spPr>
        <a:noFill/>
        <a:ln>
          <a:noFill/>
        </a:ln>
        <a:effectLst/>
      </c:spPr>
    </c:title>
    <c:autoTitleDeleted val="0"/>
    <c:plotArea>
      <c:layout/>
      <c:lineChart>
        <c:grouping val="standard"/>
        <c:varyColors val="0"/>
        <c:ser>
          <c:idx val="0"/>
          <c:order val="0"/>
          <c:tx>
            <c:strRef>
              <c:f>'4'!$R$43</c:f>
              <c:strCache>
                <c:ptCount val="1"/>
                <c:pt idx="0">
                  <c:v>Inventory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'4'!$S$42:$T$42</c:f>
              <c:strCache>
                <c:ptCount val="2"/>
                <c:pt idx="0">
                  <c:v>New </c:v>
                </c:pt>
                <c:pt idx="1">
                  <c:v>Original </c:v>
                </c:pt>
              </c:strCache>
            </c:strRef>
          </c:cat>
          <c:val>
            <c:numRef>
              <c:f>'4'!$S$43:$T$43</c:f>
              <c:numCache>
                <c:formatCode>General</c:formatCode>
                <c:ptCount val="2"/>
                <c:pt idx="0">
                  <c:v>13752</c:v>
                </c:pt>
                <c:pt idx="1">
                  <c:v>23308</c:v>
                </c:pt>
              </c:numCache>
            </c:numRef>
          </c:val>
          <c:smooth val="0"/>
        </c:ser>
        <c:dLbls>
          <c:showLegendKey val="0"/>
          <c:showVal val="0"/>
          <c:showCatName val="0"/>
          <c:showSerName val="0"/>
          <c:showPercent val="0"/>
          <c:showBubbleSize val="0"/>
        </c:dLbls>
        <c:marker val="1"/>
        <c:smooth val="0"/>
        <c:axId val="431317888"/>
        <c:axId val="431319456"/>
      </c:lineChart>
      <c:catAx>
        <c:axId val="43131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31319456"/>
        <c:crosses val="autoZero"/>
        <c:auto val="1"/>
        <c:lblAlgn val="ctr"/>
        <c:lblOffset val="100"/>
        <c:noMultiLvlLbl val="0"/>
      </c:catAx>
      <c:valAx>
        <c:axId val="431319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31317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0</xdr:colOff>
      <xdr:row>12</xdr:row>
      <xdr:rowOff>0</xdr:rowOff>
    </xdr:to>
    <xdr:sp macro="" textlink="">
      <xdr:nvSpPr>
        <xdr:cNvPr id="341" name="OpenSolver1"/>
        <xdr:cNvSpPr/>
      </xdr:nvSpPr>
      <xdr:spPr>
        <a:xfrm>
          <a:off x="3048000" y="1097280"/>
          <a:ext cx="7315200" cy="1097280"/>
        </a:xfrm>
        <a:prstGeom prst="rect">
          <a:avLst/>
        </a:prstGeom>
        <a:solidFill>
          <a:srgbClr val="FF00FF">
            <a:alpha val="4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18</xdr:col>
      <xdr:colOff>600075</xdr:colOff>
      <xdr:row>2</xdr:row>
      <xdr:rowOff>57150</xdr:rowOff>
    </xdr:from>
    <xdr:to>
      <xdr:col>19</xdr:col>
      <xdr:colOff>600075</xdr:colOff>
      <xdr:row>3</xdr:row>
      <xdr:rowOff>57150</xdr:rowOff>
    </xdr:to>
    <xdr:sp macro="" textlink="">
      <xdr:nvSpPr>
        <xdr:cNvPr id="342" name="OpenSolver2"/>
        <xdr:cNvSpPr/>
      </xdr:nvSpPr>
      <xdr:spPr>
        <a:xfrm>
          <a:off x="11572875" y="419100"/>
          <a:ext cx="609600" cy="180975"/>
        </a:xfrm>
        <a:prstGeom prst="rect">
          <a:avLst/>
        </a:prstGeom>
        <a:noFill/>
        <a:ln w="25400" cap="flat" cmpd="sng" algn="ctr">
          <a:solidFill>
            <a:srgbClr val="FF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16</xdr:col>
      <xdr:colOff>596900</xdr:colOff>
      <xdr:row>3</xdr:row>
      <xdr:rowOff>104140</xdr:rowOff>
    </xdr:from>
    <xdr:to>
      <xdr:col>17</xdr:col>
      <xdr:colOff>218389</xdr:colOff>
      <xdr:row>4</xdr:row>
      <xdr:rowOff>48260</xdr:rowOff>
    </xdr:to>
    <xdr:sp macro="" textlink="">
      <xdr:nvSpPr>
        <xdr:cNvPr id="343" name="OpenSolver3"/>
        <xdr:cNvSpPr/>
      </xdr:nvSpPr>
      <xdr:spPr>
        <a:xfrm>
          <a:off x="10350500" y="469900"/>
          <a:ext cx="231089" cy="1270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min </a:t>
          </a:r>
        </a:p>
      </xdr:txBody>
    </xdr:sp>
    <xdr:clientData/>
  </xdr:twoCellAnchor>
  <xdr:twoCellAnchor>
    <xdr:from>
      <xdr:col>5</xdr:col>
      <xdr:colOff>0</xdr:colOff>
      <xdr:row>16</xdr:row>
      <xdr:rowOff>0</xdr:rowOff>
    </xdr:from>
    <xdr:to>
      <xdr:col>17</xdr:col>
      <xdr:colOff>0</xdr:colOff>
      <xdr:row>17</xdr:row>
      <xdr:rowOff>0</xdr:rowOff>
    </xdr:to>
    <xdr:sp macro="" textlink="">
      <xdr:nvSpPr>
        <xdr:cNvPr id="344" name="OpenSolver4"/>
        <xdr:cNvSpPr/>
      </xdr:nvSpPr>
      <xdr:spPr>
        <a:xfrm>
          <a:off x="3048000" y="2926080"/>
          <a:ext cx="7315200" cy="182880"/>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00FF"/>
            </a:solidFill>
          </a:endParaRPr>
        </a:p>
      </xdr:txBody>
    </xdr:sp>
    <xdr:clientData/>
  </xdr:twoCellAnchor>
  <xdr:twoCellAnchor>
    <xdr:from>
      <xdr:col>5</xdr:col>
      <xdr:colOff>0</xdr:colOff>
      <xdr:row>18</xdr:row>
      <xdr:rowOff>76200</xdr:rowOff>
    </xdr:from>
    <xdr:to>
      <xdr:col>17</xdr:col>
      <xdr:colOff>0</xdr:colOff>
      <xdr:row>19</xdr:row>
      <xdr:rowOff>76200</xdr:rowOff>
    </xdr:to>
    <xdr:sp macro="" textlink="">
      <xdr:nvSpPr>
        <xdr:cNvPr id="345" name="OpenSolver5"/>
        <xdr:cNvSpPr/>
      </xdr:nvSpPr>
      <xdr:spPr>
        <a:xfrm>
          <a:off x="3048000" y="3333750"/>
          <a:ext cx="7315200" cy="180975"/>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00FF"/>
              </a:solidFill>
            </a:rPr>
            <a:t>≥</a:t>
          </a:r>
        </a:p>
      </xdr:txBody>
    </xdr:sp>
    <xdr:clientData/>
  </xdr:twoCellAnchor>
  <xdr:twoCellAnchor>
    <xdr:from>
      <xdr:col>11</xdr:col>
      <xdr:colOff>0</xdr:colOff>
      <xdr:row>17</xdr:row>
      <xdr:rowOff>0</xdr:rowOff>
    </xdr:from>
    <xdr:to>
      <xdr:col>11</xdr:col>
      <xdr:colOff>0</xdr:colOff>
      <xdr:row>18</xdr:row>
      <xdr:rowOff>76200</xdr:rowOff>
    </xdr:to>
    <xdr:cxnSp macro="">
      <xdr:nvCxnSpPr>
        <xdr:cNvPr id="346" name="OpenSolver6"/>
        <xdr:cNvCxnSpPr>
          <a:stCxn id="344" idx="2"/>
          <a:endCxn id="345" idx="0"/>
        </xdr:cNvCxnSpPr>
      </xdr:nvCxnSpPr>
      <xdr:spPr>
        <a:xfrm>
          <a:off x="6705600" y="3076575"/>
          <a:ext cx="0" cy="257175"/>
        </a:xfrm>
        <a:prstGeom prst="straightConnector1">
          <a:avLst/>
        </a:prstGeom>
        <a:ln w="9525" cmpd="sng">
          <a:solidFill>
            <a:srgbClr val="0000FF"/>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16</xdr:row>
      <xdr:rowOff>55880</xdr:rowOff>
    </xdr:from>
    <xdr:to>
      <xdr:col>11</xdr:col>
      <xdr:colOff>190500</xdr:colOff>
      <xdr:row>17</xdr:row>
      <xdr:rowOff>127000</xdr:rowOff>
    </xdr:to>
    <xdr:sp macro="" textlink="">
      <xdr:nvSpPr>
        <xdr:cNvPr id="347" name="OpenSolver7"/>
        <xdr:cNvSpPr/>
      </xdr:nvSpPr>
      <xdr:spPr>
        <a:xfrm>
          <a:off x="6515100" y="2981960"/>
          <a:ext cx="381000" cy="254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155575</xdr:colOff>
      <xdr:row>18</xdr:row>
      <xdr:rowOff>165100</xdr:rowOff>
    </xdr:from>
    <xdr:to>
      <xdr:col>17</xdr:col>
      <xdr:colOff>155575</xdr:colOff>
      <xdr:row>19</xdr:row>
      <xdr:rowOff>152400</xdr:rowOff>
    </xdr:to>
    <xdr:sp macro="" textlink="">
      <xdr:nvSpPr>
        <xdr:cNvPr id="348" name="OpenSolver8"/>
        <xdr:cNvSpPr/>
      </xdr:nvSpPr>
      <xdr:spPr>
        <a:xfrm>
          <a:off x="3203575" y="3422650"/>
          <a:ext cx="7315200" cy="168275"/>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8000"/>
            </a:solidFill>
          </a:endParaRPr>
        </a:p>
      </xdr:txBody>
    </xdr:sp>
    <xdr:clientData/>
  </xdr:twoCellAnchor>
  <xdr:twoCellAnchor>
    <xdr:from>
      <xdr:col>5</xdr:col>
      <xdr:colOff>0</xdr:colOff>
      <xdr:row>25</xdr:row>
      <xdr:rowOff>0</xdr:rowOff>
    </xdr:from>
    <xdr:to>
      <xdr:col>17</xdr:col>
      <xdr:colOff>0</xdr:colOff>
      <xdr:row>26</xdr:row>
      <xdr:rowOff>0</xdr:rowOff>
    </xdr:to>
    <xdr:sp macro="" textlink="">
      <xdr:nvSpPr>
        <xdr:cNvPr id="349" name="OpenSolver9"/>
        <xdr:cNvSpPr/>
      </xdr:nvSpPr>
      <xdr:spPr>
        <a:xfrm>
          <a:off x="3048000" y="4602480"/>
          <a:ext cx="7315200" cy="182880"/>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8000"/>
              </a:solidFill>
            </a:rPr>
            <a:t>≤</a:t>
          </a:r>
        </a:p>
      </xdr:txBody>
    </xdr:sp>
    <xdr:clientData/>
  </xdr:twoCellAnchor>
  <xdr:twoCellAnchor>
    <xdr:from>
      <xdr:col>11</xdr:col>
      <xdr:colOff>0</xdr:colOff>
      <xdr:row>19</xdr:row>
      <xdr:rowOff>152400</xdr:rowOff>
    </xdr:from>
    <xdr:to>
      <xdr:col>11</xdr:col>
      <xdr:colOff>155575</xdr:colOff>
      <xdr:row>25</xdr:row>
      <xdr:rowOff>0</xdr:rowOff>
    </xdr:to>
    <xdr:cxnSp macro="">
      <xdr:nvCxnSpPr>
        <xdr:cNvPr id="350" name="OpenSolver10"/>
        <xdr:cNvCxnSpPr>
          <a:stCxn id="348" idx="2"/>
          <a:endCxn id="349" idx="0"/>
        </xdr:cNvCxnSpPr>
      </xdr:nvCxnSpPr>
      <xdr:spPr>
        <a:xfrm flipH="1">
          <a:off x="6705600" y="3590925"/>
          <a:ext cx="155575" cy="971550"/>
        </a:xfrm>
        <a:prstGeom prst="straightConnector1">
          <a:avLst/>
        </a:prstGeom>
        <a:ln w="9525" cmpd="sng">
          <a:solidFill>
            <a:srgbClr val="008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425450</xdr:colOff>
      <xdr:row>20</xdr:row>
      <xdr:rowOff>154940</xdr:rowOff>
    </xdr:from>
    <xdr:to>
      <xdr:col>11</xdr:col>
      <xdr:colOff>196850</xdr:colOff>
      <xdr:row>22</xdr:row>
      <xdr:rowOff>35560</xdr:rowOff>
    </xdr:to>
    <xdr:sp macro="" textlink="">
      <xdr:nvSpPr>
        <xdr:cNvPr id="351" name="OpenSolver11"/>
        <xdr:cNvSpPr/>
      </xdr:nvSpPr>
      <xdr:spPr>
        <a:xfrm>
          <a:off x="6521450" y="3820160"/>
          <a:ext cx="381000" cy="254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27</xdr:row>
      <xdr:rowOff>0</xdr:rowOff>
    </xdr:from>
    <xdr:to>
      <xdr:col>17</xdr:col>
      <xdr:colOff>0</xdr:colOff>
      <xdr:row>28</xdr:row>
      <xdr:rowOff>0</xdr:rowOff>
    </xdr:to>
    <xdr:sp macro="" textlink="">
      <xdr:nvSpPr>
        <xdr:cNvPr id="352" name="OpenSolver12"/>
        <xdr:cNvSpPr/>
      </xdr:nvSpPr>
      <xdr:spPr>
        <a:xfrm>
          <a:off x="3048000" y="4975860"/>
          <a:ext cx="7315200" cy="190500"/>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9900CC"/>
            </a:solidFill>
          </a:endParaRPr>
        </a:p>
      </xdr:txBody>
    </xdr:sp>
    <xdr:clientData/>
  </xdr:twoCellAnchor>
  <xdr:twoCellAnchor>
    <xdr:from>
      <xdr:col>5</xdr:col>
      <xdr:colOff>0</xdr:colOff>
      <xdr:row>28</xdr:row>
      <xdr:rowOff>0</xdr:rowOff>
    </xdr:from>
    <xdr:to>
      <xdr:col>17</xdr:col>
      <xdr:colOff>0</xdr:colOff>
      <xdr:row>29</xdr:row>
      <xdr:rowOff>0</xdr:rowOff>
    </xdr:to>
    <xdr:sp macro="" textlink="">
      <xdr:nvSpPr>
        <xdr:cNvPr id="353" name="OpenSolver13"/>
        <xdr:cNvSpPr/>
      </xdr:nvSpPr>
      <xdr:spPr>
        <a:xfrm>
          <a:off x="3048000" y="5166360"/>
          <a:ext cx="7315200" cy="182880"/>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9900CC"/>
              </a:solidFill>
            </a:rPr>
            <a:t>=</a:t>
          </a:r>
        </a:p>
      </xdr:txBody>
    </xdr:sp>
    <xdr:clientData/>
  </xdr:twoCellAnchor>
  <xdr:twoCellAnchor>
    <xdr:from>
      <xdr:col>11</xdr:col>
      <xdr:colOff>0</xdr:colOff>
      <xdr:row>28</xdr:row>
      <xdr:rowOff>0</xdr:rowOff>
    </xdr:from>
    <xdr:to>
      <xdr:col>11</xdr:col>
      <xdr:colOff>0</xdr:colOff>
      <xdr:row>28</xdr:row>
      <xdr:rowOff>0</xdr:rowOff>
    </xdr:to>
    <xdr:cxnSp macro="">
      <xdr:nvCxnSpPr>
        <xdr:cNvPr id="354" name="OpenSolver14"/>
        <xdr:cNvCxnSpPr>
          <a:stCxn id="352" idx="2"/>
          <a:endCxn id="353" idx="0"/>
        </xdr:cNvCxnSpPr>
      </xdr:nvCxnSpPr>
      <xdr:spPr>
        <a:xfrm>
          <a:off x="6705600" y="5166360"/>
          <a:ext cx="0" cy="0"/>
        </a:xfrm>
        <a:prstGeom prst="straightConnector1">
          <a:avLst/>
        </a:prstGeom>
        <a:ln w="9525" cmpd="sng">
          <a:solidFill>
            <a:srgbClr val="9900CC"/>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27</xdr:row>
      <xdr:rowOff>63500</xdr:rowOff>
    </xdr:from>
    <xdr:to>
      <xdr:col>11</xdr:col>
      <xdr:colOff>190500</xdr:colOff>
      <xdr:row>28</xdr:row>
      <xdr:rowOff>127000</xdr:rowOff>
    </xdr:to>
    <xdr:sp macro="" textlink="">
      <xdr:nvSpPr>
        <xdr:cNvPr id="355" name="OpenSolver15"/>
        <xdr:cNvSpPr/>
      </xdr:nvSpPr>
      <xdr:spPr>
        <a:xfrm>
          <a:off x="6515100" y="5039360"/>
          <a:ext cx="381000" cy="254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20</xdr:row>
      <xdr:rowOff>0</xdr:rowOff>
    </xdr:from>
    <xdr:to>
      <xdr:col>17</xdr:col>
      <xdr:colOff>0</xdr:colOff>
      <xdr:row>21</xdr:row>
      <xdr:rowOff>0</xdr:rowOff>
    </xdr:to>
    <xdr:sp macro="" textlink="">
      <xdr:nvSpPr>
        <xdr:cNvPr id="356" name="OpenSolver16"/>
        <xdr:cNvSpPr/>
      </xdr:nvSpPr>
      <xdr:spPr>
        <a:xfrm>
          <a:off x="3048000" y="3665220"/>
          <a:ext cx="7315200" cy="190500"/>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800000"/>
            </a:solidFill>
          </a:endParaRPr>
        </a:p>
      </xdr:txBody>
    </xdr:sp>
    <xdr:clientData/>
  </xdr:twoCellAnchor>
  <xdr:twoCellAnchor>
    <xdr:from>
      <xdr:col>5</xdr:col>
      <xdr:colOff>0</xdr:colOff>
      <xdr:row>21</xdr:row>
      <xdr:rowOff>0</xdr:rowOff>
    </xdr:from>
    <xdr:to>
      <xdr:col>17</xdr:col>
      <xdr:colOff>0</xdr:colOff>
      <xdr:row>22</xdr:row>
      <xdr:rowOff>0</xdr:rowOff>
    </xdr:to>
    <xdr:sp macro="" textlink="">
      <xdr:nvSpPr>
        <xdr:cNvPr id="357" name="OpenSolver17"/>
        <xdr:cNvSpPr/>
      </xdr:nvSpPr>
      <xdr:spPr>
        <a:xfrm>
          <a:off x="3048000" y="3855720"/>
          <a:ext cx="7315200" cy="182880"/>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800000"/>
              </a:solidFill>
            </a:rPr>
            <a:t>=</a:t>
          </a:r>
        </a:p>
      </xdr:txBody>
    </xdr:sp>
    <xdr:clientData/>
  </xdr:twoCellAnchor>
  <xdr:twoCellAnchor>
    <xdr:from>
      <xdr:col>11</xdr:col>
      <xdr:colOff>0</xdr:colOff>
      <xdr:row>21</xdr:row>
      <xdr:rowOff>0</xdr:rowOff>
    </xdr:from>
    <xdr:to>
      <xdr:col>11</xdr:col>
      <xdr:colOff>0</xdr:colOff>
      <xdr:row>21</xdr:row>
      <xdr:rowOff>0</xdr:rowOff>
    </xdr:to>
    <xdr:cxnSp macro="">
      <xdr:nvCxnSpPr>
        <xdr:cNvPr id="358" name="OpenSolver18"/>
        <xdr:cNvCxnSpPr>
          <a:stCxn id="356" idx="2"/>
          <a:endCxn id="357" idx="0"/>
        </xdr:cNvCxnSpPr>
      </xdr:nvCxnSpPr>
      <xdr:spPr>
        <a:xfrm>
          <a:off x="6705600" y="3855720"/>
          <a:ext cx="0" cy="0"/>
        </a:xfrm>
        <a:prstGeom prst="straightConnector1">
          <a:avLst/>
        </a:prstGeom>
        <a:ln w="9525" cmpd="sng">
          <a:solidFill>
            <a:srgbClr val="800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20</xdr:row>
      <xdr:rowOff>63500</xdr:rowOff>
    </xdr:from>
    <xdr:to>
      <xdr:col>11</xdr:col>
      <xdr:colOff>190500</xdr:colOff>
      <xdr:row>21</xdr:row>
      <xdr:rowOff>127000</xdr:rowOff>
    </xdr:to>
    <xdr:sp macro="" textlink="">
      <xdr:nvSpPr>
        <xdr:cNvPr id="359" name="OpenSolver19"/>
        <xdr:cNvSpPr/>
      </xdr:nvSpPr>
      <xdr:spPr>
        <a:xfrm>
          <a:off x="6515100" y="3728720"/>
          <a:ext cx="381000" cy="254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xdr:colOff>
      <xdr:row>6</xdr:row>
      <xdr:rowOff>7620</xdr:rowOff>
    </xdr:from>
    <xdr:to>
      <xdr:col>5</xdr:col>
      <xdr:colOff>64830</xdr:colOff>
      <xdr:row>6</xdr:row>
      <xdr:rowOff>121920</xdr:rowOff>
    </xdr:to>
    <xdr:sp macro="" textlink="">
      <xdr:nvSpPr>
        <xdr:cNvPr id="360" name="OpenSolver20"/>
        <xdr:cNvSpPr/>
      </xdr:nvSpPr>
      <xdr:spPr>
        <a:xfrm>
          <a:off x="30607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6</xdr:row>
      <xdr:rowOff>7620</xdr:rowOff>
    </xdr:from>
    <xdr:to>
      <xdr:col>6</xdr:col>
      <xdr:colOff>64830</xdr:colOff>
      <xdr:row>6</xdr:row>
      <xdr:rowOff>121920</xdr:rowOff>
    </xdr:to>
    <xdr:sp macro="" textlink="">
      <xdr:nvSpPr>
        <xdr:cNvPr id="361" name="OpenSolver21"/>
        <xdr:cNvSpPr/>
      </xdr:nvSpPr>
      <xdr:spPr>
        <a:xfrm>
          <a:off x="36703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6</xdr:row>
      <xdr:rowOff>7620</xdr:rowOff>
    </xdr:from>
    <xdr:to>
      <xdr:col>7</xdr:col>
      <xdr:colOff>64830</xdr:colOff>
      <xdr:row>6</xdr:row>
      <xdr:rowOff>121920</xdr:rowOff>
    </xdr:to>
    <xdr:sp macro="" textlink="">
      <xdr:nvSpPr>
        <xdr:cNvPr id="362" name="OpenSolver22"/>
        <xdr:cNvSpPr/>
      </xdr:nvSpPr>
      <xdr:spPr>
        <a:xfrm>
          <a:off x="42799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6</xdr:row>
      <xdr:rowOff>7620</xdr:rowOff>
    </xdr:from>
    <xdr:to>
      <xdr:col>8</xdr:col>
      <xdr:colOff>64830</xdr:colOff>
      <xdr:row>6</xdr:row>
      <xdr:rowOff>121920</xdr:rowOff>
    </xdr:to>
    <xdr:sp macro="" textlink="">
      <xdr:nvSpPr>
        <xdr:cNvPr id="363" name="OpenSolver23"/>
        <xdr:cNvSpPr/>
      </xdr:nvSpPr>
      <xdr:spPr>
        <a:xfrm>
          <a:off x="48895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6</xdr:row>
      <xdr:rowOff>7620</xdr:rowOff>
    </xdr:from>
    <xdr:to>
      <xdr:col>9</xdr:col>
      <xdr:colOff>64830</xdr:colOff>
      <xdr:row>6</xdr:row>
      <xdr:rowOff>121920</xdr:rowOff>
    </xdr:to>
    <xdr:sp macro="" textlink="">
      <xdr:nvSpPr>
        <xdr:cNvPr id="364" name="OpenSolver24"/>
        <xdr:cNvSpPr/>
      </xdr:nvSpPr>
      <xdr:spPr>
        <a:xfrm>
          <a:off x="54991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6</xdr:row>
      <xdr:rowOff>7620</xdr:rowOff>
    </xdr:from>
    <xdr:to>
      <xdr:col>10</xdr:col>
      <xdr:colOff>64830</xdr:colOff>
      <xdr:row>6</xdr:row>
      <xdr:rowOff>121920</xdr:rowOff>
    </xdr:to>
    <xdr:sp macro="" textlink="">
      <xdr:nvSpPr>
        <xdr:cNvPr id="365" name="OpenSolver25"/>
        <xdr:cNvSpPr/>
      </xdr:nvSpPr>
      <xdr:spPr>
        <a:xfrm>
          <a:off x="61087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6</xdr:row>
      <xdr:rowOff>7620</xdr:rowOff>
    </xdr:from>
    <xdr:to>
      <xdr:col>11</xdr:col>
      <xdr:colOff>64830</xdr:colOff>
      <xdr:row>6</xdr:row>
      <xdr:rowOff>121920</xdr:rowOff>
    </xdr:to>
    <xdr:sp macro="" textlink="">
      <xdr:nvSpPr>
        <xdr:cNvPr id="366" name="OpenSolver26"/>
        <xdr:cNvSpPr/>
      </xdr:nvSpPr>
      <xdr:spPr>
        <a:xfrm>
          <a:off x="67183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6</xdr:row>
      <xdr:rowOff>7620</xdr:rowOff>
    </xdr:from>
    <xdr:to>
      <xdr:col>12</xdr:col>
      <xdr:colOff>64830</xdr:colOff>
      <xdr:row>6</xdr:row>
      <xdr:rowOff>121920</xdr:rowOff>
    </xdr:to>
    <xdr:sp macro="" textlink="">
      <xdr:nvSpPr>
        <xdr:cNvPr id="367" name="OpenSolver27"/>
        <xdr:cNvSpPr/>
      </xdr:nvSpPr>
      <xdr:spPr>
        <a:xfrm>
          <a:off x="73279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6</xdr:row>
      <xdr:rowOff>7620</xdr:rowOff>
    </xdr:from>
    <xdr:to>
      <xdr:col>13</xdr:col>
      <xdr:colOff>64830</xdr:colOff>
      <xdr:row>6</xdr:row>
      <xdr:rowOff>121920</xdr:rowOff>
    </xdr:to>
    <xdr:sp macro="" textlink="">
      <xdr:nvSpPr>
        <xdr:cNvPr id="368" name="OpenSolver28"/>
        <xdr:cNvSpPr/>
      </xdr:nvSpPr>
      <xdr:spPr>
        <a:xfrm>
          <a:off x="79375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6</xdr:row>
      <xdr:rowOff>7620</xdr:rowOff>
    </xdr:from>
    <xdr:to>
      <xdr:col>14</xdr:col>
      <xdr:colOff>64830</xdr:colOff>
      <xdr:row>6</xdr:row>
      <xdr:rowOff>121920</xdr:rowOff>
    </xdr:to>
    <xdr:sp macro="" textlink="">
      <xdr:nvSpPr>
        <xdr:cNvPr id="369" name="OpenSolver29"/>
        <xdr:cNvSpPr/>
      </xdr:nvSpPr>
      <xdr:spPr>
        <a:xfrm>
          <a:off x="85471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6</xdr:row>
      <xdr:rowOff>7620</xdr:rowOff>
    </xdr:from>
    <xdr:to>
      <xdr:col>15</xdr:col>
      <xdr:colOff>64830</xdr:colOff>
      <xdr:row>6</xdr:row>
      <xdr:rowOff>121920</xdr:rowOff>
    </xdr:to>
    <xdr:sp macro="" textlink="">
      <xdr:nvSpPr>
        <xdr:cNvPr id="370" name="OpenSolver30"/>
        <xdr:cNvSpPr/>
      </xdr:nvSpPr>
      <xdr:spPr>
        <a:xfrm>
          <a:off x="91567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6</xdr:row>
      <xdr:rowOff>7620</xdr:rowOff>
    </xdr:from>
    <xdr:to>
      <xdr:col>16</xdr:col>
      <xdr:colOff>64830</xdr:colOff>
      <xdr:row>6</xdr:row>
      <xdr:rowOff>121920</xdr:rowOff>
    </xdr:to>
    <xdr:sp macro="" textlink="">
      <xdr:nvSpPr>
        <xdr:cNvPr id="371" name="OpenSolver31"/>
        <xdr:cNvSpPr/>
      </xdr:nvSpPr>
      <xdr:spPr>
        <a:xfrm>
          <a:off x="97663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7</xdr:row>
      <xdr:rowOff>15240</xdr:rowOff>
    </xdr:from>
    <xdr:to>
      <xdr:col>5</xdr:col>
      <xdr:colOff>64830</xdr:colOff>
      <xdr:row>7</xdr:row>
      <xdr:rowOff>129540</xdr:rowOff>
    </xdr:to>
    <xdr:sp macro="" textlink="">
      <xdr:nvSpPr>
        <xdr:cNvPr id="372" name="OpenSolver32"/>
        <xdr:cNvSpPr/>
      </xdr:nvSpPr>
      <xdr:spPr>
        <a:xfrm>
          <a:off x="30607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7</xdr:row>
      <xdr:rowOff>15240</xdr:rowOff>
    </xdr:from>
    <xdr:to>
      <xdr:col>6</xdr:col>
      <xdr:colOff>64830</xdr:colOff>
      <xdr:row>7</xdr:row>
      <xdr:rowOff>129540</xdr:rowOff>
    </xdr:to>
    <xdr:sp macro="" textlink="">
      <xdr:nvSpPr>
        <xdr:cNvPr id="373" name="OpenSolver33"/>
        <xdr:cNvSpPr/>
      </xdr:nvSpPr>
      <xdr:spPr>
        <a:xfrm>
          <a:off x="36703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7</xdr:row>
      <xdr:rowOff>15240</xdr:rowOff>
    </xdr:from>
    <xdr:to>
      <xdr:col>7</xdr:col>
      <xdr:colOff>64830</xdr:colOff>
      <xdr:row>7</xdr:row>
      <xdr:rowOff>129540</xdr:rowOff>
    </xdr:to>
    <xdr:sp macro="" textlink="">
      <xdr:nvSpPr>
        <xdr:cNvPr id="374" name="OpenSolver34"/>
        <xdr:cNvSpPr/>
      </xdr:nvSpPr>
      <xdr:spPr>
        <a:xfrm>
          <a:off x="42799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7</xdr:row>
      <xdr:rowOff>15240</xdr:rowOff>
    </xdr:from>
    <xdr:to>
      <xdr:col>8</xdr:col>
      <xdr:colOff>64830</xdr:colOff>
      <xdr:row>7</xdr:row>
      <xdr:rowOff>129540</xdr:rowOff>
    </xdr:to>
    <xdr:sp macro="" textlink="">
      <xdr:nvSpPr>
        <xdr:cNvPr id="375" name="OpenSolver35"/>
        <xdr:cNvSpPr/>
      </xdr:nvSpPr>
      <xdr:spPr>
        <a:xfrm>
          <a:off x="48895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7</xdr:row>
      <xdr:rowOff>15240</xdr:rowOff>
    </xdr:from>
    <xdr:to>
      <xdr:col>9</xdr:col>
      <xdr:colOff>64830</xdr:colOff>
      <xdr:row>7</xdr:row>
      <xdr:rowOff>129540</xdr:rowOff>
    </xdr:to>
    <xdr:sp macro="" textlink="">
      <xdr:nvSpPr>
        <xdr:cNvPr id="376" name="OpenSolver36"/>
        <xdr:cNvSpPr/>
      </xdr:nvSpPr>
      <xdr:spPr>
        <a:xfrm>
          <a:off x="54991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7</xdr:row>
      <xdr:rowOff>15240</xdr:rowOff>
    </xdr:from>
    <xdr:to>
      <xdr:col>10</xdr:col>
      <xdr:colOff>64830</xdr:colOff>
      <xdr:row>7</xdr:row>
      <xdr:rowOff>129540</xdr:rowOff>
    </xdr:to>
    <xdr:sp macro="" textlink="">
      <xdr:nvSpPr>
        <xdr:cNvPr id="377" name="OpenSolver37"/>
        <xdr:cNvSpPr/>
      </xdr:nvSpPr>
      <xdr:spPr>
        <a:xfrm>
          <a:off x="61087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7</xdr:row>
      <xdr:rowOff>15240</xdr:rowOff>
    </xdr:from>
    <xdr:to>
      <xdr:col>11</xdr:col>
      <xdr:colOff>64830</xdr:colOff>
      <xdr:row>7</xdr:row>
      <xdr:rowOff>129540</xdr:rowOff>
    </xdr:to>
    <xdr:sp macro="" textlink="">
      <xdr:nvSpPr>
        <xdr:cNvPr id="378" name="OpenSolver38"/>
        <xdr:cNvSpPr/>
      </xdr:nvSpPr>
      <xdr:spPr>
        <a:xfrm>
          <a:off x="67183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7</xdr:row>
      <xdr:rowOff>15240</xdr:rowOff>
    </xdr:from>
    <xdr:to>
      <xdr:col>12</xdr:col>
      <xdr:colOff>64830</xdr:colOff>
      <xdr:row>7</xdr:row>
      <xdr:rowOff>129540</xdr:rowOff>
    </xdr:to>
    <xdr:sp macro="" textlink="">
      <xdr:nvSpPr>
        <xdr:cNvPr id="379" name="OpenSolver39"/>
        <xdr:cNvSpPr/>
      </xdr:nvSpPr>
      <xdr:spPr>
        <a:xfrm>
          <a:off x="73279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7</xdr:row>
      <xdr:rowOff>15240</xdr:rowOff>
    </xdr:from>
    <xdr:to>
      <xdr:col>13</xdr:col>
      <xdr:colOff>64830</xdr:colOff>
      <xdr:row>7</xdr:row>
      <xdr:rowOff>129540</xdr:rowOff>
    </xdr:to>
    <xdr:sp macro="" textlink="">
      <xdr:nvSpPr>
        <xdr:cNvPr id="380" name="OpenSolver40"/>
        <xdr:cNvSpPr/>
      </xdr:nvSpPr>
      <xdr:spPr>
        <a:xfrm>
          <a:off x="79375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7</xdr:row>
      <xdr:rowOff>15240</xdr:rowOff>
    </xdr:from>
    <xdr:to>
      <xdr:col>14</xdr:col>
      <xdr:colOff>64830</xdr:colOff>
      <xdr:row>7</xdr:row>
      <xdr:rowOff>129540</xdr:rowOff>
    </xdr:to>
    <xdr:sp macro="" textlink="">
      <xdr:nvSpPr>
        <xdr:cNvPr id="381" name="OpenSolver41"/>
        <xdr:cNvSpPr/>
      </xdr:nvSpPr>
      <xdr:spPr>
        <a:xfrm>
          <a:off x="85471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7</xdr:row>
      <xdr:rowOff>15240</xdr:rowOff>
    </xdr:from>
    <xdr:to>
      <xdr:col>15</xdr:col>
      <xdr:colOff>64830</xdr:colOff>
      <xdr:row>7</xdr:row>
      <xdr:rowOff>129540</xdr:rowOff>
    </xdr:to>
    <xdr:sp macro="" textlink="">
      <xdr:nvSpPr>
        <xdr:cNvPr id="382" name="OpenSolver42"/>
        <xdr:cNvSpPr/>
      </xdr:nvSpPr>
      <xdr:spPr>
        <a:xfrm>
          <a:off x="91567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7</xdr:row>
      <xdr:rowOff>15240</xdr:rowOff>
    </xdr:from>
    <xdr:to>
      <xdr:col>16</xdr:col>
      <xdr:colOff>64830</xdr:colOff>
      <xdr:row>7</xdr:row>
      <xdr:rowOff>129540</xdr:rowOff>
    </xdr:to>
    <xdr:sp macro="" textlink="">
      <xdr:nvSpPr>
        <xdr:cNvPr id="383" name="OpenSolver43"/>
        <xdr:cNvSpPr/>
      </xdr:nvSpPr>
      <xdr:spPr>
        <a:xfrm>
          <a:off x="97663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8</xdr:row>
      <xdr:rowOff>10160</xdr:rowOff>
    </xdr:from>
    <xdr:to>
      <xdr:col>5</xdr:col>
      <xdr:colOff>64830</xdr:colOff>
      <xdr:row>8</xdr:row>
      <xdr:rowOff>124460</xdr:rowOff>
    </xdr:to>
    <xdr:sp macro="" textlink="">
      <xdr:nvSpPr>
        <xdr:cNvPr id="384" name="OpenSolver44"/>
        <xdr:cNvSpPr/>
      </xdr:nvSpPr>
      <xdr:spPr>
        <a:xfrm>
          <a:off x="30607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8</xdr:row>
      <xdr:rowOff>10160</xdr:rowOff>
    </xdr:from>
    <xdr:to>
      <xdr:col>6</xdr:col>
      <xdr:colOff>64830</xdr:colOff>
      <xdr:row>8</xdr:row>
      <xdr:rowOff>124460</xdr:rowOff>
    </xdr:to>
    <xdr:sp macro="" textlink="">
      <xdr:nvSpPr>
        <xdr:cNvPr id="385" name="OpenSolver45"/>
        <xdr:cNvSpPr/>
      </xdr:nvSpPr>
      <xdr:spPr>
        <a:xfrm>
          <a:off x="36703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8</xdr:row>
      <xdr:rowOff>10160</xdr:rowOff>
    </xdr:from>
    <xdr:to>
      <xdr:col>7</xdr:col>
      <xdr:colOff>64830</xdr:colOff>
      <xdr:row>8</xdr:row>
      <xdr:rowOff>124460</xdr:rowOff>
    </xdr:to>
    <xdr:sp macro="" textlink="">
      <xdr:nvSpPr>
        <xdr:cNvPr id="386" name="OpenSolver46"/>
        <xdr:cNvSpPr/>
      </xdr:nvSpPr>
      <xdr:spPr>
        <a:xfrm>
          <a:off x="42799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8</xdr:row>
      <xdr:rowOff>10160</xdr:rowOff>
    </xdr:from>
    <xdr:to>
      <xdr:col>8</xdr:col>
      <xdr:colOff>64830</xdr:colOff>
      <xdr:row>8</xdr:row>
      <xdr:rowOff>124460</xdr:rowOff>
    </xdr:to>
    <xdr:sp macro="" textlink="">
      <xdr:nvSpPr>
        <xdr:cNvPr id="387" name="OpenSolver47"/>
        <xdr:cNvSpPr/>
      </xdr:nvSpPr>
      <xdr:spPr>
        <a:xfrm>
          <a:off x="48895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8</xdr:row>
      <xdr:rowOff>10160</xdr:rowOff>
    </xdr:from>
    <xdr:to>
      <xdr:col>9</xdr:col>
      <xdr:colOff>64830</xdr:colOff>
      <xdr:row>8</xdr:row>
      <xdr:rowOff>124460</xdr:rowOff>
    </xdr:to>
    <xdr:sp macro="" textlink="">
      <xdr:nvSpPr>
        <xdr:cNvPr id="388" name="OpenSolver48"/>
        <xdr:cNvSpPr/>
      </xdr:nvSpPr>
      <xdr:spPr>
        <a:xfrm>
          <a:off x="54991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8</xdr:row>
      <xdr:rowOff>10160</xdr:rowOff>
    </xdr:from>
    <xdr:to>
      <xdr:col>10</xdr:col>
      <xdr:colOff>64830</xdr:colOff>
      <xdr:row>8</xdr:row>
      <xdr:rowOff>124460</xdr:rowOff>
    </xdr:to>
    <xdr:sp macro="" textlink="">
      <xdr:nvSpPr>
        <xdr:cNvPr id="389" name="OpenSolver49"/>
        <xdr:cNvSpPr/>
      </xdr:nvSpPr>
      <xdr:spPr>
        <a:xfrm>
          <a:off x="61087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8</xdr:row>
      <xdr:rowOff>10160</xdr:rowOff>
    </xdr:from>
    <xdr:to>
      <xdr:col>11</xdr:col>
      <xdr:colOff>64830</xdr:colOff>
      <xdr:row>8</xdr:row>
      <xdr:rowOff>124460</xdr:rowOff>
    </xdr:to>
    <xdr:sp macro="" textlink="">
      <xdr:nvSpPr>
        <xdr:cNvPr id="390" name="OpenSolver50"/>
        <xdr:cNvSpPr/>
      </xdr:nvSpPr>
      <xdr:spPr>
        <a:xfrm>
          <a:off x="67183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8</xdr:row>
      <xdr:rowOff>10160</xdr:rowOff>
    </xdr:from>
    <xdr:to>
      <xdr:col>12</xdr:col>
      <xdr:colOff>64830</xdr:colOff>
      <xdr:row>8</xdr:row>
      <xdr:rowOff>124460</xdr:rowOff>
    </xdr:to>
    <xdr:sp macro="" textlink="">
      <xdr:nvSpPr>
        <xdr:cNvPr id="391" name="OpenSolver51"/>
        <xdr:cNvSpPr/>
      </xdr:nvSpPr>
      <xdr:spPr>
        <a:xfrm>
          <a:off x="73279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8</xdr:row>
      <xdr:rowOff>10160</xdr:rowOff>
    </xdr:from>
    <xdr:to>
      <xdr:col>13</xdr:col>
      <xdr:colOff>64830</xdr:colOff>
      <xdr:row>8</xdr:row>
      <xdr:rowOff>124460</xdr:rowOff>
    </xdr:to>
    <xdr:sp macro="" textlink="">
      <xdr:nvSpPr>
        <xdr:cNvPr id="392" name="OpenSolver52"/>
        <xdr:cNvSpPr/>
      </xdr:nvSpPr>
      <xdr:spPr>
        <a:xfrm>
          <a:off x="79375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8</xdr:row>
      <xdr:rowOff>10160</xdr:rowOff>
    </xdr:from>
    <xdr:to>
      <xdr:col>14</xdr:col>
      <xdr:colOff>64830</xdr:colOff>
      <xdr:row>8</xdr:row>
      <xdr:rowOff>124460</xdr:rowOff>
    </xdr:to>
    <xdr:sp macro="" textlink="">
      <xdr:nvSpPr>
        <xdr:cNvPr id="393" name="OpenSolver53"/>
        <xdr:cNvSpPr/>
      </xdr:nvSpPr>
      <xdr:spPr>
        <a:xfrm>
          <a:off x="85471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8</xdr:row>
      <xdr:rowOff>10160</xdr:rowOff>
    </xdr:from>
    <xdr:to>
      <xdr:col>15</xdr:col>
      <xdr:colOff>64830</xdr:colOff>
      <xdr:row>8</xdr:row>
      <xdr:rowOff>124460</xdr:rowOff>
    </xdr:to>
    <xdr:sp macro="" textlink="">
      <xdr:nvSpPr>
        <xdr:cNvPr id="394" name="OpenSolver54"/>
        <xdr:cNvSpPr/>
      </xdr:nvSpPr>
      <xdr:spPr>
        <a:xfrm>
          <a:off x="91567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8</xdr:row>
      <xdr:rowOff>10160</xdr:rowOff>
    </xdr:from>
    <xdr:to>
      <xdr:col>16</xdr:col>
      <xdr:colOff>64830</xdr:colOff>
      <xdr:row>8</xdr:row>
      <xdr:rowOff>124460</xdr:rowOff>
    </xdr:to>
    <xdr:sp macro="" textlink="">
      <xdr:nvSpPr>
        <xdr:cNvPr id="395" name="OpenSolver55"/>
        <xdr:cNvSpPr/>
      </xdr:nvSpPr>
      <xdr:spPr>
        <a:xfrm>
          <a:off x="97663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9</xdr:row>
      <xdr:rowOff>17780</xdr:rowOff>
    </xdr:from>
    <xdr:to>
      <xdr:col>5</xdr:col>
      <xdr:colOff>64830</xdr:colOff>
      <xdr:row>9</xdr:row>
      <xdr:rowOff>132080</xdr:rowOff>
    </xdr:to>
    <xdr:sp macro="" textlink="">
      <xdr:nvSpPr>
        <xdr:cNvPr id="396" name="OpenSolver56"/>
        <xdr:cNvSpPr/>
      </xdr:nvSpPr>
      <xdr:spPr>
        <a:xfrm>
          <a:off x="30607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9</xdr:row>
      <xdr:rowOff>17780</xdr:rowOff>
    </xdr:from>
    <xdr:to>
      <xdr:col>6</xdr:col>
      <xdr:colOff>64830</xdr:colOff>
      <xdr:row>9</xdr:row>
      <xdr:rowOff>132080</xdr:rowOff>
    </xdr:to>
    <xdr:sp macro="" textlink="">
      <xdr:nvSpPr>
        <xdr:cNvPr id="397" name="OpenSolver57"/>
        <xdr:cNvSpPr/>
      </xdr:nvSpPr>
      <xdr:spPr>
        <a:xfrm>
          <a:off x="36703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9</xdr:row>
      <xdr:rowOff>17780</xdr:rowOff>
    </xdr:from>
    <xdr:to>
      <xdr:col>7</xdr:col>
      <xdr:colOff>64830</xdr:colOff>
      <xdr:row>9</xdr:row>
      <xdr:rowOff>132080</xdr:rowOff>
    </xdr:to>
    <xdr:sp macro="" textlink="">
      <xdr:nvSpPr>
        <xdr:cNvPr id="398" name="OpenSolver58"/>
        <xdr:cNvSpPr/>
      </xdr:nvSpPr>
      <xdr:spPr>
        <a:xfrm>
          <a:off x="42799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9</xdr:row>
      <xdr:rowOff>17780</xdr:rowOff>
    </xdr:from>
    <xdr:to>
      <xdr:col>8</xdr:col>
      <xdr:colOff>64830</xdr:colOff>
      <xdr:row>9</xdr:row>
      <xdr:rowOff>132080</xdr:rowOff>
    </xdr:to>
    <xdr:sp macro="" textlink="">
      <xdr:nvSpPr>
        <xdr:cNvPr id="399" name="OpenSolver59"/>
        <xdr:cNvSpPr/>
      </xdr:nvSpPr>
      <xdr:spPr>
        <a:xfrm>
          <a:off x="48895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9</xdr:row>
      <xdr:rowOff>17780</xdr:rowOff>
    </xdr:from>
    <xdr:to>
      <xdr:col>9</xdr:col>
      <xdr:colOff>64830</xdr:colOff>
      <xdr:row>9</xdr:row>
      <xdr:rowOff>132080</xdr:rowOff>
    </xdr:to>
    <xdr:sp macro="" textlink="">
      <xdr:nvSpPr>
        <xdr:cNvPr id="400" name="OpenSolver60"/>
        <xdr:cNvSpPr/>
      </xdr:nvSpPr>
      <xdr:spPr>
        <a:xfrm>
          <a:off x="54991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9</xdr:row>
      <xdr:rowOff>17780</xdr:rowOff>
    </xdr:from>
    <xdr:to>
      <xdr:col>10</xdr:col>
      <xdr:colOff>64830</xdr:colOff>
      <xdr:row>9</xdr:row>
      <xdr:rowOff>132080</xdr:rowOff>
    </xdr:to>
    <xdr:sp macro="" textlink="">
      <xdr:nvSpPr>
        <xdr:cNvPr id="401" name="OpenSolver61"/>
        <xdr:cNvSpPr/>
      </xdr:nvSpPr>
      <xdr:spPr>
        <a:xfrm>
          <a:off x="61087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9</xdr:row>
      <xdr:rowOff>17780</xdr:rowOff>
    </xdr:from>
    <xdr:to>
      <xdr:col>11</xdr:col>
      <xdr:colOff>64830</xdr:colOff>
      <xdr:row>9</xdr:row>
      <xdr:rowOff>132080</xdr:rowOff>
    </xdr:to>
    <xdr:sp macro="" textlink="">
      <xdr:nvSpPr>
        <xdr:cNvPr id="402" name="OpenSolver62"/>
        <xdr:cNvSpPr/>
      </xdr:nvSpPr>
      <xdr:spPr>
        <a:xfrm>
          <a:off x="67183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9</xdr:row>
      <xdr:rowOff>17780</xdr:rowOff>
    </xdr:from>
    <xdr:to>
      <xdr:col>12</xdr:col>
      <xdr:colOff>64830</xdr:colOff>
      <xdr:row>9</xdr:row>
      <xdr:rowOff>132080</xdr:rowOff>
    </xdr:to>
    <xdr:sp macro="" textlink="">
      <xdr:nvSpPr>
        <xdr:cNvPr id="403" name="OpenSolver63"/>
        <xdr:cNvSpPr/>
      </xdr:nvSpPr>
      <xdr:spPr>
        <a:xfrm>
          <a:off x="73279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9</xdr:row>
      <xdr:rowOff>17780</xdr:rowOff>
    </xdr:from>
    <xdr:to>
      <xdr:col>13</xdr:col>
      <xdr:colOff>64830</xdr:colOff>
      <xdr:row>9</xdr:row>
      <xdr:rowOff>132080</xdr:rowOff>
    </xdr:to>
    <xdr:sp macro="" textlink="">
      <xdr:nvSpPr>
        <xdr:cNvPr id="404" name="OpenSolver64"/>
        <xdr:cNvSpPr/>
      </xdr:nvSpPr>
      <xdr:spPr>
        <a:xfrm>
          <a:off x="79375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9</xdr:row>
      <xdr:rowOff>17780</xdr:rowOff>
    </xdr:from>
    <xdr:to>
      <xdr:col>14</xdr:col>
      <xdr:colOff>64830</xdr:colOff>
      <xdr:row>9</xdr:row>
      <xdr:rowOff>132080</xdr:rowOff>
    </xdr:to>
    <xdr:sp macro="" textlink="">
      <xdr:nvSpPr>
        <xdr:cNvPr id="405" name="OpenSolver65"/>
        <xdr:cNvSpPr/>
      </xdr:nvSpPr>
      <xdr:spPr>
        <a:xfrm>
          <a:off x="85471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9</xdr:row>
      <xdr:rowOff>17780</xdr:rowOff>
    </xdr:from>
    <xdr:to>
      <xdr:col>15</xdr:col>
      <xdr:colOff>64830</xdr:colOff>
      <xdr:row>9</xdr:row>
      <xdr:rowOff>132080</xdr:rowOff>
    </xdr:to>
    <xdr:sp macro="" textlink="">
      <xdr:nvSpPr>
        <xdr:cNvPr id="406" name="OpenSolver66"/>
        <xdr:cNvSpPr/>
      </xdr:nvSpPr>
      <xdr:spPr>
        <a:xfrm>
          <a:off x="91567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9</xdr:row>
      <xdr:rowOff>17780</xdr:rowOff>
    </xdr:from>
    <xdr:to>
      <xdr:col>16</xdr:col>
      <xdr:colOff>64830</xdr:colOff>
      <xdr:row>9</xdr:row>
      <xdr:rowOff>132080</xdr:rowOff>
    </xdr:to>
    <xdr:sp macro="" textlink="">
      <xdr:nvSpPr>
        <xdr:cNvPr id="407" name="OpenSolver67"/>
        <xdr:cNvSpPr/>
      </xdr:nvSpPr>
      <xdr:spPr>
        <a:xfrm>
          <a:off x="97663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10</xdr:row>
      <xdr:rowOff>12700</xdr:rowOff>
    </xdr:from>
    <xdr:to>
      <xdr:col>5</xdr:col>
      <xdr:colOff>64830</xdr:colOff>
      <xdr:row>10</xdr:row>
      <xdr:rowOff>127000</xdr:rowOff>
    </xdr:to>
    <xdr:sp macro="" textlink="">
      <xdr:nvSpPr>
        <xdr:cNvPr id="408" name="OpenSolver68"/>
        <xdr:cNvSpPr/>
      </xdr:nvSpPr>
      <xdr:spPr>
        <a:xfrm>
          <a:off x="30607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10</xdr:row>
      <xdr:rowOff>12700</xdr:rowOff>
    </xdr:from>
    <xdr:to>
      <xdr:col>6</xdr:col>
      <xdr:colOff>64830</xdr:colOff>
      <xdr:row>10</xdr:row>
      <xdr:rowOff>127000</xdr:rowOff>
    </xdr:to>
    <xdr:sp macro="" textlink="">
      <xdr:nvSpPr>
        <xdr:cNvPr id="409" name="OpenSolver69"/>
        <xdr:cNvSpPr/>
      </xdr:nvSpPr>
      <xdr:spPr>
        <a:xfrm>
          <a:off x="36703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10</xdr:row>
      <xdr:rowOff>12700</xdr:rowOff>
    </xdr:from>
    <xdr:to>
      <xdr:col>7</xdr:col>
      <xdr:colOff>64830</xdr:colOff>
      <xdr:row>10</xdr:row>
      <xdr:rowOff>127000</xdr:rowOff>
    </xdr:to>
    <xdr:sp macro="" textlink="">
      <xdr:nvSpPr>
        <xdr:cNvPr id="410" name="OpenSolver70"/>
        <xdr:cNvSpPr/>
      </xdr:nvSpPr>
      <xdr:spPr>
        <a:xfrm>
          <a:off x="42799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10</xdr:row>
      <xdr:rowOff>12700</xdr:rowOff>
    </xdr:from>
    <xdr:to>
      <xdr:col>8</xdr:col>
      <xdr:colOff>64830</xdr:colOff>
      <xdr:row>10</xdr:row>
      <xdr:rowOff>127000</xdr:rowOff>
    </xdr:to>
    <xdr:sp macro="" textlink="">
      <xdr:nvSpPr>
        <xdr:cNvPr id="411" name="OpenSolver71"/>
        <xdr:cNvSpPr/>
      </xdr:nvSpPr>
      <xdr:spPr>
        <a:xfrm>
          <a:off x="48895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10</xdr:row>
      <xdr:rowOff>12700</xdr:rowOff>
    </xdr:from>
    <xdr:to>
      <xdr:col>9</xdr:col>
      <xdr:colOff>64830</xdr:colOff>
      <xdr:row>10</xdr:row>
      <xdr:rowOff>127000</xdr:rowOff>
    </xdr:to>
    <xdr:sp macro="" textlink="">
      <xdr:nvSpPr>
        <xdr:cNvPr id="412" name="OpenSolver72"/>
        <xdr:cNvSpPr/>
      </xdr:nvSpPr>
      <xdr:spPr>
        <a:xfrm>
          <a:off x="54991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10</xdr:row>
      <xdr:rowOff>12700</xdr:rowOff>
    </xdr:from>
    <xdr:to>
      <xdr:col>10</xdr:col>
      <xdr:colOff>64830</xdr:colOff>
      <xdr:row>10</xdr:row>
      <xdr:rowOff>127000</xdr:rowOff>
    </xdr:to>
    <xdr:sp macro="" textlink="">
      <xdr:nvSpPr>
        <xdr:cNvPr id="413" name="OpenSolver73"/>
        <xdr:cNvSpPr/>
      </xdr:nvSpPr>
      <xdr:spPr>
        <a:xfrm>
          <a:off x="61087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10</xdr:row>
      <xdr:rowOff>12700</xdr:rowOff>
    </xdr:from>
    <xdr:to>
      <xdr:col>11</xdr:col>
      <xdr:colOff>64830</xdr:colOff>
      <xdr:row>10</xdr:row>
      <xdr:rowOff>127000</xdr:rowOff>
    </xdr:to>
    <xdr:sp macro="" textlink="">
      <xdr:nvSpPr>
        <xdr:cNvPr id="414" name="OpenSolver74"/>
        <xdr:cNvSpPr/>
      </xdr:nvSpPr>
      <xdr:spPr>
        <a:xfrm>
          <a:off x="67183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10</xdr:row>
      <xdr:rowOff>12700</xdr:rowOff>
    </xdr:from>
    <xdr:to>
      <xdr:col>12</xdr:col>
      <xdr:colOff>64830</xdr:colOff>
      <xdr:row>10</xdr:row>
      <xdr:rowOff>127000</xdr:rowOff>
    </xdr:to>
    <xdr:sp macro="" textlink="">
      <xdr:nvSpPr>
        <xdr:cNvPr id="415" name="OpenSolver75"/>
        <xdr:cNvSpPr/>
      </xdr:nvSpPr>
      <xdr:spPr>
        <a:xfrm>
          <a:off x="73279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10</xdr:row>
      <xdr:rowOff>12700</xdr:rowOff>
    </xdr:from>
    <xdr:to>
      <xdr:col>13</xdr:col>
      <xdr:colOff>64830</xdr:colOff>
      <xdr:row>10</xdr:row>
      <xdr:rowOff>127000</xdr:rowOff>
    </xdr:to>
    <xdr:sp macro="" textlink="">
      <xdr:nvSpPr>
        <xdr:cNvPr id="416" name="OpenSolver76"/>
        <xdr:cNvSpPr/>
      </xdr:nvSpPr>
      <xdr:spPr>
        <a:xfrm>
          <a:off x="79375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10</xdr:row>
      <xdr:rowOff>12700</xdr:rowOff>
    </xdr:from>
    <xdr:to>
      <xdr:col>14</xdr:col>
      <xdr:colOff>64830</xdr:colOff>
      <xdr:row>10</xdr:row>
      <xdr:rowOff>127000</xdr:rowOff>
    </xdr:to>
    <xdr:sp macro="" textlink="">
      <xdr:nvSpPr>
        <xdr:cNvPr id="417" name="OpenSolver77"/>
        <xdr:cNvSpPr/>
      </xdr:nvSpPr>
      <xdr:spPr>
        <a:xfrm>
          <a:off x="85471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10</xdr:row>
      <xdr:rowOff>12700</xdr:rowOff>
    </xdr:from>
    <xdr:to>
      <xdr:col>15</xdr:col>
      <xdr:colOff>64830</xdr:colOff>
      <xdr:row>10</xdr:row>
      <xdr:rowOff>127000</xdr:rowOff>
    </xdr:to>
    <xdr:sp macro="" textlink="">
      <xdr:nvSpPr>
        <xdr:cNvPr id="418" name="OpenSolver78"/>
        <xdr:cNvSpPr/>
      </xdr:nvSpPr>
      <xdr:spPr>
        <a:xfrm>
          <a:off x="91567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10</xdr:row>
      <xdr:rowOff>12700</xdr:rowOff>
    </xdr:from>
    <xdr:to>
      <xdr:col>16</xdr:col>
      <xdr:colOff>64830</xdr:colOff>
      <xdr:row>10</xdr:row>
      <xdr:rowOff>127000</xdr:rowOff>
    </xdr:to>
    <xdr:sp macro="" textlink="">
      <xdr:nvSpPr>
        <xdr:cNvPr id="419" name="OpenSolver79"/>
        <xdr:cNvSpPr/>
      </xdr:nvSpPr>
      <xdr:spPr>
        <a:xfrm>
          <a:off x="97663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11</xdr:row>
      <xdr:rowOff>7620</xdr:rowOff>
    </xdr:from>
    <xdr:to>
      <xdr:col>5</xdr:col>
      <xdr:colOff>64830</xdr:colOff>
      <xdr:row>11</xdr:row>
      <xdr:rowOff>121920</xdr:rowOff>
    </xdr:to>
    <xdr:sp macro="" textlink="">
      <xdr:nvSpPr>
        <xdr:cNvPr id="420" name="OpenSolver80"/>
        <xdr:cNvSpPr/>
      </xdr:nvSpPr>
      <xdr:spPr>
        <a:xfrm>
          <a:off x="30607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11</xdr:row>
      <xdr:rowOff>7620</xdr:rowOff>
    </xdr:from>
    <xdr:to>
      <xdr:col>6</xdr:col>
      <xdr:colOff>64830</xdr:colOff>
      <xdr:row>11</xdr:row>
      <xdr:rowOff>121920</xdr:rowOff>
    </xdr:to>
    <xdr:sp macro="" textlink="">
      <xdr:nvSpPr>
        <xdr:cNvPr id="421" name="OpenSolver81"/>
        <xdr:cNvSpPr/>
      </xdr:nvSpPr>
      <xdr:spPr>
        <a:xfrm>
          <a:off x="36703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11</xdr:row>
      <xdr:rowOff>7620</xdr:rowOff>
    </xdr:from>
    <xdr:to>
      <xdr:col>7</xdr:col>
      <xdr:colOff>64830</xdr:colOff>
      <xdr:row>11</xdr:row>
      <xdr:rowOff>121920</xdr:rowOff>
    </xdr:to>
    <xdr:sp macro="" textlink="">
      <xdr:nvSpPr>
        <xdr:cNvPr id="422" name="OpenSolver82"/>
        <xdr:cNvSpPr/>
      </xdr:nvSpPr>
      <xdr:spPr>
        <a:xfrm>
          <a:off x="42799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11</xdr:row>
      <xdr:rowOff>7620</xdr:rowOff>
    </xdr:from>
    <xdr:to>
      <xdr:col>8</xdr:col>
      <xdr:colOff>64830</xdr:colOff>
      <xdr:row>11</xdr:row>
      <xdr:rowOff>121920</xdr:rowOff>
    </xdr:to>
    <xdr:sp macro="" textlink="">
      <xdr:nvSpPr>
        <xdr:cNvPr id="423" name="OpenSolver83"/>
        <xdr:cNvSpPr/>
      </xdr:nvSpPr>
      <xdr:spPr>
        <a:xfrm>
          <a:off x="48895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11</xdr:row>
      <xdr:rowOff>7620</xdr:rowOff>
    </xdr:from>
    <xdr:to>
      <xdr:col>9</xdr:col>
      <xdr:colOff>64830</xdr:colOff>
      <xdr:row>11</xdr:row>
      <xdr:rowOff>121920</xdr:rowOff>
    </xdr:to>
    <xdr:sp macro="" textlink="">
      <xdr:nvSpPr>
        <xdr:cNvPr id="424" name="OpenSolver84"/>
        <xdr:cNvSpPr/>
      </xdr:nvSpPr>
      <xdr:spPr>
        <a:xfrm>
          <a:off x="54991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11</xdr:row>
      <xdr:rowOff>7620</xdr:rowOff>
    </xdr:from>
    <xdr:to>
      <xdr:col>10</xdr:col>
      <xdr:colOff>64830</xdr:colOff>
      <xdr:row>11</xdr:row>
      <xdr:rowOff>121920</xdr:rowOff>
    </xdr:to>
    <xdr:sp macro="" textlink="">
      <xdr:nvSpPr>
        <xdr:cNvPr id="425" name="OpenSolver85"/>
        <xdr:cNvSpPr/>
      </xdr:nvSpPr>
      <xdr:spPr>
        <a:xfrm>
          <a:off x="61087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11</xdr:row>
      <xdr:rowOff>7620</xdr:rowOff>
    </xdr:from>
    <xdr:to>
      <xdr:col>11</xdr:col>
      <xdr:colOff>64830</xdr:colOff>
      <xdr:row>11</xdr:row>
      <xdr:rowOff>121920</xdr:rowOff>
    </xdr:to>
    <xdr:sp macro="" textlink="">
      <xdr:nvSpPr>
        <xdr:cNvPr id="426" name="OpenSolver86"/>
        <xdr:cNvSpPr/>
      </xdr:nvSpPr>
      <xdr:spPr>
        <a:xfrm>
          <a:off x="67183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11</xdr:row>
      <xdr:rowOff>7620</xdr:rowOff>
    </xdr:from>
    <xdr:to>
      <xdr:col>12</xdr:col>
      <xdr:colOff>64830</xdr:colOff>
      <xdr:row>11</xdr:row>
      <xdr:rowOff>121920</xdr:rowOff>
    </xdr:to>
    <xdr:sp macro="" textlink="">
      <xdr:nvSpPr>
        <xdr:cNvPr id="427" name="OpenSolver87"/>
        <xdr:cNvSpPr/>
      </xdr:nvSpPr>
      <xdr:spPr>
        <a:xfrm>
          <a:off x="73279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11</xdr:row>
      <xdr:rowOff>7620</xdr:rowOff>
    </xdr:from>
    <xdr:to>
      <xdr:col>13</xdr:col>
      <xdr:colOff>64830</xdr:colOff>
      <xdr:row>11</xdr:row>
      <xdr:rowOff>121920</xdr:rowOff>
    </xdr:to>
    <xdr:sp macro="" textlink="">
      <xdr:nvSpPr>
        <xdr:cNvPr id="428" name="OpenSolver88"/>
        <xdr:cNvSpPr/>
      </xdr:nvSpPr>
      <xdr:spPr>
        <a:xfrm>
          <a:off x="79375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11</xdr:row>
      <xdr:rowOff>7620</xdr:rowOff>
    </xdr:from>
    <xdr:to>
      <xdr:col>14</xdr:col>
      <xdr:colOff>64830</xdr:colOff>
      <xdr:row>11</xdr:row>
      <xdr:rowOff>121920</xdr:rowOff>
    </xdr:to>
    <xdr:sp macro="" textlink="">
      <xdr:nvSpPr>
        <xdr:cNvPr id="429" name="OpenSolver89"/>
        <xdr:cNvSpPr/>
      </xdr:nvSpPr>
      <xdr:spPr>
        <a:xfrm>
          <a:off x="85471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11</xdr:row>
      <xdr:rowOff>7620</xdr:rowOff>
    </xdr:from>
    <xdr:to>
      <xdr:col>15</xdr:col>
      <xdr:colOff>64830</xdr:colOff>
      <xdr:row>11</xdr:row>
      <xdr:rowOff>121920</xdr:rowOff>
    </xdr:to>
    <xdr:sp macro="" textlink="">
      <xdr:nvSpPr>
        <xdr:cNvPr id="430" name="OpenSolver90"/>
        <xdr:cNvSpPr/>
      </xdr:nvSpPr>
      <xdr:spPr>
        <a:xfrm>
          <a:off x="91567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11</xdr:row>
      <xdr:rowOff>7620</xdr:rowOff>
    </xdr:from>
    <xdr:to>
      <xdr:col>16</xdr:col>
      <xdr:colOff>64830</xdr:colOff>
      <xdr:row>11</xdr:row>
      <xdr:rowOff>121920</xdr:rowOff>
    </xdr:to>
    <xdr:sp macro="" textlink="">
      <xdr:nvSpPr>
        <xdr:cNvPr id="431" name="OpenSolver91"/>
        <xdr:cNvSpPr/>
      </xdr:nvSpPr>
      <xdr:spPr>
        <a:xfrm>
          <a:off x="97663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4</xdr:col>
      <xdr:colOff>142875</xdr:colOff>
      <xdr:row>36</xdr:row>
      <xdr:rowOff>15875</xdr:rowOff>
    </xdr:from>
    <xdr:to>
      <xdr:col>11</xdr:col>
      <xdr:colOff>492125</xdr:colOff>
      <xdr:row>51</xdr:row>
      <xdr:rowOff>24606</xdr:rowOff>
    </xdr:to>
    <xdr:graphicFrame macro="">
      <xdr:nvGraphicFramePr>
        <xdr:cNvPr id="96" name="Chart 9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6</xdr:row>
      <xdr:rowOff>0</xdr:rowOff>
    </xdr:from>
    <xdr:to>
      <xdr:col>17</xdr:col>
      <xdr:colOff>0</xdr:colOff>
      <xdr:row>12</xdr:row>
      <xdr:rowOff>0</xdr:rowOff>
    </xdr:to>
    <xdr:sp macro="" textlink="">
      <xdr:nvSpPr>
        <xdr:cNvPr id="97" name="OpenSolver1"/>
        <xdr:cNvSpPr/>
      </xdr:nvSpPr>
      <xdr:spPr>
        <a:xfrm>
          <a:off x="4124325" y="1200150"/>
          <a:ext cx="7315200" cy="1200150"/>
        </a:xfrm>
        <a:prstGeom prst="rect">
          <a:avLst/>
        </a:prstGeom>
        <a:solidFill>
          <a:srgbClr val="FF00FF">
            <a:alpha val="4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17</xdr:col>
      <xdr:colOff>9525</xdr:colOff>
      <xdr:row>3</xdr:row>
      <xdr:rowOff>171450</xdr:rowOff>
    </xdr:from>
    <xdr:to>
      <xdr:col>18</xdr:col>
      <xdr:colOff>9525</xdr:colOff>
      <xdr:row>4</xdr:row>
      <xdr:rowOff>171450</xdr:rowOff>
    </xdr:to>
    <xdr:sp macro="" textlink="">
      <xdr:nvSpPr>
        <xdr:cNvPr id="98" name="OpenSolver2"/>
        <xdr:cNvSpPr/>
      </xdr:nvSpPr>
      <xdr:spPr>
        <a:xfrm>
          <a:off x="11449050" y="771525"/>
          <a:ext cx="609600" cy="200025"/>
        </a:xfrm>
        <a:prstGeom prst="rect">
          <a:avLst/>
        </a:prstGeom>
        <a:noFill/>
        <a:ln w="25400" cap="flat" cmpd="sng" algn="ctr">
          <a:solidFill>
            <a:srgbClr val="FF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16</xdr:col>
      <xdr:colOff>596900</xdr:colOff>
      <xdr:row>3</xdr:row>
      <xdr:rowOff>104140</xdr:rowOff>
    </xdr:from>
    <xdr:to>
      <xdr:col>17</xdr:col>
      <xdr:colOff>218389</xdr:colOff>
      <xdr:row>4</xdr:row>
      <xdr:rowOff>48260</xdr:rowOff>
    </xdr:to>
    <xdr:sp macro="" textlink="">
      <xdr:nvSpPr>
        <xdr:cNvPr id="100" name="OpenSolver3"/>
        <xdr:cNvSpPr/>
      </xdr:nvSpPr>
      <xdr:spPr>
        <a:xfrm>
          <a:off x="11426825" y="704215"/>
          <a:ext cx="231089" cy="144145"/>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min </a:t>
          </a:r>
        </a:p>
      </xdr:txBody>
    </xdr:sp>
    <xdr:clientData/>
  </xdr:twoCellAnchor>
  <xdr:twoCellAnchor>
    <xdr:from>
      <xdr:col>5</xdr:col>
      <xdr:colOff>0</xdr:colOff>
      <xdr:row>16</xdr:row>
      <xdr:rowOff>0</xdr:rowOff>
    </xdr:from>
    <xdr:to>
      <xdr:col>17</xdr:col>
      <xdr:colOff>0</xdr:colOff>
      <xdr:row>17</xdr:row>
      <xdr:rowOff>0</xdr:rowOff>
    </xdr:to>
    <xdr:sp macro="" textlink="">
      <xdr:nvSpPr>
        <xdr:cNvPr id="101" name="OpenSolver4"/>
        <xdr:cNvSpPr/>
      </xdr:nvSpPr>
      <xdr:spPr>
        <a:xfrm>
          <a:off x="4124325" y="3200400"/>
          <a:ext cx="7315200" cy="200025"/>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00FF"/>
            </a:solidFill>
          </a:endParaRPr>
        </a:p>
      </xdr:txBody>
    </xdr:sp>
    <xdr:clientData/>
  </xdr:twoCellAnchor>
  <xdr:twoCellAnchor>
    <xdr:from>
      <xdr:col>5</xdr:col>
      <xdr:colOff>0</xdr:colOff>
      <xdr:row>17</xdr:row>
      <xdr:rowOff>0</xdr:rowOff>
    </xdr:from>
    <xdr:to>
      <xdr:col>17</xdr:col>
      <xdr:colOff>0</xdr:colOff>
      <xdr:row>18</xdr:row>
      <xdr:rowOff>0</xdr:rowOff>
    </xdr:to>
    <xdr:sp macro="" textlink="">
      <xdr:nvSpPr>
        <xdr:cNvPr id="102" name="OpenSolver5"/>
        <xdr:cNvSpPr/>
      </xdr:nvSpPr>
      <xdr:spPr>
        <a:xfrm>
          <a:off x="4124325" y="3400425"/>
          <a:ext cx="7315200" cy="200025"/>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00FF"/>
              </a:solidFill>
            </a:rPr>
            <a:t>≥</a:t>
          </a:r>
        </a:p>
      </xdr:txBody>
    </xdr:sp>
    <xdr:clientData/>
  </xdr:twoCellAnchor>
  <xdr:twoCellAnchor>
    <xdr:from>
      <xdr:col>11</xdr:col>
      <xdr:colOff>0</xdr:colOff>
      <xdr:row>17</xdr:row>
      <xdr:rowOff>0</xdr:rowOff>
    </xdr:from>
    <xdr:to>
      <xdr:col>11</xdr:col>
      <xdr:colOff>0</xdr:colOff>
      <xdr:row>17</xdr:row>
      <xdr:rowOff>0</xdr:rowOff>
    </xdr:to>
    <xdr:cxnSp macro="">
      <xdr:nvCxnSpPr>
        <xdr:cNvPr id="103" name="OpenSolver6"/>
        <xdr:cNvCxnSpPr>
          <a:stCxn id="101" idx="2"/>
          <a:endCxn id="102" idx="0"/>
        </xdr:cNvCxnSpPr>
      </xdr:nvCxnSpPr>
      <xdr:spPr>
        <a:xfrm>
          <a:off x="7781925" y="3400425"/>
          <a:ext cx="0" cy="0"/>
        </a:xfrm>
        <a:prstGeom prst="straightConnector1">
          <a:avLst/>
        </a:prstGeom>
        <a:ln w="9525" cmpd="sng">
          <a:solidFill>
            <a:srgbClr val="0000FF"/>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16</xdr:row>
      <xdr:rowOff>55880</xdr:rowOff>
    </xdr:from>
    <xdr:to>
      <xdr:col>11</xdr:col>
      <xdr:colOff>190500</xdr:colOff>
      <xdr:row>17</xdr:row>
      <xdr:rowOff>127000</xdr:rowOff>
    </xdr:to>
    <xdr:sp macro="" textlink="">
      <xdr:nvSpPr>
        <xdr:cNvPr id="104" name="OpenSolver7"/>
        <xdr:cNvSpPr/>
      </xdr:nvSpPr>
      <xdr:spPr>
        <a:xfrm>
          <a:off x="7591425" y="3256280"/>
          <a:ext cx="381000" cy="271145"/>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xdr:colOff>
      <xdr:row>17</xdr:row>
      <xdr:rowOff>12700</xdr:rowOff>
    </xdr:from>
    <xdr:to>
      <xdr:col>17</xdr:col>
      <xdr:colOff>12700</xdr:colOff>
      <xdr:row>18</xdr:row>
      <xdr:rowOff>0</xdr:rowOff>
    </xdr:to>
    <xdr:sp macro="" textlink="">
      <xdr:nvSpPr>
        <xdr:cNvPr id="105" name="OpenSolver8"/>
        <xdr:cNvSpPr/>
      </xdr:nvSpPr>
      <xdr:spPr>
        <a:xfrm>
          <a:off x="4137025" y="3413125"/>
          <a:ext cx="7315200" cy="187325"/>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8000"/>
            </a:solidFill>
          </a:endParaRPr>
        </a:p>
      </xdr:txBody>
    </xdr:sp>
    <xdr:clientData/>
  </xdr:twoCellAnchor>
  <xdr:twoCellAnchor>
    <xdr:from>
      <xdr:col>5</xdr:col>
      <xdr:colOff>0</xdr:colOff>
      <xdr:row>25</xdr:row>
      <xdr:rowOff>0</xdr:rowOff>
    </xdr:from>
    <xdr:to>
      <xdr:col>17</xdr:col>
      <xdr:colOff>0</xdr:colOff>
      <xdr:row>26</xdr:row>
      <xdr:rowOff>0</xdr:rowOff>
    </xdr:to>
    <xdr:sp macro="" textlink="">
      <xdr:nvSpPr>
        <xdr:cNvPr id="106" name="OpenSolver9"/>
        <xdr:cNvSpPr/>
      </xdr:nvSpPr>
      <xdr:spPr>
        <a:xfrm>
          <a:off x="4124325" y="5038725"/>
          <a:ext cx="7315200" cy="200025"/>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8000"/>
              </a:solidFill>
            </a:rPr>
            <a:t>≤</a:t>
          </a:r>
        </a:p>
      </xdr:txBody>
    </xdr:sp>
    <xdr:clientData/>
  </xdr:twoCellAnchor>
  <xdr:twoCellAnchor>
    <xdr:from>
      <xdr:col>11</xdr:col>
      <xdr:colOff>0</xdr:colOff>
      <xdr:row>18</xdr:row>
      <xdr:rowOff>0</xdr:rowOff>
    </xdr:from>
    <xdr:to>
      <xdr:col>11</xdr:col>
      <xdr:colOff>12700</xdr:colOff>
      <xdr:row>25</xdr:row>
      <xdr:rowOff>0</xdr:rowOff>
    </xdr:to>
    <xdr:cxnSp macro="">
      <xdr:nvCxnSpPr>
        <xdr:cNvPr id="107" name="OpenSolver10"/>
        <xdr:cNvCxnSpPr>
          <a:stCxn id="105" idx="2"/>
          <a:endCxn id="106" idx="0"/>
        </xdr:cNvCxnSpPr>
      </xdr:nvCxnSpPr>
      <xdr:spPr>
        <a:xfrm flipH="1">
          <a:off x="7781925" y="3600450"/>
          <a:ext cx="12700" cy="1438275"/>
        </a:xfrm>
        <a:prstGeom prst="straightConnector1">
          <a:avLst/>
        </a:prstGeom>
        <a:ln w="9525" cmpd="sng">
          <a:solidFill>
            <a:srgbClr val="008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425450</xdr:colOff>
      <xdr:row>20</xdr:row>
      <xdr:rowOff>154940</xdr:rowOff>
    </xdr:from>
    <xdr:to>
      <xdr:col>11</xdr:col>
      <xdr:colOff>196850</xdr:colOff>
      <xdr:row>22</xdr:row>
      <xdr:rowOff>35560</xdr:rowOff>
    </xdr:to>
    <xdr:sp macro="" textlink="">
      <xdr:nvSpPr>
        <xdr:cNvPr id="108" name="OpenSolver11"/>
        <xdr:cNvSpPr/>
      </xdr:nvSpPr>
      <xdr:spPr>
        <a:xfrm>
          <a:off x="7597775" y="4164965"/>
          <a:ext cx="381000" cy="290195"/>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27</xdr:row>
      <xdr:rowOff>0</xdr:rowOff>
    </xdr:from>
    <xdr:to>
      <xdr:col>17</xdr:col>
      <xdr:colOff>0</xdr:colOff>
      <xdr:row>28</xdr:row>
      <xdr:rowOff>0</xdr:rowOff>
    </xdr:to>
    <xdr:sp macro="" textlink="">
      <xdr:nvSpPr>
        <xdr:cNvPr id="109" name="OpenSolver12"/>
        <xdr:cNvSpPr/>
      </xdr:nvSpPr>
      <xdr:spPr>
        <a:xfrm>
          <a:off x="4124325" y="5448300"/>
          <a:ext cx="7315200" cy="209550"/>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9900CC"/>
            </a:solidFill>
          </a:endParaRPr>
        </a:p>
      </xdr:txBody>
    </xdr:sp>
    <xdr:clientData/>
  </xdr:twoCellAnchor>
  <xdr:twoCellAnchor>
    <xdr:from>
      <xdr:col>5</xdr:col>
      <xdr:colOff>0</xdr:colOff>
      <xdr:row>28</xdr:row>
      <xdr:rowOff>0</xdr:rowOff>
    </xdr:from>
    <xdr:to>
      <xdr:col>17</xdr:col>
      <xdr:colOff>0</xdr:colOff>
      <xdr:row>29</xdr:row>
      <xdr:rowOff>0</xdr:rowOff>
    </xdr:to>
    <xdr:sp macro="" textlink="">
      <xdr:nvSpPr>
        <xdr:cNvPr id="110" name="OpenSolver13"/>
        <xdr:cNvSpPr/>
      </xdr:nvSpPr>
      <xdr:spPr>
        <a:xfrm>
          <a:off x="4124325" y="5657850"/>
          <a:ext cx="7315200" cy="200025"/>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9900CC"/>
              </a:solidFill>
            </a:rPr>
            <a:t>=</a:t>
          </a:r>
        </a:p>
      </xdr:txBody>
    </xdr:sp>
    <xdr:clientData/>
  </xdr:twoCellAnchor>
  <xdr:twoCellAnchor>
    <xdr:from>
      <xdr:col>11</xdr:col>
      <xdr:colOff>0</xdr:colOff>
      <xdr:row>28</xdr:row>
      <xdr:rowOff>0</xdr:rowOff>
    </xdr:from>
    <xdr:to>
      <xdr:col>11</xdr:col>
      <xdr:colOff>0</xdr:colOff>
      <xdr:row>28</xdr:row>
      <xdr:rowOff>0</xdr:rowOff>
    </xdr:to>
    <xdr:cxnSp macro="">
      <xdr:nvCxnSpPr>
        <xdr:cNvPr id="111" name="OpenSolver14"/>
        <xdr:cNvCxnSpPr>
          <a:stCxn id="109" idx="2"/>
          <a:endCxn id="110" idx="0"/>
        </xdr:cNvCxnSpPr>
      </xdr:nvCxnSpPr>
      <xdr:spPr>
        <a:xfrm>
          <a:off x="7781925" y="5657850"/>
          <a:ext cx="0" cy="0"/>
        </a:xfrm>
        <a:prstGeom prst="straightConnector1">
          <a:avLst/>
        </a:prstGeom>
        <a:ln w="9525" cmpd="sng">
          <a:solidFill>
            <a:srgbClr val="9900CC"/>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27</xdr:row>
      <xdr:rowOff>63500</xdr:rowOff>
    </xdr:from>
    <xdr:to>
      <xdr:col>11</xdr:col>
      <xdr:colOff>190500</xdr:colOff>
      <xdr:row>28</xdr:row>
      <xdr:rowOff>127000</xdr:rowOff>
    </xdr:to>
    <xdr:sp macro="" textlink="">
      <xdr:nvSpPr>
        <xdr:cNvPr id="112" name="OpenSolver15"/>
        <xdr:cNvSpPr/>
      </xdr:nvSpPr>
      <xdr:spPr>
        <a:xfrm>
          <a:off x="7591425" y="5511800"/>
          <a:ext cx="381000" cy="27305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20</xdr:row>
      <xdr:rowOff>0</xdr:rowOff>
    </xdr:from>
    <xdr:to>
      <xdr:col>17</xdr:col>
      <xdr:colOff>0</xdr:colOff>
      <xdr:row>21</xdr:row>
      <xdr:rowOff>0</xdr:rowOff>
    </xdr:to>
    <xdr:sp macro="" textlink="">
      <xdr:nvSpPr>
        <xdr:cNvPr id="113" name="OpenSolver16"/>
        <xdr:cNvSpPr/>
      </xdr:nvSpPr>
      <xdr:spPr>
        <a:xfrm>
          <a:off x="4124325" y="4010025"/>
          <a:ext cx="7315200" cy="209550"/>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800000"/>
            </a:solidFill>
          </a:endParaRPr>
        </a:p>
      </xdr:txBody>
    </xdr:sp>
    <xdr:clientData/>
  </xdr:twoCellAnchor>
  <xdr:twoCellAnchor>
    <xdr:from>
      <xdr:col>5</xdr:col>
      <xdr:colOff>0</xdr:colOff>
      <xdr:row>21</xdr:row>
      <xdr:rowOff>0</xdr:rowOff>
    </xdr:from>
    <xdr:to>
      <xdr:col>17</xdr:col>
      <xdr:colOff>0</xdr:colOff>
      <xdr:row>22</xdr:row>
      <xdr:rowOff>0</xdr:rowOff>
    </xdr:to>
    <xdr:sp macro="" textlink="">
      <xdr:nvSpPr>
        <xdr:cNvPr id="114" name="OpenSolver17"/>
        <xdr:cNvSpPr/>
      </xdr:nvSpPr>
      <xdr:spPr>
        <a:xfrm>
          <a:off x="4124325" y="4219575"/>
          <a:ext cx="7315200" cy="200025"/>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800000"/>
              </a:solidFill>
            </a:rPr>
            <a:t>=</a:t>
          </a:r>
        </a:p>
      </xdr:txBody>
    </xdr:sp>
    <xdr:clientData/>
  </xdr:twoCellAnchor>
  <xdr:twoCellAnchor>
    <xdr:from>
      <xdr:col>11</xdr:col>
      <xdr:colOff>0</xdr:colOff>
      <xdr:row>21</xdr:row>
      <xdr:rowOff>0</xdr:rowOff>
    </xdr:from>
    <xdr:to>
      <xdr:col>11</xdr:col>
      <xdr:colOff>0</xdr:colOff>
      <xdr:row>21</xdr:row>
      <xdr:rowOff>0</xdr:rowOff>
    </xdr:to>
    <xdr:cxnSp macro="">
      <xdr:nvCxnSpPr>
        <xdr:cNvPr id="115" name="OpenSolver18"/>
        <xdr:cNvCxnSpPr>
          <a:stCxn id="113" idx="2"/>
          <a:endCxn id="114" idx="0"/>
        </xdr:cNvCxnSpPr>
      </xdr:nvCxnSpPr>
      <xdr:spPr>
        <a:xfrm>
          <a:off x="7781925" y="4219575"/>
          <a:ext cx="0" cy="0"/>
        </a:xfrm>
        <a:prstGeom prst="straightConnector1">
          <a:avLst/>
        </a:prstGeom>
        <a:ln w="9525" cmpd="sng">
          <a:solidFill>
            <a:srgbClr val="800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20</xdr:row>
      <xdr:rowOff>63500</xdr:rowOff>
    </xdr:from>
    <xdr:to>
      <xdr:col>11</xdr:col>
      <xdr:colOff>190500</xdr:colOff>
      <xdr:row>21</xdr:row>
      <xdr:rowOff>127000</xdr:rowOff>
    </xdr:to>
    <xdr:sp macro="" textlink="">
      <xdr:nvSpPr>
        <xdr:cNvPr id="116" name="OpenSolver19"/>
        <xdr:cNvSpPr/>
      </xdr:nvSpPr>
      <xdr:spPr>
        <a:xfrm>
          <a:off x="7591425" y="4073525"/>
          <a:ext cx="381000" cy="27305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xdr:colOff>
      <xdr:row>6</xdr:row>
      <xdr:rowOff>7620</xdr:rowOff>
    </xdr:from>
    <xdr:to>
      <xdr:col>5</xdr:col>
      <xdr:colOff>64830</xdr:colOff>
      <xdr:row>6</xdr:row>
      <xdr:rowOff>121920</xdr:rowOff>
    </xdr:to>
    <xdr:sp macro="" textlink="">
      <xdr:nvSpPr>
        <xdr:cNvPr id="117" name="OpenSolver20"/>
        <xdr:cNvSpPr/>
      </xdr:nvSpPr>
      <xdr:spPr>
        <a:xfrm>
          <a:off x="41370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6</xdr:row>
      <xdr:rowOff>7620</xdr:rowOff>
    </xdr:from>
    <xdr:to>
      <xdr:col>6</xdr:col>
      <xdr:colOff>64830</xdr:colOff>
      <xdr:row>6</xdr:row>
      <xdr:rowOff>121920</xdr:rowOff>
    </xdr:to>
    <xdr:sp macro="" textlink="">
      <xdr:nvSpPr>
        <xdr:cNvPr id="118" name="OpenSolver21"/>
        <xdr:cNvSpPr/>
      </xdr:nvSpPr>
      <xdr:spPr>
        <a:xfrm>
          <a:off x="47466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6</xdr:row>
      <xdr:rowOff>7620</xdr:rowOff>
    </xdr:from>
    <xdr:to>
      <xdr:col>7</xdr:col>
      <xdr:colOff>64830</xdr:colOff>
      <xdr:row>6</xdr:row>
      <xdr:rowOff>121920</xdr:rowOff>
    </xdr:to>
    <xdr:sp macro="" textlink="">
      <xdr:nvSpPr>
        <xdr:cNvPr id="119" name="OpenSolver22"/>
        <xdr:cNvSpPr/>
      </xdr:nvSpPr>
      <xdr:spPr>
        <a:xfrm>
          <a:off x="53562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6</xdr:row>
      <xdr:rowOff>7620</xdr:rowOff>
    </xdr:from>
    <xdr:to>
      <xdr:col>8</xdr:col>
      <xdr:colOff>64830</xdr:colOff>
      <xdr:row>6</xdr:row>
      <xdr:rowOff>121920</xdr:rowOff>
    </xdr:to>
    <xdr:sp macro="" textlink="">
      <xdr:nvSpPr>
        <xdr:cNvPr id="120" name="OpenSolver23"/>
        <xdr:cNvSpPr/>
      </xdr:nvSpPr>
      <xdr:spPr>
        <a:xfrm>
          <a:off x="59658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6</xdr:row>
      <xdr:rowOff>7620</xdr:rowOff>
    </xdr:from>
    <xdr:to>
      <xdr:col>9</xdr:col>
      <xdr:colOff>64830</xdr:colOff>
      <xdr:row>6</xdr:row>
      <xdr:rowOff>121920</xdr:rowOff>
    </xdr:to>
    <xdr:sp macro="" textlink="">
      <xdr:nvSpPr>
        <xdr:cNvPr id="121" name="OpenSolver24"/>
        <xdr:cNvSpPr/>
      </xdr:nvSpPr>
      <xdr:spPr>
        <a:xfrm>
          <a:off x="65754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6</xdr:row>
      <xdr:rowOff>7620</xdr:rowOff>
    </xdr:from>
    <xdr:to>
      <xdr:col>10</xdr:col>
      <xdr:colOff>64830</xdr:colOff>
      <xdr:row>6</xdr:row>
      <xdr:rowOff>121920</xdr:rowOff>
    </xdr:to>
    <xdr:sp macro="" textlink="">
      <xdr:nvSpPr>
        <xdr:cNvPr id="122" name="OpenSolver25"/>
        <xdr:cNvSpPr/>
      </xdr:nvSpPr>
      <xdr:spPr>
        <a:xfrm>
          <a:off x="71850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6</xdr:row>
      <xdr:rowOff>7620</xdr:rowOff>
    </xdr:from>
    <xdr:to>
      <xdr:col>11</xdr:col>
      <xdr:colOff>64830</xdr:colOff>
      <xdr:row>6</xdr:row>
      <xdr:rowOff>121920</xdr:rowOff>
    </xdr:to>
    <xdr:sp macro="" textlink="">
      <xdr:nvSpPr>
        <xdr:cNvPr id="123" name="OpenSolver26"/>
        <xdr:cNvSpPr/>
      </xdr:nvSpPr>
      <xdr:spPr>
        <a:xfrm>
          <a:off x="77946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6</xdr:row>
      <xdr:rowOff>7620</xdr:rowOff>
    </xdr:from>
    <xdr:to>
      <xdr:col>12</xdr:col>
      <xdr:colOff>64830</xdr:colOff>
      <xdr:row>6</xdr:row>
      <xdr:rowOff>121920</xdr:rowOff>
    </xdr:to>
    <xdr:sp macro="" textlink="">
      <xdr:nvSpPr>
        <xdr:cNvPr id="124" name="OpenSolver27"/>
        <xdr:cNvSpPr/>
      </xdr:nvSpPr>
      <xdr:spPr>
        <a:xfrm>
          <a:off x="84042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6</xdr:row>
      <xdr:rowOff>7620</xdr:rowOff>
    </xdr:from>
    <xdr:to>
      <xdr:col>13</xdr:col>
      <xdr:colOff>64830</xdr:colOff>
      <xdr:row>6</xdr:row>
      <xdr:rowOff>121920</xdr:rowOff>
    </xdr:to>
    <xdr:sp macro="" textlink="">
      <xdr:nvSpPr>
        <xdr:cNvPr id="125" name="OpenSolver28"/>
        <xdr:cNvSpPr/>
      </xdr:nvSpPr>
      <xdr:spPr>
        <a:xfrm>
          <a:off x="90138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6</xdr:row>
      <xdr:rowOff>7620</xdr:rowOff>
    </xdr:from>
    <xdr:to>
      <xdr:col>14</xdr:col>
      <xdr:colOff>64830</xdr:colOff>
      <xdr:row>6</xdr:row>
      <xdr:rowOff>121920</xdr:rowOff>
    </xdr:to>
    <xdr:sp macro="" textlink="">
      <xdr:nvSpPr>
        <xdr:cNvPr id="126" name="OpenSolver29"/>
        <xdr:cNvSpPr/>
      </xdr:nvSpPr>
      <xdr:spPr>
        <a:xfrm>
          <a:off x="96234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6</xdr:row>
      <xdr:rowOff>7620</xdr:rowOff>
    </xdr:from>
    <xdr:to>
      <xdr:col>15</xdr:col>
      <xdr:colOff>64830</xdr:colOff>
      <xdr:row>6</xdr:row>
      <xdr:rowOff>121920</xdr:rowOff>
    </xdr:to>
    <xdr:sp macro="" textlink="">
      <xdr:nvSpPr>
        <xdr:cNvPr id="127" name="OpenSolver30"/>
        <xdr:cNvSpPr/>
      </xdr:nvSpPr>
      <xdr:spPr>
        <a:xfrm>
          <a:off x="102330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6</xdr:row>
      <xdr:rowOff>7620</xdr:rowOff>
    </xdr:from>
    <xdr:to>
      <xdr:col>16</xdr:col>
      <xdr:colOff>64830</xdr:colOff>
      <xdr:row>6</xdr:row>
      <xdr:rowOff>121920</xdr:rowOff>
    </xdr:to>
    <xdr:sp macro="" textlink="">
      <xdr:nvSpPr>
        <xdr:cNvPr id="128" name="OpenSolver31"/>
        <xdr:cNvSpPr/>
      </xdr:nvSpPr>
      <xdr:spPr>
        <a:xfrm>
          <a:off x="108426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7</xdr:row>
      <xdr:rowOff>15240</xdr:rowOff>
    </xdr:from>
    <xdr:to>
      <xdr:col>5</xdr:col>
      <xdr:colOff>64830</xdr:colOff>
      <xdr:row>7</xdr:row>
      <xdr:rowOff>129540</xdr:rowOff>
    </xdr:to>
    <xdr:sp macro="" textlink="">
      <xdr:nvSpPr>
        <xdr:cNvPr id="129" name="OpenSolver32"/>
        <xdr:cNvSpPr/>
      </xdr:nvSpPr>
      <xdr:spPr>
        <a:xfrm>
          <a:off x="41370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7</xdr:row>
      <xdr:rowOff>15240</xdr:rowOff>
    </xdr:from>
    <xdr:to>
      <xdr:col>6</xdr:col>
      <xdr:colOff>64830</xdr:colOff>
      <xdr:row>7</xdr:row>
      <xdr:rowOff>129540</xdr:rowOff>
    </xdr:to>
    <xdr:sp macro="" textlink="">
      <xdr:nvSpPr>
        <xdr:cNvPr id="130" name="OpenSolver33"/>
        <xdr:cNvSpPr/>
      </xdr:nvSpPr>
      <xdr:spPr>
        <a:xfrm>
          <a:off x="47466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7</xdr:row>
      <xdr:rowOff>15240</xdr:rowOff>
    </xdr:from>
    <xdr:to>
      <xdr:col>7</xdr:col>
      <xdr:colOff>64830</xdr:colOff>
      <xdr:row>7</xdr:row>
      <xdr:rowOff>129540</xdr:rowOff>
    </xdr:to>
    <xdr:sp macro="" textlink="">
      <xdr:nvSpPr>
        <xdr:cNvPr id="131" name="OpenSolver34"/>
        <xdr:cNvSpPr/>
      </xdr:nvSpPr>
      <xdr:spPr>
        <a:xfrm>
          <a:off x="53562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7</xdr:row>
      <xdr:rowOff>15240</xdr:rowOff>
    </xdr:from>
    <xdr:to>
      <xdr:col>8</xdr:col>
      <xdr:colOff>64830</xdr:colOff>
      <xdr:row>7</xdr:row>
      <xdr:rowOff>129540</xdr:rowOff>
    </xdr:to>
    <xdr:sp macro="" textlink="">
      <xdr:nvSpPr>
        <xdr:cNvPr id="132" name="OpenSolver35"/>
        <xdr:cNvSpPr/>
      </xdr:nvSpPr>
      <xdr:spPr>
        <a:xfrm>
          <a:off x="59658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7</xdr:row>
      <xdr:rowOff>15240</xdr:rowOff>
    </xdr:from>
    <xdr:to>
      <xdr:col>9</xdr:col>
      <xdr:colOff>64830</xdr:colOff>
      <xdr:row>7</xdr:row>
      <xdr:rowOff>129540</xdr:rowOff>
    </xdr:to>
    <xdr:sp macro="" textlink="">
      <xdr:nvSpPr>
        <xdr:cNvPr id="133" name="OpenSolver36"/>
        <xdr:cNvSpPr/>
      </xdr:nvSpPr>
      <xdr:spPr>
        <a:xfrm>
          <a:off x="65754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7</xdr:row>
      <xdr:rowOff>15240</xdr:rowOff>
    </xdr:from>
    <xdr:to>
      <xdr:col>10</xdr:col>
      <xdr:colOff>64830</xdr:colOff>
      <xdr:row>7</xdr:row>
      <xdr:rowOff>129540</xdr:rowOff>
    </xdr:to>
    <xdr:sp macro="" textlink="">
      <xdr:nvSpPr>
        <xdr:cNvPr id="134" name="OpenSolver37"/>
        <xdr:cNvSpPr/>
      </xdr:nvSpPr>
      <xdr:spPr>
        <a:xfrm>
          <a:off x="71850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7</xdr:row>
      <xdr:rowOff>15240</xdr:rowOff>
    </xdr:from>
    <xdr:to>
      <xdr:col>11</xdr:col>
      <xdr:colOff>64830</xdr:colOff>
      <xdr:row>7</xdr:row>
      <xdr:rowOff>129540</xdr:rowOff>
    </xdr:to>
    <xdr:sp macro="" textlink="">
      <xdr:nvSpPr>
        <xdr:cNvPr id="135" name="OpenSolver38"/>
        <xdr:cNvSpPr/>
      </xdr:nvSpPr>
      <xdr:spPr>
        <a:xfrm>
          <a:off x="77946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7</xdr:row>
      <xdr:rowOff>15240</xdr:rowOff>
    </xdr:from>
    <xdr:to>
      <xdr:col>12</xdr:col>
      <xdr:colOff>64830</xdr:colOff>
      <xdr:row>7</xdr:row>
      <xdr:rowOff>129540</xdr:rowOff>
    </xdr:to>
    <xdr:sp macro="" textlink="">
      <xdr:nvSpPr>
        <xdr:cNvPr id="136" name="OpenSolver39"/>
        <xdr:cNvSpPr/>
      </xdr:nvSpPr>
      <xdr:spPr>
        <a:xfrm>
          <a:off x="84042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7</xdr:row>
      <xdr:rowOff>15240</xdr:rowOff>
    </xdr:from>
    <xdr:to>
      <xdr:col>13</xdr:col>
      <xdr:colOff>64830</xdr:colOff>
      <xdr:row>7</xdr:row>
      <xdr:rowOff>129540</xdr:rowOff>
    </xdr:to>
    <xdr:sp macro="" textlink="">
      <xdr:nvSpPr>
        <xdr:cNvPr id="137" name="OpenSolver40"/>
        <xdr:cNvSpPr/>
      </xdr:nvSpPr>
      <xdr:spPr>
        <a:xfrm>
          <a:off x="90138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7</xdr:row>
      <xdr:rowOff>15240</xdr:rowOff>
    </xdr:from>
    <xdr:to>
      <xdr:col>14</xdr:col>
      <xdr:colOff>64830</xdr:colOff>
      <xdr:row>7</xdr:row>
      <xdr:rowOff>129540</xdr:rowOff>
    </xdr:to>
    <xdr:sp macro="" textlink="">
      <xdr:nvSpPr>
        <xdr:cNvPr id="138" name="OpenSolver41"/>
        <xdr:cNvSpPr/>
      </xdr:nvSpPr>
      <xdr:spPr>
        <a:xfrm>
          <a:off x="96234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7</xdr:row>
      <xdr:rowOff>15240</xdr:rowOff>
    </xdr:from>
    <xdr:to>
      <xdr:col>15</xdr:col>
      <xdr:colOff>64830</xdr:colOff>
      <xdr:row>7</xdr:row>
      <xdr:rowOff>129540</xdr:rowOff>
    </xdr:to>
    <xdr:sp macro="" textlink="">
      <xdr:nvSpPr>
        <xdr:cNvPr id="139" name="OpenSolver42"/>
        <xdr:cNvSpPr/>
      </xdr:nvSpPr>
      <xdr:spPr>
        <a:xfrm>
          <a:off x="102330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7</xdr:row>
      <xdr:rowOff>15240</xdr:rowOff>
    </xdr:from>
    <xdr:to>
      <xdr:col>16</xdr:col>
      <xdr:colOff>64830</xdr:colOff>
      <xdr:row>7</xdr:row>
      <xdr:rowOff>129540</xdr:rowOff>
    </xdr:to>
    <xdr:sp macro="" textlink="">
      <xdr:nvSpPr>
        <xdr:cNvPr id="140" name="OpenSolver43"/>
        <xdr:cNvSpPr/>
      </xdr:nvSpPr>
      <xdr:spPr>
        <a:xfrm>
          <a:off x="108426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8</xdr:row>
      <xdr:rowOff>10160</xdr:rowOff>
    </xdr:from>
    <xdr:to>
      <xdr:col>5</xdr:col>
      <xdr:colOff>64830</xdr:colOff>
      <xdr:row>8</xdr:row>
      <xdr:rowOff>124460</xdr:rowOff>
    </xdr:to>
    <xdr:sp macro="" textlink="">
      <xdr:nvSpPr>
        <xdr:cNvPr id="141" name="OpenSolver44"/>
        <xdr:cNvSpPr/>
      </xdr:nvSpPr>
      <xdr:spPr>
        <a:xfrm>
          <a:off x="41370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8</xdr:row>
      <xdr:rowOff>10160</xdr:rowOff>
    </xdr:from>
    <xdr:to>
      <xdr:col>6</xdr:col>
      <xdr:colOff>64830</xdr:colOff>
      <xdr:row>8</xdr:row>
      <xdr:rowOff>124460</xdr:rowOff>
    </xdr:to>
    <xdr:sp macro="" textlink="">
      <xdr:nvSpPr>
        <xdr:cNvPr id="142" name="OpenSolver45"/>
        <xdr:cNvSpPr/>
      </xdr:nvSpPr>
      <xdr:spPr>
        <a:xfrm>
          <a:off x="47466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8</xdr:row>
      <xdr:rowOff>10160</xdr:rowOff>
    </xdr:from>
    <xdr:to>
      <xdr:col>7</xdr:col>
      <xdr:colOff>64830</xdr:colOff>
      <xdr:row>8</xdr:row>
      <xdr:rowOff>124460</xdr:rowOff>
    </xdr:to>
    <xdr:sp macro="" textlink="">
      <xdr:nvSpPr>
        <xdr:cNvPr id="143" name="OpenSolver46"/>
        <xdr:cNvSpPr/>
      </xdr:nvSpPr>
      <xdr:spPr>
        <a:xfrm>
          <a:off x="53562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8</xdr:row>
      <xdr:rowOff>10160</xdr:rowOff>
    </xdr:from>
    <xdr:to>
      <xdr:col>8</xdr:col>
      <xdr:colOff>64830</xdr:colOff>
      <xdr:row>8</xdr:row>
      <xdr:rowOff>124460</xdr:rowOff>
    </xdr:to>
    <xdr:sp macro="" textlink="">
      <xdr:nvSpPr>
        <xdr:cNvPr id="144" name="OpenSolver47"/>
        <xdr:cNvSpPr/>
      </xdr:nvSpPr>
      <xdr:spPr>
        <a:xfrm>
          <a:off x="59658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8</xdr:row>
      <xdr:rowOff>10160</xdr:rowOff>
    </xdr:from>
    <xdr:to>
      <xdr:col>9</xdr:col>
      <xdr:colOff>64830</xdr:colOff>
      <xdr:row>8</xdr:row>
      <xdr:rowOff>124460</xdr:rowOff>
    </xdr:to>
    <xdr:sp macro="" textlink="">
      <xdr:nvSpPr>
        <xdr:cNvPr id="145" name="OpenSolver48"/>
        <xdr:cNvSpPr/>
      </xdr:nvSpPr>
      <xdr:spPr>
        <a:xfrm>
          <a:off x="65754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8</xdr:row>
      <xdr:rowOff>10160</xdr:rowOff>
    </xdr:from>
    <xdr:to>
      <xdr:col>10</xdr:col>
      <xdr:colOff>64830</xdr:colOff>
      <xdr:row>8</xdr:row>
      <xdr:rowOff>124460</xdr:rowOff>
    </xdr:to>
    <xdr:sp macro="" textlink="">
      <xdr:nvSpPr>
        <xdr:cNvPr id="146" name="OpenSolver49"/>
        <xdr:cNvSpPr/>
      </xdr:nvSpPr>
      <xdr:spPr>
        <a:xfrm>
          <a:off x="71850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8</xdr:row>
      <xdr:rowOff>10160</xdr:rowOff>
    </xdr:from>
    <xdr:to>
      <xdr:col>11</xdr:col>
      <xdr:colOff>64830</xdr:colOff>
      <xdr:row>8</xdr:row>
      <xdr:rowOff>124460</xdr:rowOff>
    </xdr:to>
    <xdr:sp macro="" textlink="">
      <xdr:nvSpPr>
        <xdr:cNvPr id="147" name="OpenSolver50"/>
        <xdr:cNvSpPr/>
      </xdr:nvSpPr>
      <xdr:spPr>
        <a:xfrm>
          <a:off x="77946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8</xdr:row>
      <xdr:rowOff>10160</xdr:rowOff>
    </xdr:from>
    <xdr:to>
      <xdr:col>12</xdr:col>
      <xdr:colOff>64830</xdr:colOff>
      <xdr:row>8</xdr:row>
      <xdr:rowOff>124460</xdr:rowOff>
    </xdr:to>
    <xdr:sp macro="" textlink="">
      <xdr:nvSpPr>
        <xdr:cNvPr id="148" name="OpenSolver51"/>
        <xdr:cNvSpPr/>
      </xdr:nvSpPr>
      <xdr:spPr>
        <a:xfrm>
          <a:off x="84042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8</xdr:row>
      <xdr:rowOff>10160</xdr:rowOff>
    </xdr:from>
    <xdr:to>
      <xdr:col>13</xdr:col>
      <xdr:colOff>64830</xdr:colOff>
      <xdr:row>8</xdr:row>
      <xdr:rowOff>124460</xdr:rowOff>
    </xdr:to>
    <xdr:sp macro="" textlink="">
      <xdr:nvSpPr>
        <xdr:cNvPr id="149" name="OpenSolver52"/>
        <xdr:cNvSpPr/>
      </xdr:nvSpPr>
      <xdr:spPr>
        <a:xfrm>
          <a:off x="90138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8</xdr:row>
      <xdr:rowOff>10160</xdr:rowOff>
    </xdr:from>
    <xdr:to>
      <xdr:col>14</xdr:col>
      <xdr:colOff>64830</xdr:colOff>
      <xdr:row>8</xdr:row>
      <xdr:rowOff>124460</xdr:rowOff>
    </xdr:to>
    <xdr:sp macro="" textlink="">
      <xdr:nvSpPr>
        <xdr:cNvPr id="150" name="OpenSolver53"/>
        <xdr:cNvSpPr/>
      </xdr:nvSpPr>
      <xdr:spPr>
        <a:xfrm>
          <a:off x="96234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8</xdr:row>
      <xdr:rowOff>10160</xdr:rowOff>
    </xdr:from>
    <xdr:to>
      <xdr:col>15</xdr:col>
      <xdr:colOff>64830</xdr:colOff>
      <xdr:row>8</xdr:row>
      <xdr:rowOff>124460</xdr:rowOff>
    </xdr:to>
    <xdr:sp macro="" textlink="">
      <xdr:nvSpPr>
        <xdr:cNvPr id="151" name="OpenSolver54"/>
        <xdr:cNvSpPr/>
      </xdr:nvSpPr>
      <xdr:spPr>
        <a:xfrm>
          <a:off x="102330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8</xdr:row>
      <xdr:rowOff>10160</xdr:rowOff>
    </xdr:from>
    <xdr:to>
      <xdr:col>16</xdr:col>
      <xdr:colOff>64830</xdr:colOff>
      <xdr:row>8</xdr:row>
      <xdr:rowOff>124460</xdr:rowOff>
    </xdr:to>
    <xdr:sp macro="" textlink="">
      <xdr:nvSpPr>
        <xdr:cNvPr id="152" name="OpenSolver55"/>
        <xdr:cNvSpPr/>
      </xdr:nvSpPr>
      <xdr:spPr>
        <a:xfrm>
          <a:off x="108426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9</xdr:row>
      <xdr:rowOff>17780</xdr:rowOff>
    </xdr:from>
    <xdr:to>
      <xdr:col>5</xdr:col>
      <xdr:colOff>64830</xdr:colOff>
      <xdr:row>9</xdr:row>
      <xdr:rowOff>132080</xdr:rowOff>
    </xdr:to>
    <xdr:sp macro="" textlink="">
      <xdr:nvSpPr>
        <xdr:cNvPr id="153" name="OpenSolver56"/>
        <xdr:cNvSpPr/>
      </xdr:nvSpPr>
      <xdr:spPr>
        <a:xfrm>
          <a:off x="41370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9</xdr:row>
      <xdr:rowOff>17780</xdr:rowOff>
    </xdr:from>
    <xdr:to>
      <xdr:col>6</xdr:col>
      <xdr:colOff>64830</xdr:colOff>
      <xdr:row>9</xdr:row>
      <xdr:rowOff>132080</xdr:rowOff>
    </xdr:to>
    <xdr:sp macro="" textlink="">
      <xdr:nvSpPr>
        <xdr:cNvPr id="154" name="OpenSolver57"/>
        <xdr:cNvSpPr/>
      </xdr:nvSpPr>
      <xdr:spPr>
        <a:xfrm>
          <a:off x="47466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9</xdr:row>
      <xdr:rowOff>17780</xdr:rowOff>
    </xdr:from>
    <xdr:to>
      <xdr:col>7</xdr:col>
      <xdr:colOff>64830</xdr:colOff>
      <xdr:row>9</xdr:row>
      <xdr:rowOff>132080</xdr:rowOff>
    </xdr:to>
    <xdr:sp macro="" textlink="">
      <xdr:nvSpPr>
        <xdr:cNvPr id="155" name="OpenSolver58"/>
        <xdr:cNvSpPr/>
      </xdr:nvSpPr>
      <xdr:spPr>
        <a:xfrm>
          <a:off x="53562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9</xdr:row>
      <xdr:rowOff>17780</xdr:rowOff>
    </xdr:from>
    <xdr:to>
      <xdr:col>8</xdr:col>
      <xdr:colOff>64830</xdr:colOff>
      <xdr:row>9</xdr:row>
      <xdr:rowOff>132080</xdr:rowOff>
    </xdr:to>
    <xdr:sp macro="" textlink="">
      <xdr:nvSpPr>
        <xdr:cNvPr id="156" name="OpenSolver59"/>
        <xdr:cNvSpPr/>
      </xdr:nvSpPr>
      <xdr:spPr>
        <a:xfrm>
          <a:off x="59658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9</xdr:row>
      <xdr:rowOff>17780</xdr:rowOff>
    </xdr:from>
    <xdr:to>
      <xdr:col>9</xdr:col>
      <xdr:colOff>64830</xdr:colOff>
      <xdr:row>9</xdr:row>
      <xdr:rowOff>132080</xdr:rowOff>
    </xdr:to>
    <xdr:sp macro="" textlink="">
      <xdr:nvSpPr>
        <xdr:cNvPr id="157" name="OpenSolver60"/>
        <xdr:cNvSpPr/>
      </xdr:nvSpPr>
      <xdr:spPr>
        <a:xfrm>
          <a:off x="65754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9</xdr:row>
      <xdr:rowOff>17780</xdr:rowOff>
    </xdr:from>
    <xdr:to>
      <xdr:col>10</xdr:col>
      <xdr:colOff>64830</xdr:colOff>
      <xdr:row>9</xdr:row>
      <xdr:rowOff>132080</xdr:rowOff>
    </xdr:to>
    <xdr:sp macro="" textlink="">
      <xdr:nvSpPr>
        <xdr:cNvPr id="158" name="OpenSolver61"/>
        <xdr:cNvSpPr/>
      </xdr:nvSpPr>
      <xdr:spPr>
        <a:xfrm>
          <a:off x="71850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9</xdr:row>
      <xdr:rowOff>17780</xdr:rowOff>
    </xdr:from>
    <xdr:to>
      <xdr:col>11</xdr:col>
      <xdr:colOff>64830</xdr:colOff>
      <xdr:row>9</xdr:row>
      <xdr:rowOff>132080</xdr:rowOff>
    </xdr:to>
    <xdr:sp macro="" textlink="">
      <xdr:nvSpPr>
        <xdr:cNvPr id="159" name="OpenSolver62"/>
        <xdr:cNvSpPr/>
      </xdr:nvSpPr>
      <xdr:spPr>
        <a:xfrm>
          <a:off x="77946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9</xdr:row>
      <xdr:rowOff>17780</xdr:rowOff>
    </xdr:from>
    <xdr:to>
      <xdr:col>12</xdr:col>
      <xdr:colOff>64830</xdr:colOff>
      <xdr:row>9</xdr:row>
      <xdr:rowOff>132080</xdr:rowOff>
    </xdr:to>
    <xdr:sp macro="" textlink="">
      <xdr:nvSpPr>
        <xdr:cNvPr id="160" name="OpenSolver63"/>
        <xdr:cNvSpPr/>
      </xdr:nvSpPr>
      <xdr:spPr>
        <a:xfrm>
          <a:off x="84042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9</xdr:row>
      <xdr:rowOff>17780</xdr:rowOff>
    </xdr:from>
    <xdr:to>
      <xdr:col>13</xdr:col>
      <xdr:colOff>64830</xdr:colOff>
      <xdr:row>9</xdr:row>
      <xdr:rowOff>132080</xdr:rowOff>
    </xdr:to>
    <xdr:sp macro="" textlink="">
      <xdr:nvSpPr>
        <xdr:cNvPr id="161" name="OpenSolver64"/>
        <xdr:cNvSpPr/>
      </xdr:nvSpPr>
      <xdr:spPr>
        <a:xfrm>
          <a:off x="90138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9</xdr:row>
      <xdr:rowOff>17780</xdr:rowOff>
    </xdr:from>
    <xdr:to>
      <xdr:col>14</xdr:col>
      <xdr:colOff>64830</xdr:colOff>
      <xdr:row>9</xdr:row>
      <xdr:rowOff>132080</xdr:rowOff>
    </xdr:to>
    <xdr:sp macro="" textlink="">
      <xdr:nvSpPr>
        <xdr:cNvPr id="162" name="OpenSolver65"/>
        <xdr:cNvSpPr/>
      </xdr:nvSpPr>
      <xdr:spPr>
        <a:xfrm>
          <a:off x="96234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9</xdr:row>
      <xdr:rowOff>17780</xdr:rowOff>
    </xdr:from>
    <xdr:to>
      <xdr:col>15</xdr:col>
      <xdr:colOff>64830</xdr:colOff>
      <xdr:row>9</xdr:row>
      <xdr:rowOff>132080</xdr:rowOff>
    </xdr:to>
    <xdr:sp macro="" textlink="">
      <xdr:nvSpPr>
        <xdr:cNvPr id="163" name="OpenSolver66"/>
        <xdr:cNvSpPr/>
      </xdr:nvSpPr>
      <xdr:spPr>
        <a:xfrm>
          <a:off x="102330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9</xdr:row>
      <xdr:rowOff>17780</xdr:rowOff>
    </xdr:from>
    <xdr:to>
      <xdr:col>16</xdr:col>
      <xdr:colOff>64830</xdr:colOff>
      <xdr:row>9</xdr:row>
      <xdr:rowOff>132080</xdr:rowOff>
    </xdr:to>
    <xdr:sp macro="" textlink="">
      <xdr:nvSpPr>
        <xdr:cNvPr id="164" name="OpenSolver67"/>
        <xdr:cNvSpPr/>
      </xdr:nvSpPr>
      <xdr:spPr>
        <a:xfrm>
          <a:off x="108426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10</xdr:row>
      <xdr:rowOff>12700</xdr:rowOff>
    </xdr:from>
    <xdr:to>
      <xdr:col>5</xdr:col>
      <xdr:colOff>64830</xdr:colOff>
      <xdr:row>10</xdr:row>
      <xdr:rowOff>127000</xdr:rowOff>
    </xdr:to>
    <xdr:sp macro="" textlink="">
      <xdr:nvSpPr>
        <xdr:cNvPr id="165" name="OpenSolver68"/>
        <xdr:cNvSpPr/>
      </xdr:nvSpPr>
      <xdr:spPr>
        <a:xfrm>
          <a:off x="41370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10</xdr:row>
      <xdr:rowOff>12700</xdr:rowOff>
    </xdr:from>
    <xdr:to>
      <xdr:col>6</xdr:col>
      <xdr:colOff>64830</xdr:colOff>
      <xdr:row>10</xdr:row>
      <xdr:rowOff>127000</xdr:rowOff>
    </xdr:to>
    <xdr:sp macro="" textlink="">
      <xdr:nvSpPr>
        <xdr:cNvPr id="166" name="OpenSolver69"/>
        <xdr:cNvSpPr/>
      </xdr:nvSpPr>
      <xdr:spPr>
        <a:xfrm>
          <a:off x="47466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10</xdr:row>
      <xdr:rowOff>12700</xdr:rowOff>
    </xdr:from>
    <xdr:to>
      <xdr:col>7</xdr:col>
      <xdr:colOff>64830</xdr:colOff>
      <xdr:row>10</xdr:row>
      <xdr:rowOff>127000</xdr:rowOff>
    </xdr:to>
    <xdr:sp macro="" textlink="">
      <xdr:nvSpPr>
        <xdr:cNvPr id="167" name="OpenSolver70"/>
        <xdr:cNvSpPr/>
      </xdr:nvSpPr>
      <xdr:spPr>
        <a:xfrm>
          <a:off x="53562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10</xdr:row>
      <xdr:rowOff>12700</xdr:rowOff>
    </xdr:from>
    <xdr:to>
      <xdr:col>8</xdr:col>
      <xdr:colOff>64830</xdr:colOff>
      <xdr:row>10</xdr:row>
      <xdr:rowOff>127000</xdr:rowOff>
    </xdr:to>
    <xdr:sp macro="" textlink="">
      <xdr:nvSpPr>
        <xdr:cNvPr id="168" name="OpenSolver71"/>
        <xdr:cNvSpPr/>
      </xdr:nvSpPr>
      <xdr:spPr>
        <a:xfrm>
          <a:off x="59658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10</xdr:row>
      <xdr:rowOff>12700</xdr:rowOff>
    </xdr:from>
    <xdr:to>
      <xdr:col>9</xdr:col>
      <xdr:colOff>64830</xdr:colOff>
      <xdr:row>10</xdr:row>
      <xdr:rowOff>127000</xdr:rowOff>
    </xdr:to>
    <xdr:sp macro="" textlink="">
      <xdr:nvSpPr>
        <xdr:cNvPr id="169" name="OpenSolver72"/>
        <xdr:cNvSpPr/>
      </xdr:nvSpPr>
      <xdr:spPr>
        <a:xfrm>
          <a:off x="65754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10</xdr:row>
      <xdr:rowOff>12700</xdr:rowOff>
    </xdr:from>
    <xdr:to>
      <xdr:col>10</xdr:col>
      <xdr:colOff>64830</xdr:colOff>
      <xdr:row>10</xdr:row>
      <xdr:rowOff>127000</xdr:rowOff>
    </xdr:to>
    <xdr:sp macro="" textlink="">
      <xdr:nvSpPr>
        <xdr:cNvPr id="170" name="OpenSolver73"/>
        <xdr:cNvSpPr/>
      </xdr:nvSpPr>
      <xdr:spPr>
        <a:xfrm>
          <a:off x="71850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10</xdr:row>
      <xdr:rowOff>12700</xdr:rowOff>
    </xdr:from>
    <xdr:to>
      <xdr:col>11</xdr:col>
      <xdr:colOff>64830</xdr:colOff>
      <xdr:row>10</xdr:row>
      <xdr:rowOff>127000</xdr:rowOff>
    </xdr:to>
    <xdr:sp macro="" textlink="">
      <xdr:nvSpPr>
        <xdr:cNvPr id="171" name="OpenSolver74"/>
        <xdr:cNvSpPr/>
      </xdr:nvSpPr>
      <xdr:spPr>
        <a:xfrm>
          <a:off x="77946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10</xdr:row>
      <xdr:rowOff>12700</xdr:rowOff>
    </xdr:from>
    <xdr:to>
      <xdr:col>12</xdr:col>
      <xdr:colOff>64830</xdr:colOff>
      <xdr:row>10</xdr:row>
      <xdr:rowOff>127000</xdr:rowOff>
    </xdr:to>
    <xdr:sp macro="" textlink="">
      <xdr:nvSpPr>
        <xdr:cNvPr id="172" name="OpenSolver75"/>
        <xdr:cNvSpPr/>
      </xdr:nvSpPr>
      <xdr:spPr>
        <a:xfrm>
          <a:off x="84042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10</xdr:row>
      <xdr:rowOff>12700</xdr:rowOff>
    </xdr:from>
    <xdr:to>
      <xdr:col>13</xdr:col>
      <xdr:colOff>64830</xdr:colOff>
      <xdr:row>10</xdr:row>
      <xdr:rowOff>127000</xdr:rowOff>
    </xdr:to>
    <xdr:sp macro="" textlink="">
      <xdr:nvSpPr>
        <xdr:cNvPr id="173" name="OpenSolver76"/>
        <xdr:cNvSpPr/>
      </xdr:nvSpPr>
      <xdr:spPr>
        <a:xfrm>
          <a:off x="90138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10</xdr:row>
      <xdr:rowOff>12700</xdr:rowOff>
    </xdr:from>
    <xdr:to>
      <xdr:col>14</xdr:col>
      <xdr:colOff>64830</xdr:colOff>
      <xdr:row>10</xdr:row>
      <xdr:rowOff>127000</xdr:rowOff>
    </xdr:to>
    <xdr:sp macro="" textlink="">
      <xdr:nvSpPr>
        <xdr:cNvPr id="174" name="OpenSolver77"/>
        <xdr:cNvSpPr/>
      </xdr:nvSpPr>
      <xdr:spPr>
        <a:xfrm>
          <a:off x="96234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10</xdr:row>
      <xdr:rowOff>12700</xdr:rowOff>
    </xdr:from>
    <xdr:to>
      <xdr:col>15</xdr:col>
      <xdr:colOff>64830</xdr:colOff>
      <xdr:row>10</xdr:row>
      <xdr:rowOff>127000</xdr:rowOff>
    </xdr:to>
    <xdr:sp macro="" textlink="">
      <xdr:nvSpPr>
        <xdr:cNvPr id="175" name="OpenSolver78"/>
        <xdr:cNvSpPr/>
      </xdr:nvSpPr>
      <xdr:spPr>
        <a:xfrm>
          <a:off x="102330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10</xdr:row>
      <xdr:rowOff>12700</xdr:rowOff>
    </xdr:from>
    <xdr:to>
      <xdr:col>16</xdr:col>
      <xdr:colOff>64830</xdr:colOff>
      <xdr:row>10</xdr:row>
      <xdr:rowOff>127000</xdr:rowOff>
    </xdr:to>
    <xdr:sp macro="" textlink="">
      <xdr:nvSpPr>
        <xdr:cNvPr id="176" name="OpenSolver79"/>
        <xdr:cNvSpPr/>
      </xdr:nvSpPr>
      <xdr:spPr>
        <a:xfrm>
          <a:off x="108426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11</xdr:row>
      <xdr:rowOff>7620</xdr:rowOff>
    </xdr:from>
    <xdr:to>
      <xdr:col>5</xdr:col>
      <xdr:colOff>64830</xdr:colOff>
      <xdr:row>11</xdr:row>
      <xdr:rowOff>121920</xdr:rowOff>
    </xdr:to>
    <xdr:sp macro="" textlink="">
      <xdr:nvSpPr>
        <xdr:cNvPr id="177" name="OpenSolver80"/>
        <xdr:cNvSpPr/>
      </xdr:nvSpPr>
      <xdr:spPr>
        <a:xfrm>
          <a:off x="41370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11</xdr:row>
      <xdr:rowOff>7620</xdr:rowOff>
    </xdr:from>
    <xdr:to>
      <xdr:col>6</xdr:col>
      <xdr:colOff>64830</xdr:colOff>
      <xdr:row>11</xdr:row>
      <xdr:rowOff>121920</xdr:rowOff>
    </xdr:to>
    <xdr:sp macro="" textlink="">
      <xdr:nvSpPr>
        <xdr:cNvPr id="178" name="OpenSolver81"/>
        <xdr:cNvSpPr/>
      </xdr:nvSpPr>
      <xdr:spPr>
        <a:xfrm>
          <a:off x="47466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11</xdr:row>
      <xdr:rowOff>7620</xdr:rowOff>
    </xdr:from>
    <xdr:to>
      <xdr:col>7</xdr:col>
      <xdr:colOff>64830</xdr:colOff>
      <xdr:row>11</xdr:row>
      <xdr:rowOff>121920</xdr:rowOff>
    </xdr:to>
    <xdr:sp macro="" textlink="">
      <xdr:nvSpPr>
        <xdr:cNvPr id="179" name="OpenSolver82"/>
        <xdr:cNvSpPr/>
      </xdr:nvSpPr>
      <xdr:spPr>
        <a:xfrm>
          <a:off x="53562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11</xdr:row>
      <xdr:rowOff>7620</xdr:rowOff>
    </xdr:from>
    <xdr:to>
      <xdr:col>8</xdr:col>
      <xdr:colOff>64830</xdr:colOff>
      <xdr:row>11</xdr:row>
      <xdr:rowOff>121920</xdr:rowOff>
    </xdr:to>
    <xdr:sp macro="" textlink="">
      <xdr:nvSpPr>
        <xdr:cNvPr id="180" name="OpenSolver83"/>
        <xdr:cNvSpPr/>
      </xdr:nvSpPr>
      <xdr:spPr>
        <a:xfrm>
          <a:off x="59658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11</xdr:row>
      <xdr:rowOff>7620</xdr:rowOff>
    </xdr:from>
    <xdr:to>
      <xdr:col>9</xdr:col>
      <xdr:colOff>64830</xdr:colOff>
      <xdr:row>11</xdr:row>
      <xdr:rowOff>121920</xdr:rowOff>
    </xdr:to>
    <xdr:sp macro="" textlink="">
      <xdr:nvSpPr>
        <xdr:cNvPr id="181" name="OpenSolver84"/>
        <xdr:cNvSpPr/>
      </xdr:nvSpPr>
      <xdr:spPr>
        <a:xfrm>
          <a:off x="65754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11</xdr:row>
      <xdr:rowOff>7620</xdr:rowOff>
    </xdr:from>
    <xdr:to>
      <xdr:col>10</xdr:col>
      <xdr:colOff>64830</xdr:colOff>
      <xdr:row>11</xdr:row>
      <xdr:rowOff>121920</xdr:rowOff>
    </xdr:to>
    <xdr:sp macro="" textlink="">
      <xdr:nvSpPr>
        <xdr:cNvPr id="182" name="OpenSolver85"/>
        <xdr:cNvSpPr/>
      </xdr:nvSpPr>
      <xdr:spPr>
        <a:xfrm>
          <a:off x="71850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11</xdr:row>
      <xdr:rowOff>7620</xdr:rowOff>
    </xdr:from>
    <xdr:to>
      <xdr:col>11</xdr:col>
      <xdr:colOff>64830</xdr:colOff>
      <xdr:row>11</xdr:row>
      <xdr:rowOff>121920</xdr:rowOff>
    </xdr:to>
    <xdr:sp macro="" textlink="">
      <xdr:nvSpPr>
        <xdr:cNvPr id="183" name="OpenSolver86"/>
        <xdr:cNvSpPr/>
      </xdr:nvSpPr>
      <xdr:spPr>
        <a:xfrm>
          <a:off x="77946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11</xdr:row>
      <xdr:rowOff>7620</xdr:rowOff>
    </xdr:from>
    <xdr:to>
      <xdr:col>12</xdr:col>
      <xdr:colOff>64830</xdr:colOff>
      <xdr:row>11</xdr:row>
      <xdr:rowOff>121920</xdr:rowOff>
    </xdr:to>
    <xdr:sp macro="" textlink="">
      <xdr:nvSpPr>
        <xdr:cNvPr id="184" name="OpenSolver87"/>
        <xdr:cNvSpPr/>
      </xdr:nvSpPr>
      <xdr:spPr>
        <a:xfrm>
          <a:off x="84042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11</xdr:row>
      <xdr:rowOff>7620</xdr:rowOff>
    </xdr:from>
    <xdr:to>
      <xdr:col>13</xdr:col>
      <xdr:colOff>64830</xdr:colOff>
      <xdr:row>11</xdr:row>
      <xdr:rowOff>121920</xdr:rowOff>
    </xdr:to>
    <xdr:sp macro="" textlink="">
      <xdr:nvSpPr>
        <xdr:cNvPr id="185" name="OpenSolver88"/>
        <xdr:cNvSpPr/>
      </xdr:nvSpPr>
      <xdr:spPr>
        <a:xfrm>
          <a:off x="90138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11</xdr:row>
      <xdr:rowOff>7620</xdr:rowOff>
    </xdr:from>
    <xdr:to>
      <xdr:col>14</xdr:col>
      <xdr:colOff>64830</xdr:colOff>
      <xdr:row>11</xdr:row>
      <xdr:rowOff>121920</xdr:rowOff>
    </xdr:to>
    <xdr:sp macro="" textlink="">
      <xdr:nvSpPr>
        <xdr:cNvPr id="186" name="OpenSolver89"/>
        <xdr:cNvSpPr/>
      </xdr:nvSpPr>
      <xdr:spPr>
        <a:xfrm>
          <a:off x="96234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11</xdr:row>
      <xdr:rowOff>7620</xdr:rowOff>
    </xdr:from>
    <xdr:to>
      <xdr:col>15</xdr:col>
      <xdr:colOff>64830</xdr:colOff>
      <xdr:row>11</xdr:row>
      <xdr:rowOff>121920</xdr:rowOff>
    </xdr:to>
    <xdr:sp macro="" textlink="">
      <xdr:nvSpPr>
        <xdr:cNvPr id="187" name="OpenSolver90"/>
        <xdr:cNvSpPr/>
      </xdr:nvSpPr>
      <xdr:spPr>
        <a:xfrm>
          <a:off x="102330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11</xdr:row>
      <xdr:rowOff>7620</xdr:rowOff>
    </xdr:from>
    <xdr:to>
      <xdr:col>16</xdr:col>
      <xdr:colOff>64830</xdr:colOff>
      <xdr:row>11</xdr:row>
      <xdr:rowOff>121920</xdr:rowOff>
    </xdr:to>
    <xdr:sp macro="" textlink="">
      <xdr:nvSpPr>
        <xdr:cNvPr id="188" name="OpenSolver91"/>
        <xdr:cNvSpPr/>
      </xdr:nvSpPr>
      <xdr:spPr>
        <a:xfrm>
          <a:off x="108426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0</xdr:colOff>
      <xdr:row>12</xdr:row>
      <xdr:rowOff>0</xdr:rowOff>
    </xdr:to>
    <xdr:sp macro="" textlink="">
      <xdr:nvSpPr>
        <xdr:cNvPr id="2" name="OpenSolver1"/>
        <xdr:cNvSpPr/>
      </xdr:nvSpPr>
      <xdr:spPr>
        <a:xfrm>
          <a:off x="4552950" y="1104900"/>
          <a:ext cx="7315200" cy="1104900"/>
        </a:xfrm>
        <a:prstGeom prst="rect">
          <a:avLst/>
        </a:prstGeom>
        <a:solidFill>
          <a:srgbClr val="FF00FF">
            <a:alpha val="4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18</xdr:col>
      <xdr:colOff>600075</xdr:colOff>
      <xdr:row>2</xdr:row>
      <xdr:rowOff>57150</xdr:rowOff>
    </xdr:from>
    <xdr:to>
      <xdr:col>19</xdr:col>
      <xdr:colOff>600075</xdr:colOff>
      <xdr:row>3</xdr:row>
      <xdr:rowOff>57150</xdr:rowOff>
    </xdr:to>
    <xdr:sp macro="" textlink="">
      <xdr:nvSpPr>
        <xdr:cNvPr id="3" name="OpenSolver2"/>
        <xdr:cNvSpPr/>
      </xdr:nvSpPr>
      <xdr:spPr>
        <a:xfrm>
          <a:off x="13077825" y="425450"/>
          <a:ext cx="749300" cy="184150"/>
        </a:xfrm>
        <a:prstGeom prst="rect">
          <a:avLst/>
        </a:prstGeom>
        <a:noFill/>
        <a:ln w="25400" cap="flat" cmpd="sng" algn="ctr">
          <a:solidFill>
            <a:srgbClr val="FF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16</xdr:col>
      <xdr:colOff>596900</xdr:colOff>
      <xdr:row>3</xdr:row>
      <xdr:rowOff>104140</xdr:rowOff>
    </xdr:from>
    <xdr:to>
      <xdr:col>17</xdr:col>
      <xdr:colOff>218389</xdr:colOff>
      <xdr:row>4</xdr:row>
      <xdr:rowOff>48260</xdr:rowOff>
    </xdr:to>
    <xdr:sp macro="" textlink="">
      <xdr:nvSpPr>
        <xdr:cNvPr id="4" name="OpenSolver3"/>
        <xdr:cNvSpPr/>
      </xdr:nvSpPr>
      <xdr:spPr>
        <a:xfrm>
          <a:off x="11855450" y="656590"/>
          <a:ext cx="231089" cy="12827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min </a:t>
          </a:r>
        </a:p>
      </xdr:txBody>
    </xdr:sp>
    <xdr:clientData/>
  </xdr:twoCellAnchor>
  <xdr:twoCellAnchor>
    <xdr:from>
      <xdr:col>5</xdr:col>
      <xdr:colOff>0</xdr:colOff>
      <xdr:row>16</xdr:row>
      <xdr:rowOff>0</xdr:rowOff>
    </xdr:from>
    <xdr:to>
      <xdr:col>17</xdr:col>
      <xdr:colOff>0</xdr:colOff>
      <xdr:row>17</xdr:row>
      <xdr:rowOff>0</xdr:rowOff>
    </xdr:to>
    <xdr:sp macro="" textlink="">
      <xdr:nvSpPr>
        <xdr:cNvPr id="5" name="OpenSolver4"/>
        <xdr:cNvSpPr/>
      </xdr:nvSpPr>
      <xdr:spPr>
        <a:xfrm>
          <a:off x="4552950" y="2946400"/>
          <a:ext cx="7315200" cy="184150"/>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00FF"/>
            </a:solidFill>
          </a:endParaRPr>
        </a:p>
      </xdr:txBody>
    </xdr:sp>
    <xdr:clientData/>
  </xdr:twoCellAnchor>
  <xdr:twoCellAnchor>
    <xdr:from>
      <xdr:col>5</xdr:col>
      <xdr:colOff>0</xdr:colOff>
      <xdr:row>18</xdr:row>
      <xdr:rowOff>76200</xdr:rowOff>
    </xdr:from>
    <xdr:to>
      <xdr:col>17</xdr:col>
      <xdr:colOff>0</xdr:colOff>
      <xdr:row>19</xdr:row>
      <xdr:rowOff>76200</xdr:rowOff>
    </xdr:to>
    <xdr:sp macro="" textlink="">
      <xdr:nvSpPr>
        <xdr:cNvPr id="6" name="OpenSolver5"/>
        <xdr:cNvSpPr/>
      </xdr:nvSpPr>
      <xdr:spPr>
        <a:xfrm>
          <a:off x="4552950" y="3390900"/>
          <a:ext cx="7315200" cy="184150"/>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00FF"/>
              </a:solidFill>
            </a:rPr>
            <a:t>≥</a:t>
          </a:r>
        </a:p>
      </xdr:txBody>
    </xdr:sp>
    <xdr:clientData/>
  </xdr:twoCellAnchor>
  <xdr:twoCellAnchor>
    <xdr:from>
      <xdr:col>11</xdr:col>
      <xdr:colOff>0</xdr:colOff>
      <xdr:row>17</xdr:row>
      <xdr:rowOff>0</xdr:rowOff>
    </xdr:from>
    <xdr:to>
      <xdr:col>11</xdr:col>
      <xdr:colOff>0</xdr:colOff>
      <xdr:row>18</xdr:row>
      <xdr:rowOff>76200</xdr:rowOff>
    </xdr:to>
    <xdr:cxnSp macro="">
      <xdr:nvCxnSpPr>
        <xdr:cNvPr id="7" name="OpenSolver6"/>
        <xdr:cNvCxnSpPr>
          <a:stCxn id="5" idx="2"/>
          <a:endCxn id="6" idx="0"/>
        </xdr:cNvCxnSpPr>
      </xdr:nvCxnSpPr>
      <xdr:spPr>
        <a:xfrm>
          <a:off x="8210550" y="3130550"/>
          <a:ext cx="0" cy="260350"/>
        </a:xfrm>
        <a:prstGeom prst="straightConnector1">
          <a:avLst/>
        </a:prstGeom>
        <a:ln w="9525" cmpd="sng">
          <a:solidFill>
            <a:srgbClr val="0000FF"/>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16</xdr:row>
      <xdr:rowOff>55880</xdr:rowOff>
    </xdr:from>
    <xdr:to>
      <xdr:col>11</xdr:col>
      <xdr:colOff>190500</xdr:colOff>
      <xdr:row>17</xdr:row>
      <xdr:rowOff>127000</xdr:rowOff>
    </xdr:to>
    <xdr:sp macro="" textlink="">
      <xdr:nvSpPr>
        <xdr:cNvPr id="8" name="OpenSolver7"/>
        <xdr:cNvSpPr/>
      </xdr:nvSpPr>
      <xdr:spPr>
        <a:xfrm>
          <a:off x="8020050" y="3002280"/>
          <a:ext cx="381000" cy="25527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155575</xdr:colOff>
      <xdr:row>18</xdr:row>
      <xdr:rowOff>165100</xdr:rowOff>
    </xdr:from>
    <xdr:to>
      <xdr:col>17</xdr:col>
      <xdr:colOff>155575</xdr:colOff>
      <xdr:row>19</xdr:row>
      <xdr:rowOff>152400</xdr:rowOff>
    </xdr:to>
    <xdr:sp macro="" textlink="">
      <xdr:nvSpPr>
        <xdr:cNvPr id="9" name="OpenSolver8"/>
        <xdr:cNvSpPr/>
      </xdr:nvSpPr>
      <xdr:spPr>
        <a:xfrm>
          <a:off x="4708525" y="3479800"/>
          <a:ext cx="7315200" cy="171450"/>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8000"/>
            </a:solidFill>
          </a:endParaRPr>
        </a:p>
      </xdr:txBody>
    </xdr:sp>
    <xdr:clientData/>
  </xdr:twoCellAnchor>
  <xdr:twoCellAnchor>
    <xdr:from>
      <xdr:col>5</xdr:col>
      <xdr:colOff>0</xdr:colOff>
      <xdr:row>25</xdr:row>
      <xdr:rowOff>0</xdr:rowOff>
    </xdr:from>
    <xdr:to>
      <xdr:col>17</xdr:col>
      <xdr:colOff>0</xdr:colOff>
      <xdr:row>26</xdr:row>
      <xdr:rowOff>0</xdr:rowOff>
    </xdr:to>
    <xdr:sp macro="" textlink="">
      <xdr:nvSpPr>
        <xdr:cNvPr id="10" name="OpenSolver9"/>
        <xdr:cNvSpPr/>
      </xdr:nvSpPr>
      <xdr:spPr>
        <a:xfrm>
          <a:off x="4552950" y="4629150"/>
          <a:ext cx="7315200" cy="184150"/>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8000"/>
              </a:solidFill>
            </a:rPr>
            <a:t>≤</a:t>
          </a:r>
        </a:p>
      </xdr:txBody>
    </xdr:sp>
    <xdr:clientData/>
  </xdr:twoCellAnchor>
  <xdr:twoCellAnchor>
    <xdr:from>
      <xdr:col>11</xdr:col>
      <xdr:colOff>0</xdr:colOff>
      <xdr:row>19</xdr:row>
      <xdr:rowOff>152400</xdr:rowOff>
    </xdr:from>
    <xdr:to>
      <xdr:col>11</xdr:col>
      <xdr:colOff>155575</xdr:colOff>
      <xdr:row>25</xdr:row>
      <xdr:rowOff>0</xdr:rowOff>
    </xdr:to>
    <xdr:cxnSp macro="">
      <xdr:nvCxnSpPr>
        <xdr:cNvPr id="11" name="OpenSolver10"/>
        <xdr:cNvCxnSpPr>
          <a:stCxn id="9" idx="2"/>
          <a:endCxn id="10" idx="0"/>
        </xdr:cNvCxnSpPr>
      </xdr:nvCxnSpPr>
      <xdr:spPr>
        <a:xfrm flipH="1">
          <a:off x="8210550" y="3651250"/>
          <a:ext cx="155575" cy="977900"/>
        </a:xfrm>
        <a:prstGeom prst="straightConnector1">
          <a:avLst/>
        </a:prstGeom>
        <a:ln w="9525" cmpd="sng">
          <a:solidFill>
            <a:srgbClr val="008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425450</xdr:colOff>
      <xdr:row>20</xdr:row>
      <xdr:rowOff>154940</xdr:rowOff>
    </xdr:from>
    <xdr:to>
      <xdr:col>11</xdr:col>
      <xdr:colOff>196850</xdr:colOff>
      <xdr:row>22</xdr:row>
      <xdr:rowOff>35560</xdr:rowOff>
    </xdr:to>
    <xdr:sp macro="" textlink="">
      <xdr:nvSpPr>
        <xdr:cNvPr id="12" name="OpenSolver11"/>
        <xdr:cNvSpPr/>
      </xdr:nvSpPr>
      <xdr:spPr>
        <a:xfrm>
          <a:off x="8026400" y="3844290"/>
          <a:ext cx="381000" cy="25527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27</xdr:row>
      <xdr:rowOff>0</xdr:rowOff>
    </xdr:from>
    <xdr:to>
      <xdr:col>17</xdr:col>
      <xdr:colOff>0</xdr:colOff>
      <xdr:row>28</xdr:row>
      <xdr:rowOff>0</xdr:rowOff>
    </xdr:to>
    <xdr:sp macro="" textlink="">
      <xdr:nvSpPr>
        <xdr:cNvPr id="13" name="OpenSolver12"/>
        <xdr:cNvSpPr/>
      </xdr:nvSpPr>
      <xdr:spPr>
        <a:xfrm>
          <a:off x="4552950" y="5003800"/>
          <a:ext cx="7315200" cy="190500"/>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9900CC"/>
            </a:solidFill>
          </a:endParaRPr>
        </a:p>
      </xdr:txBody>
    </xdr:sp>
    <xdr:clientData/>
  </xdr:twoCellAnchor>
  <xdr:twoCellAnchor>
    <xdr:from>
      <xdr:col>5</xdr:col>
      <xdr:colOff>0</xdr:colOff>
      <xdr:row>28</xdr:row>
      <xdr:rowOff>0</xdr:rowOff>
    </xdr:from>
    <xdr:to>
      <xdr:col>17</xdr:col>
      <xdr:colOff>0</xdr:colOff>
      <xdr:row>29</xdr:row>
      <xdr:rowOff>0</xdr:rowOff>
    </xdr:to>
    <xdr:sp macro="" textlink="">
      <xdr:nvSpPr>
        <xdr:cNvPr id="14" name="OpenSolver13"/>
        <xdr:cNvSpPr/>
      </xdr:nvSpPr>
      <xdr:spPr>
        <a:xfrm>
          <a:off x="4552950" y="5194300"/>
          <a:ext cx="7315200" cy="184150"/>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9900CC"/>
              </a:solidFill>
            </a:rPr>
            <a:t>=</a:t>
          </a:r>
        </a:p>
      </xdr:txBody>
    </xdr:sp>
    <xdr:clientData/>
  </xdr:twoCellAnchor>
  <xdr:twoCellAnchor>
    <xdr:from>
      <xdr:col>11</xdr:col>
      <xdr:colOff>0</xdr:colOff>
      <xdr:row>28</xdr:row>
      <xdr:rowOff>0</xdr:rowOff>
    </xdr:from>
    <xdr:to>
      <xdr:col>11</xdr:col>
      <xdr:colOff>0</xdr:colOff>
      <xdr:row>28</xdr:row>
      <xdr:rowOff>0</xdr:rowOff>
    </xdr:to>
    <xdr:cxnSp macro="">
      <xdr:nvCxnSpPr>
        <xdr:cNvPr id="15" name="OpenSolver14"/>
        <xdr:cNvCxnSpPr>
          <a:stCxn id="13" idx="2"/>
          <a:endCxn id="14" idx="0"/>
        </xdr:cNvCxnSpPr>
      </xdr:nvCxnSpPr>
      <xdr:spPr>
        <a:xfrm>
          <a:off x="8210550" y="5194300"/>
          <a:ext cx="0" cy="0"/>
        </a:xfrm>
        <a:prstGeom prst="straightConnector1">
          <a:avLst/>
        </a:prstGeom>
        <a:ln w="9525" cmpd="sng">
          <a:solidFill>
            <a:srgbClr val="9900CC"/>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27</xdr:row>
      <xdr:rowOff>63500</xdr:rowOff>
    </xdr:from>
    <xdr:to>
      <xdr:col>11</xdr:col>
      <xdr:colOff>190500</xdr:colOff>
      <xdr:row>28</xdr:row>
      <xdr:rowOff>127000</xdr:rowOff>
    </xdr:to>
    <xdr:sp macro="" textlink="">
      <xdr:nvSpPr>
        <xdr:cNvPr id="16" name="OpenSolver15"/>
        <xdr:cNvSpPr/>
      </xdr:nvSpPr>
      <xdr:spPr>
        <a:xfrm>
          <a:off x="8020050" y="5067300"/>
          <a:ext cx="381000" cy="254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20</xdr:row>
      <xdr:rowOff>0</xdr:rowOff>
    </xdr:from>
    <xdr:to>
      <xdr:col>17</xdr:col>
      <xdr:colOff>0</xdr:colOff>
      <xdr:row>21</xdr:row>
      <xdr:rowOff>0</xdr:rowOff>
    </xdr:to>
    <xdr:sp macro="" textlink="">
      <xdr:nvSpPr>
        <xdr:cNvPr id="17" name="OpenSolver16"/>
        <xdr:cNvSpPr/>
      </xdr:nvSpPr>
      <xdr:spPr>
        <a:xfrm>
          <a:off x="4552950" y="3689350"/>
          <a:ext cx="7315200" cy="190500"/>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800000"/>
            </a:solidFill>
          </a:endParaRPr>
        </a:p>
      </xdr:txBody>
    </xdr:sp>
    <xdr:clientData/>
  </xdr:twoCellAnchor>
  <xdr:twoCellAnchor>
    <xdr:from>
      <xdr:col>5</xdr:col>
      <xdr:colOff>0</xdr:colOff>
      <xdr:row>21</xdr:row>
      <xdr:rowOff>0</xdr:rowOff>
    </xdr:from>
    <xdr:to>
      <xdr:col>17</xdr:col>
      <xdr:colOff>0</xdr:colOff>
      <xdr:row>22</xdr:row>
      <xdr:rowOff>0</xdr:rowOff>
    </xdr:to>
    <xdr:sp macro="" textlink="">
      <xdr:nvSpPr>
        <xdr:cNvPr id="18" name="OpenSolver17"/>
        <xdr:cNvSpPr/>
      </xdr:nvSpPr>
      <xdr:spPr>
        <a:xfrm>
          <a:off x="4552950" y="3879850"/>
          <a:ext cx="7315200" cy="184150"/>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800000"/>
              </a:solidFill>
            </a:rPr>
            <a:t>=</a:t>
          </a:r>
        </a:p>
      </xdr:txBody>
    </xdr:sp>
    <xdr:clientData/>
  </xdr:twoCellAnchor>
  <xdr:twoCellAnchor>
    <xdr:from>
      <xdr:col>11</xdr:col>
      <xdr:colOff>0</xdr:colOff>
      <xdr:row>21</xdr:row>
      <xdr:rowOff>0</xdr:rowOff>
    </xdr:from>
    <xdr:to>
      <xdr:col>11</xdr:col>
      <xdr:colOff>0</xdr:colOff>
      <xdr:row>21</xdr:row>
      <xdr:rowOff>0</xdr:rowOff>
    </xdr:to>
    <xdr:cxnSp macro="">
      <xdr:nvCxnSpPr>
        <xdr:cNvPr id="19" name="OpenSolver18"/>
        <xdr:cNvCxnSpPr>
          <a:stCxn id="17" idx="2"/>
          <a:endCxn id="18" idx="0"/>
        </xdr:cNvCxnSpPr>
      </xdr:nvCxnSpPr>
      <xdr:spPr>
        <a:xfrm>
          <a:off x="8210550" y="3879850"/>
          <a:ext cx="0" cy="0"/>
        </a:xfrm>
        <a:prstGeom prst="straightConnector1">
          <a:avLst/>
        </a:prstGeom>
        <a:ln w="9525" cmpd="sng">
          <a:solidFill>
            <a:srgbClr val="800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20</xdr:row>
      <xdr:rowOff>63500</xdr:rowOff>
    </xdr:from>
    <xdr:to>
      <xdr:col>11</xdr:col>
      <xdr:colOff>190500</xdr:colOff>
      <xdr:row>21</xdr:row>
      <xdr:rowOff>127000</xdr:rowOff>
    </xdr:to>
    <xdr:sp macro="" textlink="">
      <xdr:nvSpPr>
        <xdr:cNvPr id="20" name="OpenSolver19"/>
        <xdr:cNvSpPr/>
      </xdr:nvSpPr>
      <xdr:spPr>
        <a:xfrm>
          <a:off x="8020050" y="3752850"/>
          <a:ext cx="381000" cy="254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xdr:colOff>
      <xdr:row>6</xdr:row>
      <xdr:rowOff>7620</xdr:rowOff>
    </xdr:from>
    <xdr:to>
      <xdr:col>5</xdr:col>
      <xdr:colOff>64830</xdr:colOff>
      <xdr:row>6</xdr:row>
      <xdr:rowOff>121920</xdr:rowOff>
    </xdr:to>
    <xdr:sp macro="" textlink="">
      <xdr:nvSpPr>
        <xdr:cNvPr id="21" name="OpenSolver20"/>
        <xdr:cNvSpPr/>
      </xdr:nvSpPr>
      <xdr:spPr>
        <a:xfrm>
          <a:off x="45656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6</xdr:row>
      <xdr:rowOff>7620</xdr:rowOff>
    </xdr:from>
    <xdr:to>
      <xdr:col>6</xdr:col>
      <xdr:colOff>64830</xdr:colOff>
      <xdr:row>6</xdr:row>
      <xdr:rowOff>121920</xdr:rowOff>
    </xdr:to>
    <xdr:sp macro="" textlink="">
      <xdr:nvSpPr>
        <xdr:cNvPr id="22" name="OpenSolver21"/>
        <xdr:cNvSpPr/>
      </xdr:nvSpPr>
      <xdr:spPr>
        <a:xfrm>
          <a:off x="51752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6</xdr:row>
      <xdr:rowOff>7620</xdr:rowOff>
    </xdr:from>
    <xdr:to>
      <xdr:col>7</xdr:col>
      <xdr:colOff>64830</xdr:colOff>
      <xdr:row>6</xdr:row>
      <xdr:rowOff>121920</xdr:rowOff>
    </xdr:to>
    <xdr:sp macro="" textlink="">
      <xdr:nvSpPr>
        <xdr:cNvPr id="23" name="OpenSolver22"/>
        <xdr:cNvSpPr/>
      </xdr:nvSpPr>
      <xdr:spPr>
        <a:xfrm>
          <a:off x="57848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6</xdr:row>
      <xdr:rowOff>7620</xdr:rowOff>
    </xdr:from>
    <xdr:to>
      <xdr:col>8</xdr:col>
      <xdr:colOff>64830</xdr:colOff>
      <xdr:row>6</xdr:row>
      <xdr:rowOff>121920</xdr:rowOff>
    </xdr:to>
    <xdr:sp macro="" textlink="">
      <xdr:nvSpPr>
        <xdr:cNvPr id="24" name="OpenSolver23"/>
        <xdr:cNvSpPr/>
      </xdr:nvSpPr>
      <xdr:spPr>
        <a:xfrm>
          <a:off x="63944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6</xdr:row>
      <xdr:rowOff>7620</xdr:rowOff>
    </xdr:from>
    <xdr:to>
      <xdr:col>9</xdr:col>
      <xdr:colOff>64830</xdr:colOff>
      <xdr:row>6</xdr:row>
      <xdr:rowOff>121920</xdr:rowOff>
    </xdr:to>
    <xdr:sp macro="" textlink="">
      <xdr:nvSpPr>
        <xdr:cNvPr id="25" name="OpenSolver24"/>
        <xdr:cNvSpPr/>
      </xdr:nvSpPr>
      <xdr:spPr>
        <a:xfrm>
          <a:off x="70040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6</xdr:row>
      <xdr:rowOff>7620</xdr:rowOff>
    </xdr:from>
    <xdr:to>
      <xdr:col>10</xdr:col>
      <xdr:colOff>64830</xdr:colOff>
      <xdr:row>6</xdr:row>
      <xdr:rowOff>121920</xdr:rowOff>
    </xdr:to>
    <xdr:sp macro="" textlink="">
      <xdr:nvSpPr>
        <xdr:cNvPr id="26" name="OpenSolver25"/>
        <xdr:cNvSpPr/>
      </xdr:nvSpPr>
      <xdr:spPr>
        <a:xfrm>
          <a:off x="76136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6</xdr:row>
      <xdr:rowOff>7620</xdr:rowOff>
    </xdr:from>
    <xdr:to>
      <xdr:col>11</xdr:col>
      <xdr:colOff>64830</xdr:colOff>
      <xdr:row>6</xdr:row>
      <xdr:rowOff>121920</xdr:rowOff>
    </xdr:to>
    <xdr:sp macro="" textlink="">
      <xdr:nvSpPr>
        <xdr:cNvPr id="27" name="OpenSolver26"/>
        <xdr:cNvSpPr/>
      </xdr:nvSpPr>
      <xdr:spPr>
        <a:xfrm>
          <a:off x="82232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6</xdr:row>
      <xdr:rowOff>7620</xdr:rowOff>
    </xdr:from>
    <xdr:to>
      <xdr:col>12</xdr:col>
      <xdr:colOff>64830</xdr:colOff>
      <xdr:row>6</xdr:row>
      <xdr:rowOff>121920</xdr:rowOff>
    </xdr:to>
    <xdr:sp macro="" textlink="">
      <xdr:nvSpPr>
        <xdr:cNvPr id="28" name="OpenSolver27"/>
        <xdr:cNvSpPr/>
      </xdr:nvSpPr>
      <xdr:spPr>
        <a:xfrm>
          <a:off x="88328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6</xdr:row>
      <xdr:rowOff>7620</xdr:rowOff>
    </xdr:from>
    <xdr:to>
      <xdr:col>13</xdr:col>
      <xdr:colOff>64830</xdr:colOff>
      <xdr:row>6</xdr:row>
      <xdr:rowOff>121920</xdr:rowOff>
    </xdr:to>
    <xdr:sp macro="" textlink="">
      <xdr:nvSpPr>
        <xdr:cNvPr id="29" name="OpenSolver28"/>
        <xdr:cNvSpPr/>
      </xdr:nvSpPr>
      <xdr:spPr>
        <a:xfrm>
          <a:off x="94424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6</xdr:row>
      <xdr:rowOff>7620</xdr:rowOff>
    </xdr:from>
    <xdr:to>
      <xdr:col>14</xdr:col>
      <xdr:colOff>64830</xdr:colOff>
      <xdr:row>6</xdr:row>
      <xdr:rowOff>121920</xdr:rowOff>
    </xdr:to>
    <xdr:sp macro="" textlink="">
      <xdr:nvSpPr>
        <xdr:cNvPr id="30" name="OpenSolver29"/>
        <xdr:cNvSpPr/>
      </xdr:nvSpPr>
      <xdr:spPr>
        <a:xfrm>
          <a:off x="100520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6</xdr:row>
      <xdr:rowOff>7620</xdr:rowOff>
    </xdr:from>
    <xdr:to>
      <xdr:col>15</xdr:col>
      <xdr:colOff>64830</xdr:colOff>
      <xdr:row>6</xdr:row>
      <xdr:rowOff>121920</xdr:rowOff>
    </xdr:to>
    <xdr:sp macro="" textlink="">
      <xdr:nvSpPr>
        <xdr:cNvPr id="31" name="OpenSolver30"/>
        <xdr:cNvSpPr/>
      </xdr:nvSpPr>
      <xdr:spPr>
        <a:xfrm>
          <a:off x="106616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6</xdr:row>
      <xdr:rowOff>7620</xdr:rowOff>
    </xdr:from>
    <xdr:to>
      <xdr:col>16</xdr:col>
      <xdr:colOff>64830</xdr:colOff>
      <xdr:row>6</xdr:row>
      <xdr:rowOff>121920</xdr:rowOff>
    </xdr:to>
    <xdr:sp macro="" textlink="">
      <xdr:nvSpPr>
        <xdr:cNvPr id="32" name="OpenSolver31"/>
        <xdr:cNvSpPr/>
      </xdr:nvSpPr>
      <xdr:spPr>
        <a:xfrm>
          <a:off x="112712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7</xdr:row>
      <xdr:rowOff>15240</xdr:rowOff>
    </xdr:from>
    <xdr:to>
      <xdr:col>5</xdr:col>
      <xdr:colOff>64830</xdr:colOff>
      <xdr:row>7</xdr:row>
      <xdr:rowOff>129540</xdr:rowOff>
    </xdr:to>
    <xdr:sp macro="" textlink="">
      <xdr:nvSpPr>
        <xdr:cNvPr id="33" name="OpenSolver32"/>
        <xdr:cNvSpPr/>
      </xdr:nvSpPr>
      <xdr:spPr>
        <a:xfrm>
          <a:off x="45656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7</xdr:row>
      <xdr:rowOff>15240</xdr:rowOff>
    </xdr:from>
    <xdr:to>
      <xdr:col>6</xdr:col>
      <xdr:colOff>64830</xdr:colOff>
      <xdr:row>7</xdr:row>
      <xdr:rowOff>129540</xdr:rowOff>
    </xdr:to>
    <xdr:sp macro="" textlink="">
      <xdr:nvSpPr>
        <xdr:cNvPr id="34" name="OpenSolver33"/>
        <xdr:cNvSpPr/>
      </xdr:nvSpPr>
      <xdr:spPr>
        <a:xfrm>
          <a:off x="51752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7</xdr:row>
      <xdr:rowOff>15240</xdr:rowOff>
    </xdr:from>
    <xdr:to>
      <xdr:col>7</xdr:col>
      <xdr:colOff>64830</xdr:colOff>
      <xdr:row>7</xdr:row>
      <xdr:rowOff>129540</xdr:rowOff>
    </xdr:to>
    <xdr:sp macro="" textlink="">
      <xdr:nvSpPr>
        <xdr:cNvPr id="35" name="OpenSolver34"/>
        <xdr:cNvSpPr/>
      </xdr:nvSpPr>
      <xdr:spPr>
        <a:xfrm>
          <a:off x="57848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7</xdr:row>
      <xdr:rowOff>15240</xdr:rowOff>
    </xdr:from>
    <xdr:to>
      <xdr:col>8</xdr:col>
      <xdr:colOff>64830</xdr:colOff>
      <xdr:row>7</xdr:row>
      <xdr:rowOff>129540</xdr:rowOff>
    </xdr:to>
    <xdr:sp macro="" textlink="">
      <xdr:nvSpPr>
        <xdr:cNvPr id="36" name="OpenSolver35"/>
        <xdr:cNvSpPr/>
      </xdr:nvSpPr>
      <xdr:spPr>
        <a:xfrm>
          <a:off x="63944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7</xdr:row>
      <xdr:rowOff>15240</xdr:rowOff>
    </xdr:from>
    <xdr:to>
      <xdr:col>9</xdr:col>
      <xdr:colOff>64830</xdr:colOff>
      <xdr:row>7</xdr:row>
      <xdr:rowOff>129540</xdr:rowOff>
    </xdr:to>
    <xdr:sp macro="" textlink="">
      <xdr:nvSpPr>
        <xdr:cNvPr id="37" name="OpenSolver36"/>
        <xdr:cNvSpPr/>
      </xdr:nvSpPr>
      <xdr:spPr>
        <a:xfrm>
          <a:off x="70040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7</xdr:row>
      <xdr:rowOff>15240</xdr:rowOff>
    </xdr:from>
    <xdr:to>
      <xdr:col>10</xdr:col>
      <xdr:colOff>64830</xdr:colOff>
      <xdr:row>7</xdr:row>
      <xdr:rowOff>129540</xdr:rowOff>
    </xdr:to>
    <xdr:sp macro="" textlink="">
      <xdr:nvSpPr>
        <xdr:cNvPr id="38" name="OpenSolver37"/>
        <xdr:cNvSpPr/>
      </xdr:nvSpPr>
      <xdr:spPr>
        <a:xfrm>
          <a:off x="76136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7</xdr:row>
      <xdr:rowOff>15240</xdr:rowOff>
    </xdr:from>
    <xdr:to>
      <xdr:col>11</xdr:col>
      <xdr:colOff>64830</xdr:colOff>
      <xdr:row>7</xdr:row>
      <xdr:rowOff>129540</xdr:rowOff>
    </xdr:to>
    <xdr:sp macro="" textlink="">
      <xdr:nvSpPr>
        <xdr:cNvPr id="39" name="OpenSolver38"/>
        <xdr:cNvSpPr/>
      </xdr:nvSpPr>
      <xdr:spPr>
        <a:xfrm>
          <a:off x="82232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7</xdr:row>
      <xdr:rowOff>15240</xdr:rowOff>
    </xdr:from>
    <xdr:to>
      <xdr:col>12</xdr:col>
      <xdr:colOff>64830</xdr:colOff>
      <xdr:row>7</xdr:row>
      <xdr:rowOff>129540</xdr:rowOff>
    </xdr:to>
    <xdr:sp macro="" textlink="">
      <xdr:nvSpPr>
        <xdr:cNvPr id="40" name="OpenSolver39"/>
        <xdr:cNvSpPr/>
      </xdr:nvSpPr>
      <xdr:spPr>
        <a:xfrm>
          <a:off x="88328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7</xdr:row>
      <xdr:rowOff>15240</xdr:rowOff>
    </xdr:from>
    <xdr:to>
      <xdr:col>13</xdr:col>
      <xdr:colOff>64830</xdr:colOff>
      <xdr:row>7</xdr:row>
      <xdr:rowOff>129540</xdr:rowOff>
    </xdr:to>
    <xdr:sp macro="" textlink="">
      <xdr:nvSpPr>
        <xdr:cNvPr id="41" name="OpenSolver40"/>
        <xdr:cNvSpPr/>
      </xdr:nvSpPr>
      <xdr:spPr>
        <a:xfrm>
          <a:off x="94424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7</xdr:row>
      <xdr:rowOff>15240</xdr:rowOff>
    </xdr:from>
    <xdr:to>
      <xdr:col>14</xdr:col>
      <xdr:colOff>64830</xdr:colOff>
      <xdr:row>7</xdr:row>
      <xdr:rowOff>129540</xdr:rowOff>
    </xdr:to>
    <xdr:sp macro="" textlink="">
      <xdr:nvSpPr>
        <xdr:cNvPr id="42" name="OpenSolver41"/>
        <xdr:cNvSpPr/>
      </xdr:nvSpPr>
      <xdr:spPr>
        <a:xfrm>
          <a:off x="100520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7</xdr:row>
      <xdr:rowOff>15240</xdr:rowOff>
    </xdr:from>
    <xdr:to>
      <xdr:col>15</xdr:col>
      <xdr:colOff>64830</xdr:colOff>
      <xdr:row>7</xdr:row>
      <xdr:rowOff>129540</xdr:rowOff>
    </xdr:to>
    <xdr:sp macro="" textlink="">
      <xdr:nvSpPr>
        <xdr:cNvPr id="43" name="OpenSolver42"/>
        <xdr:cNvSpPr/>
      </xdr:nvSpPr>
      <xdr:spPr>
        <a:xfrm>
          <a:off x="106616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7</xdr:row>
      <xdr:rowOff>15240</xdr:rowOff>
    </xdr:from>
    <xdr:to>
      <xdr:col>16</xdr:col>
      <xdr:colOff>64830</xdr:colOff>
      <xdr:row>7</xdr:row>
      <xdr:rowOff>129540</xdr:rowOff>
    </xdr:to>
    <xdr:sp macro="" textlink="">
      <xdr:nvSpPr>
        <xdr:cNvPr id="44" name="OpenSolver43"/>
        <xdr:cNvSpPr/>
      </xdr:nvSpPr>
      <xdr:spPr>
        <a:xfrm>
          <a:off x="112712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8</xdr:row>
      <xdr:rowOff>10160</xdr:rowOff>
    </xdr:from>
    <xdr:to>
      <xdr:col>5</xdr:col>
      <xdr:colOff>64830</xdr:colOff>
      <xdr:row>8</xdr:row>
      <xdr:rowOff>124460</xdr:rowOff>
    </xdr:to>
    <xdr:sp macro="" textlink="">
      <xdr:nvSpPr>
        <xdr:cNvPr id="45" name="OpenSolver44"/>
        <xdr:cNvSpPr/>
      </xdr:nvSpPr>
      <xdr:spPr>
        <a:xfrm>
          <a:off x="45656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8</xdr:row>
      <xdr:rowOff>10160</xdr:rowOff>
    </xdr:from>
    <xdr:to>
      <xdr:col>6</xdr:col>
      <xdr:colOff>64830</xdr:colOff>
      <xdr:row>8</xdr:row>
      <xdr:rowOff>124460</xdr:rowOff>
    </xdr:to>
    <xdr:sp macro="" textlink="">
      <xdr:nvSpPr>
        <xdr:cNvPr id="46" name="OpenSolver45"/>
        <xdr:cNvSpPr/>
      </xdr:nvSpPr>
      <xdr:spPr>
        <a:xfrm>
          <a:off x="51752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8</xdr:row>
      <xdr:rowOff>10160</xdr:rowOff>
    </xdr:from>
    <xdr:to>
      <xdr:col>7</xdr:col>
      <xdr:colOff>64830</xdr:colOff>
      <xdr:row>8</xdr:row>
      <xdr:rowOff>124460</xdr:rowOff>
    </xdr:to>
    <xdr:sp macro="" textlink="">
      <xdr:nvSpPr>
        <xdr:cNvPr id="47" name="OpenSolver46"/>
        <xdr:cNvSpPr/>
      </xdr:nvSpPr>
      <xdr:spPr>
        <a:xfrm>
          <a:off x="57848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8</xdr:row>
      <xdr:rowOff>10160</xdr:rowOff>
    </xdr:from>
    <xdr:to>
      <xdr:col>8</xdr:col>
      <xdr:colOff>64830</xdr:colOff>
      <xdr:row>8</xdr:row>
      <xdr:rowOff>124460</xdr:rowOff>
    </xdr:to>
    <xdr:sp macro="" textlink="">
      <xdr:nvSpPr>
        <xdr:cNvPr id="48" name="OpenSolver47"/>
        <xdr:cNvSpPr/>
      </xdr:nvSpPr>
      <xdr:spPr>
        <a:xfrm>
          <a:off x="63944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8</xdr:row>
      <xdr:rowOff>10160</xdr:rowOff>
    </xdr:from>
    <xdr:to>
      <xdr:col>9</xdr:col>
      <xdr:colOff>64830</xdr:colOff>
      <xdr:row>8</xdr:row>
      <xdr:rowOff>124460</xdr:rowOff>
    </xdr:to>
    <xdr:sp macro="" textlink="">
      <xdr:nvSpPr>
        <xdr:cNvPr id="49" name="OpenSolver48"/>
        <xdr:cNvSpPr/>
      </xdr:nvSpPr>
      <xdr:spPr>
        <a:xfrm>
          <a:off x="70040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8</xdr:row>
      <xdr:rowOff>10160</xdr:rowOff>
    </xdr:from>
    <xdr:to>
      <xdr:col>10</xdr:col>
      <xdr:colOff>64830</xdr:colOff>
      <xdr:row>8</xdr:row>
      <xdr:rowOff>124460</xdr:rowOff>
    </xdr:to>
    <xdr:sp macro="" textlink="">
      <xdr:nvSpPr>
        <xdr:cNvPr id="50" name="OpenSolver49"/>
        <xdr:cNvSpPr/>
      </xdr:nvSpPr>
      <xdr:spPr>
        <a:xfrm>
          <a:off x="76136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8</xdr:row>
      <xdr:rowOff>10160</xdr:rowOff>
    </xdr:from>
    <xdr:to>
      <xdr:col>11</xdr:col>
      <xdr:colOff>64830</xdr:colOff>
      <xdr:row>8</xdr:row>
      <xdr:rowOff>124460</xdr:rowOff>
    </xdr:to>
    <xdr:sp macro="" textlink="">
      <xdr:nvSpPr>
        <xdr:cNvPr id="51" name="OpenSolver50"/>
        <xdr:cNvSpPr/>
      </xdr:nvSpPr>
      <xdr:spPr>
        <a:xfrm>
          <a:off x="82232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8</xdr:row>
      <xdr:rowOff>10160</xdr:rowOff>
    </xdr:from>
    <xdr:to>
      <xdr:col>12</xdr:col>
      <xdr:colOff>64830</xdr:colOff>
      <xdr:row>8</xdr:row>
      <xdr:rowOff>124460</xdr:rowOff>
    </xdr:to>
    <xdr:sp macro="" textlink="">
      <xdr:nvSpPr>
        <xdr:cNvPr id="52" name="OpenSolver51"/>
        <xdr:cNvSpPr/>
      </xdr:nvSpPr>
      <xdr:spPr>
        <a:xfrm>
          <a:off x="88328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8</xdr:row>
      <xdr:rowOff>10160</xdr:rowOff>
    </xdr:from>
    <xdr:to>
      <xdr:col>13</xdr:col>
      <xdr:colOff>64830</xdr:colOff>
      <xdr:row>8</xdr:row>
      <xdr:rowOff>124460</xdr:rowOff>
    </xdr:to>
    <xdr:sp macro="" textlink="">
      <xdr:nvSpPr>
        <xdr:cNvPr id="53" name="OpenSolver52"/>
        <xdr:cNvSpPr/>
      </xdr:nvSpPr>
      <xdr:spPr>
        <a:xfrm>
          <a:off x="94424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8</xdr:row>
      <xdr:rowOff>10160</xdr:rowOff>
    </xdr:from>
    <xdr:to>
      <xdr:col>14</xdr:col>
      <xdr:colOff>64830</xdr:colOff>
      <xdr:row>8</xdr:row>
      <xdr:rowOff>124460</xdr:rowOff>
    </xdr:to>
    <xdr:sp macro="" textlink="">
      <xdr:nvSpPr>
        <xdr:cNvPr id="54" name="OpenSolver53"/>
        <xdr:cNvSpPr/>
      </xdr:nvSpPr>
      <xdr:spPr>
        <a:xfrm>
          <a:off x="100520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8</xdr:row>
      <xdr:rowOff>10160</xdr:rowOff>
    </xdr:from>
    <xdr:to>
      <xdr:col>15</xdr:col>
      <xdr:colOff>64830</xdr:colOff>
      <xdr:row>8</xdr:row>
      <xdr:rowOff>124460</xdr:rowOff>
    </xdr:to>
    <xdr:sp macro="" textlink="">
      <xdr:nvSpPr>
        <xdr:cNvPr id="55" name="OpenSolver54"/>
        <xdr:cNvSpPr/>
      </xdr:nvSpPr>
      <xdr:spPr>
        <a:xfrm>
          <a:off x="106616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8</xdr:row>
      <xdr:rowOff>10160</xdr:rowOff>
    </xdr:from>
    <xdr:to>
      <xdr:col>16</xdr:col>
      <xdr:colOff>64830</xdr:colOff>
      <xdr:row>8</xdr:row>
      <xdr:rowOff>124460</xdr:rowOff>
    </xdr:to>
    <xdr:sp macro="" textlink="">
      <xdr:nvSpPr>
        <xdr:cNvPr id="56" name="OpenSolver55"/>
        <xdr:cNvSpPr/>
      </xdr:nvSpPr>
      <xdr:spPr>
        <a:xfrm>
          <a:off x="112712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9</xdr:row>
      <xdr:rowOff>17780</xdr:rowOff>
    </xdr:from>
    <xdr:to>
      <xdr:col>5</xdr:col>
      <xdr:colOff>64830</xdr:colOff>
      <xdr:row>9</xdr:row>
      <xdr:rowOff>132080</xdr:rowOff>
    </xdr:to>
    <xdr:sp macro="" textlink="">
      <xdr:nvSpPr>
        <xdr:cNvPr id="57" name="OpenSolver56"/>
        <xdr:cNvSpPr/>
      </xdr:nvSpPr>
      <xdr:spPr>
        <a:xfrm>
          <a:off x="45656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9</xdr:row>
      <xdr:rowOff>17780</xdr:rowOff>
    </xdr:from>
    <xdr:to>
      <xdr:col>6</xdr:col>
      <xdr:colOff>64830</xdr:colOff>
      <xdr:row>9</xdr:row>
      <xdr:rowOff>132080</xdr:rowOff>
    </xdr:to>
    <xdr:sp macro="" textlink="">
      <xdr:nvSpPr>
        <xdr:cNvPr id="58" name="OpenSolver57"/>
        <xdr:cNvSpPr/>
      </xdr:nvSpPr>
      <xdr:spPr>
        <a:xfrm>
          <a:off x="51752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9</xdr:row>
      <xdr:rowOff>17780</xdr:rowOff>
    </xdr:from>
    <xdr:to>
      <xdr:col>7</xdr:col>
      <xdr:colOff>64830</xdr:colOff>
      <xdr:row>9</xdr:row>
      <xdr:rowOff>132080</xdr:rowOff>
    </xdr:to>
    <xdr:sp macro="" textlink="">
      <xdr:nvSpPr>
        <xdr:cNvPr id="59" name="OpenSolver58"/>
        <xdr:cNvSpPr/>
      </xdr:nvSpPr>
      <xdr:spPr>
        <a:xfrm>
          <a:off x="57848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9</xdr:row>
      <xdr:rowOff>17780</xdr:rowOff>
    </xdr:from>
    <xdr:to>
      <xdr:col>8</xdr:col>
      <xdr:colOff>64830</xdr:colOff>
      <xdr:row>9</xdr:row>
      <xdr:rowOff>132080</xdr:rowOff>
    </xdr:to>
    <xdr:sp macro="" textlink="">
      <xdr:nvSpPr>
        <xdr:cNvPr id="60" name="OpenSolver59"/>
        <xdr:cNvSpPr/>
      </xdr:nvSpPr>
      <xdr:spPr>
        <a:xfrm>
          <a:off x="63944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9</xdr:row>
      <xdr:rowOff>17780</xdr:rowOff>
    </xdr:from>
    <xdr:to>
      <xdr:col>9</xdr:col>
      <xdr:colOff>64830</xdr:colOff>
      <xdr:row>9</xdr:row>
      <xdr:rowOff>132080</xdr:rowOff>
    </xdr:to>
    <xdr:sp macro="" textlink="">
      <xdr:nvSpPr>
        <xdr:cNvPr id="61" name="OpenSolver60"/>
        <xdr:cNvSpPr/>
      </xdr:nvSpPr>
      <xdr:spPr>
        <a:xfrm>
          <a:off x="70040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9</xdr:row>
      <xdr:rowOff>17780</xdr:rowOff>
    </xdr:from>
    <xdr:to>
      <xdr:col>10</xdr:col>
      <xdr:colOff>64830</xdr:colOff>
      <xdr:row>9</xdr:row>
      <xdr:rowOff>132080</xdr:rowOff>
    </xdr:to>
    <xdr:sp macro="" textlink="">
      <xdr:nvSpPr>
        <xdr:cNvPr id="62" name="OpenSolver61"/>
        <xdr:cNvSpPr/>
      </xdr:nvSpPr>
      <xdr:spPr>
        <a:xfrm>
          <a:off x="76136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9</xdr:row>
      <xdr:rowOff>17780</xdr:rowOff>
    </xdr:from>
    <xdr:to>
      <xdr:col>11</xdr:col>
      <xdr:colOff>64830</xdr:colOff>
      <xdr:row>9</xdr:row>
      <xdr:rowOff>132080</xdr:rowOff>
    </xdr:to>
    <xdr:sp macro="" textlink="">
      <xdr:nvSpPr>
        <xdr:cNvPr id="63" name="OpenSolver62"/>
        <xdr:cNvSpPr/>
      </xdr:nvSpPr>
      <xdr:spPr>
        <a:xfrm>
          <a:off x="82232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9</xdr:row>
      <xdr:rowOff>17780</xdr:rowOff>
    </xdr:from>
    <xdr:to>
      <xdr:col>12</xdr:col>
      <xdr:colOff>64830</xdr:colOff>
      <xdr:row>9</xdr:row>
      <xdr:rowOff>132080</xdr:rowOff>
    </xdr:to>
    <xdr:sp macro="" textlink="">
      <xdr:nvSpPr>
        <xdr:cNvPr id="64" name="OpenSolver63"/>
        <xdr:cNvSpPr/>
      </xdr:nvSpPr>
      <xdr:spPr>
        <a:xfrm>
          <a:off x="88328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9</xdr:row>
      <xdr:rowOff>17780</xdr:rowOff>
    </xdr:from>
    <xdr:to>
      <xdr:col>13</xdr:col>
      <xdr:colOff>64830</xdr:colOff>
      <xdr:row>9</xdr:row>
      <xdr:rowOff>132080</xdr:rowOff>
    </xdr:to>
    <xdr:sp macro="" textlink="">
      <xdr:nvSpPr>
        <xdr:cNvPr id="65" name="OpenSolver64"/>
        <xdr:cNvSpPr/>
      </xdr:nvSpPr>
      <xdr:spPr>
        <a:xfrm>
          <a:off x="94424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9</xdr:row>
      <xdr:rowOff>17780</xdr:rowOff>
    </xdr:from>
    <xdr:to>
      <xdr:col>14</xdr:col>
      <xdr:colOff>64830</xdr:colOff>
      <xdr:row>9</xdr:row>
      <xdr:rowOff>132080</xdr:rowOff>
    </xdr:to>
    <xdr:sp macro="" textlink="">
      <xdr:nvSpPr>
        <xdr:cNvPr id="66" name="OpenSolver65"/>
        <xdr:cNvSpPr/>
      </xdr:nvSpPr>
      <xdr:spPr>
        <a:xfrm>
          <a:off x="100520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9</xdr:row>
      <xdr:rowOff>17780</xdr:rowOff>
    </xdr:from>
    <xdr:to>
      <xdr:col>15</xdr:col>
      <xdr:colOff>64830</xdr:colOff>
      <xdr:row>9</xdr:row>
      <xdr:rowOff>132080</xdr:rowOff>
    </xdr:to>
    <xdr:sp macro="" textlink="">
      <xdr:nvSpPr>
        <xdr:cNvPr id="67" name="OpenSolver66"/>
        <xdr:cNvSpPr/>
      </xdr:nvSpPr>
      <xdr:spPr>
        <a:xfrm>
          <a:off x="106616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9</xdr:row>
      <xdr:rowOff>17780</xdr:rowOff>
    </xdr:from>
    <xdr:to>
      <xdr:col>16</xdr:col>
      <xdr:colOff>64830</xdr:colOff>
      <xdr:row>9</xdr:row>
      <xdr:rowOff>132080</xdr:rowOff>
    </xdr:to>
    <xdr:sp macro="" textlink="">
      <xdr:nvSpPr>
        <xdr:cNvPr id="68" name="OpenSolver67"/>
        <xdr:cNvSpPr/>
      </xdr:nvSpPr>
      <xdr:spPr>
        <a:xfrm>
          <a:off x="112712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10</xdr:row>
      <xdr:rowOff>12700</xdr:rowOff>
    </xdr:from>
    <xdr:to>
      <xdr:col>5</xdr:col>
      <xdr:colOff>64830</xdr:colOff>
      <xdr:row>10</xdr:row>
      <xdr:rowOff>127000</xdr:rowOff>
    </xdr:to>
    <xdr:sp macro="" textlink="">
      <xdr:nvSpPr>
        <xdr:cNvPr id="69" name="OpenSolver68"/>
        <xdr:cNvSpPr/>
      </xdr:nvSpPr>
      <xdr:spPr>
        <a:xfrm>
          <a:off x="45656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10</xdr:row>
      <xdr:rowOff>12700</xdr:rowOff>
    </xdr:from>
    <xdr:to>
      <xdr:col>6</xdr:col>
      <xdr:colOff>64830</xdr:colOff>
      <xdr:row>10</xdr:row>
      <xdr:rowOff>127000</xdr:rowOff>
    </xdr:to>
    <xdr:sp macro="" textlink="">
      <xdr:nvSpPr>
        <xdr:cNvPr id="70" name="OpenSolver69"/>
        <xdr:cNvSpPr/>
      </xdr:nvSpPr>
      <xdr:spPr>
        <a:xfrm>
          <a:off x="51752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10</xdr:row>
      <xdr:rowOff>12700</xdr:rowOff>
    </xdr:from>
    <xdr:to>
      <xdr:col>7</xdr:col>
      <xdr:colOff>64830</xdr:colOff>
      <xdr:row>10</xdr:row>
      <xdr:rowOff>127000</xdr:rowOff>
    </xdr:to>
    <xdr:sp macro="" textlink="">
      <xdr:nvSpPr>
        <xdr:cNvPr id="71" name="OpenSolver70"/>
        <xdr:cNvSpPr/>
      </xdr:nvSpPr>
      <xdr:spPr>
        <a:xfrm>
          <a:off x="57848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10</xdr:row>
      <xdr:rowOff>12700</xdr:rowOff>
    </xdr:from>
    <xdr:to>
      <xdr:col>8</xdr:col>
      <xdr:colOff>64830</xdr:colOff>
      <xdr:row>10</xdr:row>
      <xdr:rowOff>127000</xdr:rowOff>
    </xdr:to>
    <xdr:sp macro="" textlink="">
      <xdr:nvSpPr>
        <xdr:cNvPr id="72" name="OpenSolver71"/>
        <xdr:cNvSpPr/>
      </xdr:nvSpPr>
      <xdr:spPr>
        <a:xfrm>
          <a:off x="63944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10</xdr:row>
      <xdr:rowOff>12700</xdr:rowOff>
    </xdr:from>
    <xdr:to>
      <xdr:col>9</xdr:col>
      <xdr:colOff>64830</xdr:colOff>
      <xdr:row>10</xdr:row>
      <xdr:rowOff>127000</xdr:rowOff>
    </xdr:to>
    <xdr:sp macro="" textlink="">
      <xdr:nvSpPr>
        <xdr:cNvPr id="73" name="OpenSolver72"/>
        <xdr:cNvSpPr/>
      </xdr:nvSpPr>
      <xdr:spPr>
        <a:xfrm>
          <a:off x="70040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10</xdr:row>
      <xdr:rowOff>12700</xdr:rowOff>
    </xdr:from>
    <xdr:to>
      <xdr:col>10</xdr:col>
      <xdr:colOff>64830</xdr:colOff>
      <xdr:row>10</xdr:row>
      <xdr:rowOff>127000</xdr:rowOff>
    </xdr:to>
    <xdr:sp macro="" textlink="">
      <xdr:nvSpPr>
        <xdr:cNvPr id="74" name="OpenSolver73"/>
        <xdr:cNvSpPr/>
      </xdr:nvSpPr>
      <xdr:spPr>
        <a:xfrm>
          <a:off x="76136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10</xdr:row>
      <xdr:rowOff>12700</xdr:rowOff>
    </xdr:from>
    <xdr:to>
      <xdr:col>11</xdr:col>
      <xdr:colOff>64830</xdr:colOff>
      <xdr:row>10</xdr:row>
      <xdr:rowOff>127000</xdr:rowOff>
    </xdr:to>
    <xdr:sp macro="" textlink="">
      <xdr:nvSpPr>
        <xdr:cNvPr id="75" name="OpenSolver74"/>
        <xdr:cNvSpPr/>
      </xdr:nvSpPr>
      <xdr:spPr>
        <a:xfrm>
          <a:off x="82232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10</xdr:row>
      <xdr:rowOff>12700</xdr:rowOff>
    </xdr:from>
    <xdr:to>
      <xdr:col>12</xdr:col>
      <xdr:colOff>64830</xdr:colOff>
      <xdr:row>10</xdr:row>
      <xdr:rowOff>127000</xdr:rowOff>
    </xdr:to>
    <xdr:sp macro="" textlink="">
      <xdr:nvSpPr>
        <xdr:cNvPr id="76" name="OpenSolver75"/>
        <xdr:cNvSpPr/>
      </xdr:nvSpPr>
      <xdr:spPr>
        <a:xfrm>
          <a:off x="88328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10</xdr:row>
      <xdr:rowOff>12700</xdr:rowOff>
    </xdr:from>
    <xdr:to>
      <xdr:col>13</xdr:col>
      <xdr:colOff>64830</xdr:colOff>
      <xdr:row>10</xdr:row>
      <xdr:rowOff>127000</xdr:rowOff>
    </xdr:to>
    <xdr:sp macro="" textlink="">
      <xdr:nvSpPr>
        <xdr:cNvPr id="77" name="OpenSolver76"/>
        <xdr:cNvSpPr/>
      </xdr:nvSpPr>
      <xdr:spPr>
        <a:xfrm>
          <a:off x="94424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10</xdr:row>
      <xdr:rowOff>12700</xdr:rowOff>
    </xdr:from>
    <xdr:to>
      <xdr:col>14</xdr:col>
      <xdr:colOff>64830</xdr:colOff>
      <xdr:row>10</xdr:row>
      <xdr:rowOff>127000</xdr:rowOff>
    </xdr:to>
    <xdr:sp macro="" textlink="">
      <xdr:nvSpPr>
        <xdr:cNvPr id="78" name="OpenSolver77"/>
        <xdr:cNvSpPr/>
      </xdr:nvSpPr>
      <xdr:spPr>
        <a:xfrm>
          <a:off x="100520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10</xdr:row>
      <xdr:rowOff>12700</xdr:rowOff>
    </xdr:from>
    <xdr:to>
      <xdr:col>15</xdr:col>
      <xdr:colOff>64830</xdr:colOff>
      <xdr:row>10</xdr:row>
      <xdr:rowOff>127000</xdr:rowOff>
    </xdr:to>
    <xdr:sp macro="" textlink="">
      <xdr:nvSpPr>
        <xdr:cNvPr id="79" name="OpenSolver78"/>
        <xdr:cNvSpPr/>
      </xdr:nvSpPr>
      <xdr:spPr>
        <a:xfrm>
          <a:off x="106616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10</xdr:row>
      <xdr:rowOff>12700</xdr:rowOff>
    </xdr:from>
    <xdr:to>
      <xdr:col>16</xdr:col>
      <xdr:colOff>64830</xdr:colOff>
      <xdr:row>10</xdr:row>
      <xdr:rowOff>127000</xdr:rowOff>
    </xdr:to>
    <xdr:sp macro="" textlink="">
      <xdr:nvSpPr>
        <xdr:cNvPr id="80" name="OpenSolver79"/>
        <xdr:cNvSpPr/>
      </xdr:nvSpPr>
      <xdr:spPr>
        <a:xfrm>
          <a:off x="112712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11</xdr:row>
      <xdr:rowOff>7620</xdr:rowOff>
    </xdr:from>
    <xdr:to>
      <xdr:col>5</xdr:col>
      <xdr:colOff>64830</xdr:colOff>
      <xdr:row>11</xdr:row>
      <xdr:rowOff>121920</xdr:rowOff>
    </xdr:to>
    <xdr:sp macro="" textlink="">
      <xdr:nvSpPr>
        <xdr:cNvPr id="81" name="OpenSolver80"/>
        <xdr:cNvSpPr/>
      </xdr:nvSpPr>
      <xdr:spPr>
        <a:xfrm>
          <a:off x="45656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11</xdr:row>
      <xdr:rowOff>7620</xdr:rowOff>
    </xdr:from>
    <xdr:to>
      <xdr:col>6</xdr:col>
      <xdr:colOff>64830</xdr:colOff>
      <xdr:row>11</xdr:row>
      <xdr:rowOff>121920</xdr:rowOff>
    </xdr:to>
    <xdr:sp macro="" textlink="">
      <xdr:nvSpPr>
        <xdr:cNvPr id="82" name="OpenSolver81"/>
        <xdr:cNvSpPr/>
      </xdr:nvSpPr>
      <xdr:spPr>
        <a:xfrm>
          <a:off x="51752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11</xdr:row>
      <xdr:rowOff>7620</xdr:rowOff>
    </xdr:from>
    <xdr:to>
      <xdr:col>7</xdr:col>
      <xdr:colOff>64830</xdr:colOff>
      <xdr:row>11</xdr:row>
      <xdr:rowOff>121920</xdr:rowOff>
    </xdr:to>
    <xdr:sp macro="" textlink="">
      <xdr:nvSpPr>
        <xdr:cNvPr id="83" name="OpenSolver82"/>
        <xdr:cNvSpPr/>
      </xdr:nvSpPr>
      <xdr:spPr>
        <a:xfrm>
          <a:off x="57848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11</xdr:row>
      <xdr:rowOff>7620</xdr:rowOff>
    </xdr:from>
    <xdr:to>
      <xdr:col>8</xdr:col>
      <xdr:colOff>64830</xdr:colOff>
      <xdr:row>11</xdr:row>
      <xdr:rowOff>121920</xdr:rowOff>
    </xdr:to>
    <xdr:sp macro="" textlink="">
      <xdr:nvSpPr>
        <xdr:cNvPr id="84" name="OpenSolver83"/>
        <xdr:cNvSpPr/>
      </xdr:nvSpPr>
      <xdr:spPr>
        <a:xfrm>
          <a:off x="63944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11</xdr:row>
      <xdr:rowOff>7620</xdr:rowOff>
    </xdr:from>
    <xdr:to>
      <xdr:col>9</xdr:col>
      <xdr:colOff>64830</xdr:colOff>
      <xdr:row>11</xdr:row>
      <xdr:rowOff>121920</xdr:rowOff>
    </xdr:to>
    <xdr:sp macro="" textlink="">
      <xdr:nvSpPr>
        <xdr:cNvPr id="85" name="OpenSolver84"/>
        <xdr:cNvSpPr/>
      </xdr:nvSpPr>
      <xdr:spPr>
        <a:xfrm>
          <a:off x="70040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11</xdr:row>
      <xdr:rowOff>7620</xdr:rowOff>
    </xdr:from>
    <xdr:to>
      <xdr:col>10</xdr:col>
      <xdr:colOff>64830</xdr:colOff>
      <xdr:row>11</xdr:row>
      <xdr:rowOff>121920</xdr:rowOff>
    </xdr:to>
    <xdr:sp macro="" textlink="">
      <xdr:nvSpPr>
        <xdr:cNvPr id="86" name="OpenSolver85"/>
        <xdr:cNvSpPr/>
      </xdr:nvSpPr>
      <xdr:spPr>
        <a:xfrm>
          <a:off x="76136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11</xdr:row>
      <xdr:rowOff>7620</xdr:rowOff>
    </xdr:from>
    <xdr:to>
      <xdr:col>11</xdr:col>
      <xdr:colOff>64830</xdr:colOff>
      <xdr:row>11</xdr:row>
      <xdr:rowOff>121920</xdr:rowOff>
    </xdr:to>
    <xdr:sp macro="" textlink="">
      <xdr:nvSpPr>
        <xdr:cNvPr id="87" name="OpenSolver86"/>
        <xdr:cNvSpPr/>
      </xdr:nvSpPr>
      <xdr:spPr>
        <a:xfrm>
          <a:off x="82232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11</xdr:row>
      <xdr:rowOff>7620</xdr:rowOff>
    </xdr:from>
    <xdr:to>
      <xdr:col>12</xdr:col>
      <xdr:colOff>64830</xdr:colOff>
      <xdr:row>11</xdr:row>
      <xdr:rowOff>121920</xdr:rowOff>
    </xdr:to>
    <xdr:sp macro="" textlink="">
      <xdr:nvSpPr>
        <xdr:cNvPr id="88" name="OpenSolver87"/>
        <xdr:cNvSpPr/>
      </xdr:nvSpPr>
      <xdr:spPr>
        <a:xfrm>
          <a:off x="88328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11</xdr:row>
      <xdr:rowOff>7620</xdr:rowOff>
    </xdr:from>
    <xdr:to>
      <xdr:col>13</xdr:col>
      <xdr:colOff>64830</xdr:colOff>
      <xdr:row>11</xdr:row>
      <xdr:rowOff>121920</xdr:rowOff>
    </xdr:to>
    <xdr:sp macro="" textlink="">
      <xdr:nvSpPr>
        <xdr:cNvPr id="89" name="OpenSolver88"/>
        <xdr:cNvSpPr/>
      </xdr:nvSpPr>
      <xdr:spPr>
        <a:xfrm>
          <a:off x="94424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11</xdr:row>
      <xdr:rowOff>7620</xdr:rowOff>
    </xdr:from>
    <xdr:to>
      <xdr:col>14</xdr:col>
      <xdr:colOff>64830</xdr:colOff>
      <xdr:row>11</xdr:row>
      <xdr:rowOff>121920</xdr:rowOff>
    </xdr:to>
    <xdr:sp macro="" textlink="">
      <xdr:nvSpPr>
        <xdr:cNvPr id="90" name="OpenSolver89"/>
        <xdr:cNvSpPr/>
      </xdr:nvSpPr>
      <xdr:spPr>
        <a:xfrm>
          <a:off x="100520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11</xdr:row>
      <xdr:rowOff>7620</xdr:rowOff>
    </xdr:from>
    <xdr:to>
      <xdr:col>15</xdr:col>
      <xdr:colOff>64830</xdr:colOff>
      <xdr:row>11</xdr:row>
      <xdr:rowOff>121920</xdr:rowOff>
    </xdr:to>
    <xdr:sp macro="" textlink="">
      <xdr:nvSpPr>
        <xdr:cNvPr id="91" name="OpenSolver90"/>
        <xdr:cNvSpPr/>
      </xdr:nvSpPr>
      <xdr:spPr>
        <a:xfrm>
          <a:off x="106616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11</xdr:row>
      <xdr:rowOff>7620</xdr:rowOff>
    </xdr:from>
    <xdr:to>
      <xdr:col>16</xdr:col>
      <xdr:colOff>64830</xdr:colOff>
      <xdr:row>11</xdr:row>
      <xdr:rowOff>121920</xdr:rowOff>
    </xdr:to>
    <xdr:sp macro="" textlink="">
      <xdr:nvSpPr>
        <xdr:cNvPr id="92" name="OpenSolver91"/>
        <xdr:cNvSpPr/>
      </xdr:nvSpPr>
      <xdr:spPr>
        <a:xfrm>
          <a:off x="112712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0</xdr:col>
      <xdr:colOff>1666876</xdr:colOff>
      <xdr:row>47</xdr:row>
      <xdr:rowOff>104774</xdr:rowOff>
    </xdr:from>
    <xdr:to>
      <xdr:col>13</xdr:col>
      <xdr:colOff>473869</xdr:colOff>
      <xdr:row>65</xdr:row>
      <xdr:rowOff>140492</xdr:rowOff>
    </xdr:to>
    <xdr:graphicFrame macro="">
      <xdr:nvGraphicFramePr>
        <xdr:cNvPr id="93" name="Chart 9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1381125</xdr:colOff>
      <xdr:row>72</xdr:row>
      <xdr:rowOff>166687</xdr:rowOff>
    </xdr:from>
    <xdr:to>
      <xdr:col>13</xdr:col>
      <xdr:colOff>357187</xdr:colOff>
      <xdr:row>96</xdr:row>
      <xdr:rowOff>202405</xdr:rowOff>
    </xdr:to>
    <xdr:graphicFrame macro="">
      <xdr:nvGraphicFramePr>
        <xdr:cNvPr id="94"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6</xdr:row>
      <xdr:rowOff>0</xdr:rowOff>
    </xdr:from>
    <xdr:to>
      <xdr:col>17</xdr:col>
      <xdr:colOff>0</xdr:colOff>
      <xdr:row>12</xdr:row>
      <xdr:rowOff>0</xdr:rowOff>
    </xdr:to>
    <xdr:sp macro="" textlink="">
      <xdr:nvSpPr>
        <xdr:cNvPr id="96" name="OpenSolver1"/>
        <xdr:cNvSpPr/>
      </xdr:nvSpPr>
      <xdr:spPr>
        <a:xfrm>
          <a:off x="4552950" y="1104900"/>
          <a:ext cx="7315200" cy="1104900"/>
        </a:xfrm>
        <a:prstGeom prst="rect">
          <a:avLst/>
        </a:prstGeom>
        <a:solidFill>
          <a:srgbClr val="FF00FF">
            <a:alpha val="4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17</xdr:col>
      <xdr:colOff>9525</xdr:colOff>
      <xdr:row>3</xdr:row>
      <xdr:rowOff>171450</xdr:rowOff>
    </xdr:from>
    <xdr:to>
      <xdr:col>18</xdr:col>
      <xdr:colOff>9525</xdr:colOff>
      <xdr:row>4</xdr:row>
      <xdr:rowOff>171450</xdr:rowOff>
    </xdr:to>
    <xdr:sp macro="" textlink="">
      <xdr:nvSpPr>
        <xdr:cNvPr id="97" name="OpenSolver2"/>
        <xdr:cNvSpPr/>
      </xdr:nvSpPr>
      <xdr:spPr>
        <a:xfrm>
          <a:off x="11877675" y="723900"/>
          <a:ext cx="609600" cy="184150"/>
        </a:xfrm>
        <a:prstGeom prst="rect">
          <a:avLst/>
        </a:prstGeom>
        <a:noFill/>
        <a:ln w="25400" cap="flat" cmpd="sng" algn="ctr">
          <a:solidFill>
            <a:srgbClr val="FF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16</xdr:col>
      <xdr:colOff>596900</xdr:colOff>
      <xdr:row>3</xdr:row>
      <xdr:rowOff>104140</xdr:rowOff>
    </xdr:from>
    <xdr:to>
      <xdr:col>17</xdr:col>
      <xdr:colOff>218389</xdr:colOff>
      <xdr:row>4</xdr:row>
      <xdr:rowOff>48260</xdr:rowOff>
    </xdr:to>
    <xdr:sp macro="" textlink="">
      <xdr:nvSpPr>
        <xdr:cNvPr id="98" name="OpenSolver3"/>
        <xdr:cNvSpPr/>
      </xdr:nvSpPr>
      <xdr:spPr>
        <a:xfrm>
          <a:off x="11855450" y="656590"/>
          <a:ext cx="231089" cy="12827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min </a:t>
          </a:r>
        </a:p>
      </xdr:txBody>
    </xdr:sp>
    <xdr:clientData/>
  </xdr:twoCellAnchor>
  <xdr:twoCellAnchor>
    <xdr:from>
      <xdr:col>5</xdr:col>
      <xdr:colOff>0</xdr:colOff>
      <xdr:row>16</xdr:row>
      <xdr:rowOff>0</xdr:rowOff>
    </xdr:from>
    <xdr:to>
      <xdr:col>17</xdr:col>
      <xdr:colOff>0</xdr:colOff>
      <xdr:row>17</xdr:row>
      <xdr:rowOff>0</xdr:rowOff>
    </xdr:to>
    <xdr:sp macro="" textlink="">
      <xdr:nvSpPr>
        <xdr:cNvPr id="99" name="OpenSolver4"/>
        <xdr:cNvSpPr/>
      </xdr:nvSpPr>
      <xdr:spPr>
        <a:xfrm>
          <a:off x="4552950" y="2946400"/>
          <a:ext cx="7315200" cy="184150"/>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00FF"/>
            </a:solidFill>
          </a:endParaRPr>
        </a:p>
      </xdr:txBody>
    </xdr:sp>
    <xdr:clientData/>
  </xdr:twoCellAnchor>
  <xdr:twoCellAnchor>
    <xdr:from>
      <xdr:col>5</xdr:col>
      <xdr:colOff>0</xdr:colOff>
      <xdr:row>17</xdr:row>
      <xdr:rowOff>0</xdr:rowOff>
    </xdr:from>
    <xdr:to>
      <xdr:col>17</xdr:col>
      <xdr:colOff>0</xdr:colOff>
      <xdr:row>18</xdr:row>
      <xdr:rowOff>0</xdr:rowOff>
    </xdr:to>
    <xdr:sp macro="" textlink="">
      <xdr:nvSpPr>
        <xdr:cNvPr id="100" name="OpenSolver5"/>
        <xdr:cNvSpPr/>
      </xdr:nvSpPr>
      <xdr:spPr>
        <a:xfrm>
          <a:off x="4552950" y="3130550"/>
          <a:ext cx="7315200" cy="184150"/>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00FF"/>
              </a:solidFill>
            </a:rPr>
            <a:t>≥</a:t>
          </a:r>
        </a:p>
      </xdr:txBody>
    </xdr:sp>
    <xdr:clientData/>
  </xdr:twoCellAnchor>
  <xdr:twoCellAnchor>
    <xdr:from>
      <xdr:col>11</xdr:col>
      <xdr:colOff>0</xdr:colOff>
      <xdr:row>17</xdr:row>
      <xdr:rowOff>0</xdr:rowOff>
    </xdr:from>
    <xdr:to>
      <xdr:col>11</xdr:col>
      <xdr:colOff>0</xdr:colOff>
      <xdr:row>17</xdr:row>
      <xdr:rowOff>0</xdr:rowOff>
    </xdr:to>
    <xdr:cxnSp macro="">
      <xdr:nvCxnSpPr>
        <xdr:cNvPr id="101" name="OpenSolver6"/>
        <xdr:cNvCxnSpPr>
          <a:stCxn id="99" idx="2"/>
          <a:endCxn id="100" idx="0"/>
        </xdr:cNvCxnSpPr>
      </xdr:nvCxnSpPr>
      <xdr:spPr>
        <a:xfrm>
          <a:off x="8210550" y="3130550"/>
          <a:ext cx="0" cy="0"/>
        </a:xfrm>
        <a:prstGeom prst="straightConnector1">
          <a:avLst/>
        </a:prstGeom>
        <a:ln w="9525" cmpd="sng">
          <a:solidFill>
            <a:srgbClr val="0000FF"/>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16</xdr:row>
      <xdr:rowOff>55880</xdr:rowOff>
    </xdr:from>
    <xdr:to>
      <xdr:col>11</xdr:col>
      <xdr:colOff>190500</xdr:colOff>
      <xdr:row>17</xdr:row>
      <xdr:rowOff>127000</xdr:rowOff>
    </xdr:to>
    <xdr:sp macro="" textlink="">
      <xdr:nvSpPr>
        <xdr:cNvPr id="102" name="OpenSolver7"/>
        <xdr:cNvSpPr/>
      </xdr:nvSpPr>
      <xdr:spPr>
        <a:xfrm>
          <a:off x="8020050" y="3002280"/>
          <a:ext cx="381000" cy="25527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xdr:colOff>
      <xdr:row>17</xdr:row>
      <xdr:rowOff>12700</xdr:rowOff>
    </xdr:from>
    <xdr:to>
      <xdr:col>17</xdr:col>
      <xdr:colOff>12700</xdr:colOff>
      <xdr:row>18</xdr:row>
      <xdr:rowOff>0</xdr:rowOff>
    </xdr:to>
    <xdr:sp macro="" textlink="">
      <xdr:nvSpPr>
        <xdr:cNvPr id="103" name="OpenSolver8"/>
        <xdr:cNvSpPr/>
      </xdr:nvSpPr>
      <xdr:spPr>
        <a:xfrm>
          <a:off x="4565650" y="3143250"/>
          <a:ext cx="7315200" cy="171450"/>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8000"/>
            </a:solidFill>
          </a:endParaRPr>
        </a:p>
      </xdr:txBody>
    </xdr:sp>
    <xdr:clientData/>
  </xdr:twoCellAnchor>
  <xdr:twoCellAnchor>
    <xdr:from>
      <xdr:col>5</xdr:col>
      <xdr:colOff>0</xdr:colOff>
      <xdr:row>25</xdr:row>
      <xdr:rowOff>0</xdr:rowOff>
    </xdr:from>
    <xdr:to>
      <xdr:col>17</xdr:col>
      <xdr:colOff>0</xdr:colOff>
      <xdr:row>26</xdr:row>
      <xdr:rowOff>0</xdr:rowOff>
    </xdr:to>
    <xdr:sp macro="" textlink="">
      <xdr:nvSpPr>
        <xdr:cNvPr id="104" name="OpenSolver9"/>
        <xdr:cNvSpPr/>
      </xdr:nvSpPr>
      <xdr:spPr>
        <a:xfrm>
          <a:off x="4552950" y="4629150"/>
          <a:ext cx="7315200" cy="184150"/>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8000"/>
              </a:solidFill>
            </a:rPr>
            <a:t>≤</a:t>
          </a:r>
        </a:p>
      </xdr:txBody>
    </xdr:sp>
    <xdr:clientData/>
  </xdr:twoCellAnchor>
  <xdr:twoCellAnchor>
    <xdr:from>
      <xdr:col>11</xdr:col>
      <xdr:colOff>0</xdr:colOff>
      <xdr:row>18</xdr:row>
      <xdr:rowOff>0</xdr:rowOff>
    </xdr:from>
    <xdr:to>
      <xdr:col>11</xdr:col>
      <xdr:colOff>12700</xdr:colOff>
      <xdr:row>25</xdr:row>
      <xdr:rowOff>0</xdr:rowOff>
    </xdr:to>
    <xdr:cxnSp macro="">
      <xdr:nvCxnSpPr>
        <xdr:cNvPr id="105" name="OpenSolver10"/>
        <xdr:cNvCxnSpPr>
          <a:stCxn id="103" idx="2"/>
          <a:endCxn id="104" idx="0"/>
        </xdr:cNvCxnSpPr>
      </xdr:nvCxnSpPr>
      <xdr:spPr>
        <a:xfrm flipH="1">
          <a:off x="8210550" y="3314700"/>
          <a:ext cx="12700" cy="1314450"/>
        </a:xfrm>
        <a:prstGeom prst="straightConnector1">
          <a:avLst/>
        </a:prstGeom>
        <a:ln w="9525" cmpd="sng">
          <a:solidFill>
            <a:srgbClr val="008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425450</xdr:colOff>
      <xdr:row>20</xdr:row>
      <xdr:rowOff>154940</xdr:rowOff>
    </xdr:from>
    <xdr:to>
      <xdr:col>11</xdr:col>
      <xdr:colOff>196850</xdr:colOff>
      <xdr:row>22</xdr:row>
      <xdr:rowOff>35560</xdr:rowOff>
    </xdr:to>
    <xdr:sp macro="" textlink="">
      <xdr:nvSpPr>
        <xdr:cNvPr id="106" name="OpenSolver11"/>
        <xdr:cNvSpPr/>
      </xdr:nvSpPr>
      <xdr:spPr>
        <a:xfrm>
          <a:off x="8026400" y="3844290"/>
          <a:ext cx="381000" cy="25527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27</xdr:row>
      <xdr:rowOff>0</xdr:rowOff>
    </xdr:from>
    <xdr:to>
      <xdr:col>17</xdr:col>
      <xdr:colOff>0</xdr:colOff>
      <xdr:row>28</xdr:row>
      <xdr:rowOff>0</xdr:rowOff>
    </xdr:to>
    <xdr:sp macro="" textlink="">
      <xdr:nvSpPr>
        <xdr:cNvPr id="107" name="OpenSolver12"/>
        <xdr:cNvSpPr/>
      </xdr:nvSpPr>
      <xdr:spPr>
        <a:xfrm>
          <a:off x="4552950" y="5003800"/>
          <a:ext cx="7315200" cy="190500"/>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9900CC"/>
            </a:solidFill>
          </a:endParaRPr>
        </a:p>
      </xdr:txBody>
    </xdr:sp>
    <xdr:clientData/>
  </xdr:twoCellAnchor>
  <xdr:twoCellAnchor>
    <xdr:from>
      <xdr:col>5</xdr:col>
      <xdr:colOff>0</xdr:colOff>
      <xdr:row>28</xdr:row>
      <xdr:rowOff>0</xdr:rowOff>
    </xdr:from>
    <xdr:to>
      <xdr:col>17</xdr:col>
      <xdr:colOff>0</xdr:colOff>
      <xdr:row>29</xdr:row>
      <xdr:rowOff>0</xdr:rowOff>
    </xdr:to>
    <xdr:sp macro="" textlink="">
      <xdr:nvSpPr>
        <xdr:cNvPr id="108" name="OpenSolver13"/>
        <xdr:cNvSpPr/>
      </xdr:nvSpPr>
      <xdr:spPr>
        <a:xfrm>
          <a:off x="4552950" y="5194300"/>
          <a:ext cx="7315200" cy="184150"/>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9900CC"/>
              </a:solidFill>
            </a:rPr>
            <a:t>=</a:t>
          </a:r>
        </a:p>
      </xdr:txBody>
    </xdr:sp>
    <xdr:clientData/>
  </xdr:twoCellAnchor>
  <xdr:twoCellAnchor>
    <xdr:from>
      <xdr:col>11</xdr:col>
      <xdr:colOff>0</xdr:colOff>
      <xdr:row>28</xdr:row>
      <xdr:rowOff>0</xdr:rowOff>
    </xdr:from>
    <xdr:to>
      <xdr:col>11</xdr:col>
      <xdr:colOff>0</xdr:colOff>
      <xdr:row>28</xdr:row>
      <xdr:rowOff>0</xdr:rowOff>
    </xdr:to>
    <xdr:cxnSp macro="">
      <xdr:nvCxnSpPr>
        <xdr:cNvPr id="109" name="OpenSolver14"/>
        <xdr:cNvCxnSpPr>
          <a:stCxn id="107" idx="2"/>
          <a:endCxn id="108" idx="0"/>
        </xdr:cNvCxnSpPr>
      </xdr:nvCxnSpPr>
      <xdr:spPr>
        <a:xfrm>
          <a:off x="8210550" y="5194300"/>
          <a:ext cx="0" cy="0"/>
        </a:xfrm>
        <a:prstGeom prst="straightConnector1">
          <a:avLst/>
        </a:prstGeom>
        <a:ln w="9525" cmpd="sng">
          <a:solidFill>
            <a:srgbClr val="9900CC"/>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27</xdr:row>
      <xdr:rowOff>63500</xdr:rowOff>
    </xdr:from>
    <xdr:to>
      <xdr:col>11</xdr:col>
      <xdr:colOff>190500</xdr:colOff>
      <xdr:row>28</xdr:row>
      <xdr:rowOff>127000</xdr:rowOff>
    </xdr:to>
    <xdr:sp macro="" textlink="">
      <xdr:nvSpPr>
        <xdr:cNvPr id="110" name="OpenSolver15"/>
        <xdr:cNvSpPr/>
      </xdr:nvSpPr>
      <xdr:spPr>
        <a:xfrm>
          <a:off x="8020050" y="5067300"/>
          <a:ext cx="381000" cy="254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20</xdr:row>
      <xdr:rowOff>0</xdr:rowOff>
    </xdr:from>
    <xdr:to>
      <xdr:col>17</xdr:col>
      <xdr:colOff>0</xdr:colOff>
      <xdr:row>21</xdr:row>
      <xdr:rowOff>0</xdr:rowOff>
    </xdr:to>
    <xdr:sp macro="" textlink="">
      <xdr:nvSpPr>
        <xdr:cNvPr id="111" name="OpenSolver16"/>
        <xdr:cNvSpPr/>
      </xdr:nvSpPr>
      <xdr:spPr>
        <a:xfrm>
          <a:off x="4552950" y="3689350"/>
          <a:ext cx="7315200" cy="190500"/>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800000"/>
            </a:solidFill>
          </a:endParaRPr>
        </a:p>
      </xdr:txBody>
    </xdr:sp>
    <xdr:clientData/>
  </xdr:twoCellAnchor>
  <xdr:twoCellAnchor>
    <xdr:from>
      <xdr:col>5</xdr:col>
      <xdr:colOff>0</xdr:colOff>
      <xdr:row>21</xdr:row>
      <xdr:rowOff>0</xdr:rowOff>
    </xdr:from>
    <xdr:to>
      <xdr:col>17</xdr:col>
      <xdr:colOff>0</xdr:colOff>
      <xdr:row>22</xdr:row>
      <xdr:rowOff>0</xdr:rowOff>
    </xdr:to>
    <xdr:sp macro="" textlink="">
      <xdr:nvSpPr>
        <xdr:cNvPr id="112" name="OpenSolver17"/>
        <xdr:cNvSpPr/>
      </xdr:nvSpPr>
      <xdr:spPr>
        <a:xfrm>
          <a:off x="4552950" y="3879850"/>
          <a:ext cx="7315200" cy="184150"/>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800000"/>
              </a:solidFill>
            </a:rPr>
            <a:t>=</a:t>
          </a:r>
        </a:p>
      </xdr:txBody>
    </xdr:sp>
    <xdr:clientData/>
  </xdr:twoCellAnchor>
  <xdr:twoCellAnchor>
    <xdr:from>
      <xdr:col>11</xdr:col>
      <xdr:colOff>0</xdr:colOff>
      <xdr:row>21</xdr:row>
      <xdr:rowOff>0</xdr:rowOff>
    </xdr:from>
    <xdr:to>
      <xdr:col>11</xdr:col>
      <xdr:colOff>0</xdr:colOff>
      <xdr:row>21</xdr:row>
      <xdr:rowOff>0</xdr:rowOff>
    </xdr:to>
    <xdr:cxnSp macro="">
      <xdr:nvCxnSpPr>
        <xdr:cNvPr id="113" name="OpenSolver18"/>
        <xdr:cNvCxnSpPr>
          <a:stCxn id="111" idx="2"/>
          <a:endCxn id="112" idx="0"/>
        </xdr:cNvCxnSpPr>
      </xdr:nvCxnSpPr>
      <xdr:spPr>
        <a:xfrm>
          <a:off x="8210550" y="3879850"/>
          <a:ext cx="0" cy="0"/>
        </a:xfrm>
        <a:prstGeom prst="straightConnector1">
          <a:avLst/>
        </a:prstGeom>
        <a:ln w="9525" cmpd="sng">
          <a:solidFill>
            <a:srgbClr val="800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20</xdr:row>
      <xdr:rowOff>63500</xdr:rowOff>
    </xdr:from>
    <xdr:to>
      <xdr:col>11</xdr:col>
      <xdr:colOff>190500</xdr:colOff>
      <xdr:row>21</xdr:row>
      <xdr:rowOff>127000</xdr:rowOff>
    </xdr:to>
    <xdr:sp macro="" textlink="">
      <xdr:nvSpPr>
        <xdr:cNvPr id="114" name="OpenSolver19"/>
        <xdr:cNvSpPr/>
      </xdr:nvSpPr>
      <xdr:spPr>
        <a:xfrm>
          <a:off x="8020050" y="3752850"/>
          <a:ext cx="381000" cy="254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xdr:colOff>
      <xdr:row>6</xdr:row>
      <xdr:rowOff>7620</xdr:rowOff>
    </xdr:from>
    <xdr:to>
      <xdr:col>5</xdr:col>
      <xdr:colOff>64830</xdr:colOff>
      <xdr:row>6</xdr:row>
      <xdr:rowOff>121920</xdr:rowOff>
    </xdr:to>
    <xdr:sp macro="" textlink="">
      <xdr:nvSpPr>
        <xdr:cNvPr id="115" name="OpenSolver20"/>
        <xdr:cNvSpPr/>
      </xdr:nvSpPr>
      <xdr:spPr>
        <a:xfrm>
          <a:off x="45656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6</xdr:row>
      <xdr:rowOff>7620</xdr:rowOff>
    </xdr:from>
    <xdr:to>
      <xdr:col>6</xdr:col>
      <xdr:colOff>64830</xdr:colOff>
      <xdr:row>6</xdr:row>
      <xdr:rowOff>121920</xdr:rowOff>
    </xdr:to>
    <xdr:sp macro="" textlink="">
      <xdr:nvSpPr>
        <xdr:cNvPr id="116" name="OpenSolver21"/>
        <xdr:cNvSpPr/>
      </xdr:nvSpPr>
      <xdr:spPr>
        <a:xfrm>
          <a:off x="51752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6</xdr:row>
      <xdr:rowOff>7620</xdr:rowOff>
    </xdr:from>
    <xdr:to>
      <xdr:col>7</xdr:col>
      <xdr:colOff>64830</xdr:colOff>
      <xdr:row>6</xdr:row>
      <xdr:rowOff>121920</xdr:rowOff>
    </xdr:to>
    <xdr:sp macro="" textlink="">
      <xdr:nvSpPr>
        <xdr:cNvPr id="117" name="OpenSolver22"/>
        <xdr:cNvSpPr/>
      </xdr:nvSpPr>
      <xdr:spPr>
        <a:xfrm>
          <a:off x="57848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6</xdr:row>
      <xdr:rowOff>7620</xdr:rowOff>
    </xdr:from>
    <xdr:to>
      <xdr:col>8</xdr:col>
      <xdr:colOff>64830</xdr:colOff>
      <xdr:row>6</xdr:row>
      <xdr:rowOff>121920</xdr:rowOff>
    </xdr:to>
    <xdr:sp macro="" textlink="">
      <xdr:nvSpPr>
        <xdr:cNvPr id="118" name="OpenSolver23"/>
        <xdr:cNvSpPr/>
      </xdr:nvSpPr>
      <xdr:spPr>
        <a:xfrm>
          <a:off x="63944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6</xdr:row>
      <xdr:rowOff>7620</xdr:rowOff>
    </xdr:from>
    <xdr:to>
      <xdr:col>9</xdr:col>
      <xdr:colOff>64830</xdr:colOff>
      <xdr:row>6</xdr:row>
      <xdr:rowOff>121920</xdr:rowOff>
    </xdr:to>
    <xdr:sp macro="" textlink="">
      <xdr:nvSpPr>
        <xdr:cNvPr id="119" name="OpenSolver24"/>
        <xdr:cNvSpPr/>
      </xdr:nvSpPr>
      <xdr:spPr>
        <a:xfrm>
          <a:off x="70040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6</xdr:row>
      <xdr:rowOff>7620</xdr:rowOff>
    </xdr:from>
    <xdr:to>
      <xdr:col>10</xdr:col>
      <xdr:colOff>64830</xdr:colOff>
      <xdr:row>6</xdr:row>
      <xdr:rowOff>121920</xdr:rowOff>
    </xdr:to>
    <xdr:sp macro="" textlink="">
      <xdr:nvSpPr>
        <xdr:cNvPr id="120" name="OpenSolver25"/>
        <xdr:cNvSpPr/>
      </xdr:nvSpPr>
      <xdr:spPr>
        <a:xfrm>
          <a:off x="76136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6</xdr:row>
      <xdr:rowOff>7620</xdr:rowOff>
    </xdr:from>
    <xdr:to>
      <xdr:col>11</xdr:col>
      <xdr:colOff>64830</xdr:colOff>
      <xdr:row>6</xdr:row>
      <xdr:rowOff>121920</xdr:rowOff>
    </xdr:to>
    <xdr:sp macro="" textlink="">
      <xdr:nvSpPr>
        <xdr:cNvPr id="121" name="OpenSolver26"/>
        <xdr:cNvSpPr/>
      </xdr:nvSpPr>
      <xdr:spPr>
        <a:xfrm>
          <a:off x="82232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6</xdr:row>
      <xdr:rowOff>7620</xdr:rowOff>
    </xdr:from>
    <xdr:to>
      <xdr:col>12</xdr:col>
      <xdr:colOff>64830</xdr:colOff>
      <xdr:row>6</xdr:row>
      <xdr:rowOff>121920</xdr:rowOff>
    </xdr:to>
    <xdr:sp macro="" textlink="">
      <xdr:nvSpPr>
        <xdr:cNvPr id="122" name="OpenSolver27"/>
        <xdr:cNvSpPr/>
      </xdr:nvSpPr>
      <xdr:spPr>
        <a:xfrm>
          <a:off x="88328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6</xdr:row>
      <xdr:rowOff>7620</xdr:rowOff>
    </xdr:from>
    <xdr:to>
      <xdr:col>13</xdr:col>
      <xdr:colOff>64830</xdr:colOff>
      <xdr:row>6</xdr:row>
      <xdr:rowOff>121920</xdr:rowOff>
    </xdr:to>
    <xdr:sp macro="" textlink="">
      <xdr:nvSpPr>
        <xdr:cNvPr id="123" name="OpenSolver28"/>
        <xdr:cNvSpPr/>
      </xdr:nvSpPr>
      <xdr:spPr>
        <a:xfrm>
          <a:off x="94424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6</xdr:row>
      <xdr:rowOff>7620</xdr:rowOff>
    </xdr:from>
    <xdr:to>
      <xdr:col>14</xdr:col>
      <xdr:colOff>64830</xdr:colOff>
      <xdr:row>6</xdr:row>
      <xdr:rowOff>121920</xdr:rowOff>
    </xdr:to>
    <xdr:sp macro="" textlink="">
      <xdr:nvSpPr>
        <xdr:cNvPr id="124" name="OpenSolver29"/>
        <xdr:cNvSpPr/>
      </xdr:nvSpPr>
      <xdr:spPr>
        <a:xfrm>
          <a:off x="100520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6</xdr:row>
      <xdr:rowOff>7620</xdr:rowOff>
    </xdr:from>
    <xdr:to>
      <xdr:col>15</xdr:col>
      <xdr:colOff>64830</xdr:colOff>
      <xdr:row>6</xdr:row>
      <xdr:rowOff>121920</xdr:rowOff>
    </xdr:to>
    <xdr:sp macro="" textlink="">
      <xdr:nvSpPr>
        <xdr:cNvPr id="125" name="OpenSolver30"/>
        <xdr:cNvSpPr/>
      </xdr:nvSpPr>
      <xdr:spPr>
        <a:xfrm>
          <a:off x="106616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6</xdr:row>
      <xdr:rowOff>7620</xdr:rowOff>
    </xdr:from>
    <xdr:to>
      <xdr:col>16</xdr:col>
      <xdr:colOff>64830</xdr:colOff>
      <xdr:row>6</xdr:row>
      <xdr:rowOff>121920</xdr:rowOff>
    </xdr:to>
    <xdr:sp macro="" textlink="">
      <xdr:nvSpPr>
        <xdr:cNvPr id="126" name="OpenSolver31"/>
        <xdr:cNvSpPr/>
      </xdr:nvSpPr>
      <xdr:spPr>
        <a:xfrm>
          <a:off x="11271250" y="111252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7</xdr:row>
      <xdr:rowOff>15240</xdr:rowOff>
    </xdr:from>
    <xdr:to>
      <xdr:col>5</xdr:col>
      <xdr:colOff>64830</xdr:colOff>
      <xdr:row>7</xdr:row>
      <xdr:rowOff>129540</xdr:rowOff>
    </xdr:to>
    <xdr:sp macro="" textlink="">
      <xdr:nvSpPr>
        <xdr:cNvPr id="127" name="OpenSolver32"/>
        <xdr:cNvSpPr/>
      </xdr:nvSpPr>
      <xdr:spPr>
        <a:xfrm>
          <a:off x="45656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7</xdr:row>
      <xdr:rowOff>15240</xdr:rowOff>
    </xdr:from>
    <xdr:to>
      <xdr:col>6</xdr:col>
      <xdr:colOff>64830</xdr:colOff>
      <xdr:row>7</xdr:row>
      <xdr:rowOff>129540</xdr:rowOff>
    </xdr:to>
    <xdr:sp macro="" textlink="">
      <xdr:nvSpPr>
        <xdr:cNvPr id="128" name="OpenSolver33"/>
        <xdr:cNvSpPr/>
      </xdr:nvSpPr>
      <xdr:spPr>
        <a:xfrm>
          <a:off x="51752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7</xdr:row>
      <xdr:rowOff>15240</xdr:rowOff>
    </xdr:from>
    <xdr:to>
      <xdr:col>7</xdr:col>
      <xdr:colOff>64830</xdr:colOff>
      <xdr:row>7</xdr:row>
      <xdr:rowOff>129540</xdr:rowOff>
    </xdr:to>
    <xdr:sp macro="" textlink="">
      <xdr:nvSpPr>
        <xdr:cNvPr id="129" name="OpenSolver34"/>
        <xdr:cNvSpPr/>
      </xdr:nvSpPr>
      <xdr:spPr>
        <a:xfrm>
          <a:off x="57848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7</xdr:row>
      <xdr:rowOff>15240</xdr:rowOff>
    </xdr:from>
    <xdr:to>
      <xdr:col>8</xdr:col>
      <xdr:colOff>64830</xdr:colOff>
      <xdr:row>7</xdr:row>
      <xdr:rowOff>129540</xdr:rowOff>
    </xdr:to>
    <xdr:sp macro="" textlink="">
      <xdr:nvSpPr>
        <xdr:cNvPr id="130" name="OpenSolver35"/>
        <xdr:cNvSpPr/>
      </xdr:nvSpPr>
      <xdr:spPr>
        <a:xfrm>
          <a:off x="63944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7</xdr:row>
      <xdr:rowOff>15240</xdr:rowOff>
    </xdr:from>
    <xdr:to>
      <xdr:col>9</xdr:col>
      <xdr:colOff>64830</xdr:colOff>
      <xdr:row>7</xdr:row>
      <xdr:rowOff>129540</xdr:rowOff>
    </xdr:to>
    <xdr:sp macro="" textlink="">
      <xdr:nvSpPr>
        <xdr:cNvPr id="131" name="OpenSolver36"/>
        <xdr:cNvSpPr/>
      </xdr:nvSpPr>
      <xdr:spPr>
        <a:xfrm>
          <a:off x="70040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7</xdr:row>
      <xdr:rowOff>15240</xdr:rowOff>
    </xdr:from>
    <xdr:to>
      <xdr:col>10</xdr:col>
      <xdr:colOff>64830</xdr:colOff>
      <xdr:row>7</xdr:row>
      <xdr:rowOff>129540</xdr:rowOff>
    </xdr:to>
    <xdr:sp macro="" textlink="">
      <xdr:nvSpPr>
        <xdr:cNvPr id="132" name="OpenSolver37"/>
        <xdr:cNvSpPr/>
      </xdr:nvSpPr>
      <xdr:spPr>
        <a:xfrm>
          <a:off x="76136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7</xdr:row>
      <xdr:rowOff>15240</xdr:rowOff>
    </xdr:from>
    <xdr:to>
      <xdr:col>11</xdr:col>
      <xdr:colOff>64830</xdr:colOff>
      <xdr:row>7</xdr:row>
      <xdr:rowOff>129540</xdr:rowOff>
    </xdr:to>
    <xdr:sp macro="" textlink="">
      <xdr:nvSpPr>
        <xdr:cNvPr id="133" name="OpenSolver38"/>
        <xdr:cNvSpPr/>
      </xdr:nvSpPr>
      <xdr:spPr>
        <a:xfrm>
          <a:off x="82232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7</xdr:row>
      <xdr:rowOff>15240</xdr:rowOff>
    </xdr:from>
    <xdr:to>
      <xdr:col>12</xdr:col>
      <xdr:colOff>64830</xdr:colOff>
      <xdr:row>7</xdr:row>
      <xdr:rowOff>129540</xdr:rowOff>
    </xdr:to>
    <xdr:sp macro="" textlink="">
      <xdr:nvSpPr>
        <xdr:cNvPr id="134" name="OpenSolver39"/>
        <xdr:cNvSpPr/>
      </xdr:nvSpPr>
      <xdr:spPr>
        <a:xfrm>
          <a:off x="88328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7</xdr:row>
      <xdr:rowOff>15240</xdr:rowOff>
    </xdr:from>
    <xdr:to>
      <xdr:col>13</xdr:col>
      <xdr:colOff>64830</xdr:colOff>
      <xdr:row>7</xdr:row>
      <xdr:rowOff>129540</xdr:rowOff>
    </xdr:to>
    <xdr:sp macro="" textlink="">
      <xdr:nvSpPr>
        <xdr:cNvPr id="135" name="OpenSolver40"/>
        <xdr:cNvSpPr/>
      </xdr:nvSpPr>
      <xdr:spPr>
        <a:xfrm>
          <a:off x="94424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7</xdr:row>
      <xdr:rowOff>15240</xdr:rowOff>
    </xdr:from>
    <xdr:to>
      <xdr:col>14</xdr:col>
      <xdr:colOff>64830</xdr:colOff>
      <xdr:row>7</xdr:row>
      <xdr:rowOff>129540</xdr:rowOff>
    </xdr:to>
    <xdr:sp macro="" textlink="">
      <xdr:nvSpPr>
        <xdr:cNvPr id="136" name="OpenSolver41"/>
        <xdr:cNvSpPr/>
      </xdr:nvSpPr>
      <xdr:spPr>
        <a:xfrm>
          <a:off x="100520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7</xdr:row>
      <xdr:rowOff>15240</xdr:rowOff>
    </xdr:from>
    <xdr:to>
      <xdr:col>15</xdr:col>
      <xdr:colOff>64830</xdr:colOff>
      <xdr:row>7</xdr:row>
      <xdr:rowOff>129540</xdr:rowOff>
    </xdr:to>
    <xdr:sp macro="" textlink="">
      <xdr:nvSpPr>
        <xdr:cNvPr id="137" name="OpenSolver42"/>
        <xdr:cNvSpPr/>
      </xdr:nvSpPr>
      <xdr:spPr>
        <a:xfrm>
          <a:off x="106616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7</xdr:row>
      <xdr:rowOff>15240</xdr:rowOff>
    </xdr:from>
    <xdr:to>
      <xdr:col>16</xdr:col>
      <xdr:colOff>64830</xdr:colOff>
      <xdr:row>7</xdr:row>
      <xdr:rowOff>129540</xdr:rowOff>
    </xdr:to>
    <xdr:sp macro="" textlink="">
      <xdr:nvSpPr>
        <xdr:cNvPr id="138" name="OpenSolver43"/>
        <xdr:cNvSpPr/>
      </xdr:nvSpPr>
      <xdr:spPr>
        <a:xfrm>
          <a:off x="11271250" y="130429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8</xdr:row>
      <xdr:rowOff>10160</xdr:rowOff>
    </xdr:from>
    <xdr:to>
      <xdr:col>5</xdr:col>
      <xdr:colOff>64830</xdr:colOff>
      <xdr:row>8</xdr:row>
      <xdr:rowOff>124460</xdr:rowOff>
    </xdr:to>
    <xdr:sp macro="" textlink="">
      <xdr:nvSpPr>
        <xdr:cNvPr id="139" name="OpenSolver44"/>
        <xdr:cNvSpPr/>
      </xdr:nvSpPr>
      <xdr:spPr>
        <a:xfrm>
          <a:off x="45656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8</xdr:row>
      <xdr:rowOff>10160</xdr:rowOff>
    </xdr:from>
    <xdr:to>
      <xdr:col>6</xdr:col>
      <xdr:colOff>64830</xdr:colOff>
      <xdr:row>8</xdr:row>
      <xdr:rowOff>124460</xdr:rowOff>
    </xdr:to>
    <xdr:sp macro="" textlink="">
      <xdr:nvSpPr>
        <xdr:cNvPr id="140" name="OpenSolver45"/>
        <xdr:cNvSpPr/>
      </xdr:nvSpPr>
      <xdr:spPr>
        <a:xfrm>
          <a:off x="51752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8</xdr:row>
      <xdr:rowOff>10160</xdr:rowOff>
    </xdr:from>
    <xdr:to>
      <xdr:col>7</xdr:col>
      <xdr:colOff>64830</xdr:colOff>
      <xdr:row>8</xdr:row>
      <xdr:rowOff>124460</xdr:rowOff>
    </xdr:to>
    <xdr:sp macro="" textlink="">
      <xdr:nvSpPr>
        <xdr:cNvPr id="141" name="OpenSolver46"/>
        <xdr:cNvSpPr/>
      </xdr:nvSpPr>
      <xdr:spPr>
        <a:xfrm>
          <a:off x="57848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8</xdr:row>
      <xdr:rowOff>10160</xdr:rowOff>
    </xdr:from>
    <xdr:to>
      <xdr:col>8</xdr:col>
      <xdr:colOff>64830</xdr:colOff>
      <xdr:row>8</xdr:row>
      <xdr:rowOff>124460</xdr:rowOff>
    </xdr:to>
    <xdr:sp macro="" textlink="">
      <xdr:nvSpPr>
        <xdr:cNvPr id="142" name="OpenSolver47"/>
        <xdr:cNvSpPr/>
      </xdr:nvSpPr>
      <xdr:spPr>
        <a:xfrm>
          <a:off x="63944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8</xdr:row>
      <xdr:rowOff>10160</xdr:rowOff>
    </xdr:from>
    <xdr:to>
      <xdr:col>9</xdr:col>
      <xdr:colOff>64830</xdr:colOff>
      <xdr:row>8</xdr:row>
      <xdr:rowOff>124460</xdr:rowOff>
    </xdr:to>
    <xdr:sp macro="" textlink="">
      <xdr:nvSpPr>
        <xdr:cNvPr id="143" name="OpenSolver48"/>
        <xdr:cNvSpPr/>
      </xdr:nvSpPr>
      <xdr:spPr>
        <a:xfrm>
          <a:off x="70040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8</xdr:row>
      <xdr:rowOff>10160</xdr:rowOff>
    </xdr:from>
    <xdr:to>
      <xdr:col>10</xdr:col>
      <xdr:colOff>64830</xdr:colOff>
      <xdr:row>8</xdr:row>
      <xdr:rowOff>124460</xdr:rowOff>
    </xdr:to>
    <xdr:sp macro="" textlink="">
      <xdr:nvSpPr>
        <xdr:cNvPr id="144" name="OpenSolver49"/>
        <xdr:cNvSpPr/>
      </xdr:nvSpPr>
      <xdr:spPr>
        <a:xfrm>
          <a:off x="76136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8</xdr:row>
      <xdr:rowOff>10160</xdr:rowOff>
    </xdr:from>
    <xdr:to>
      <xdr:col>11</xdr:col>
      <xdr:colOff>64830</xdr:colOff>
      <xdr:row>8</xdr:row>
      <xdr:rowOff>124460</xdr:rowOff>
    </xdr:to>
    <xdr:sp macro="" textlink="">
      <xdr:nvSpPr>
        <xdr:cNvPr id="145" name="OpenSolver50"/>
        <xdr:cNvSpPr/>
      </xdr:nvSpPr>
      <xdr:spPr>
        <a:xfrm>
          <a:off x="82232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8</xdr:row>
      <xdr:rowOff>10160</xdr:rowOff>
    </xdr:from>
    <xdr:to>
      <xdr:col>12</xdr:col>
      <xdr:colOff>64830</xdr:colOff>
      <xdr:row>8</xdr:row>
      <xdr:rowOff>124460</xdr:rowOff>
    </xdr:to>
    <xdr:sp macro="" textlink="">
      <xdr:nvSpPr>
        <xdr:cNvPr id="146" name="OpenSolver51"/>
        <xdr:cNvSpPr/>
      </xdr:nvSpPr>
      <xdr:spPr>
        <a:xfrm>
          <a:off x="88328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8</xdr:row>
      <xdr:rowOff>10160</xdr:rowOff>
    </xdr:from>
    <xdr:to>
      <xdr:col>13</xdr:col>
      <xdr:colOff>64830</xdr:colOff>
      <xdr:row>8</xdr:row>
      <xdr:rowOff>124460</xdr:rowOff>
    </xdr:to>
    <xdr:sp macro="" textlink="">
      <xdr:nvSpPr>
        <xdr:cNvPr id="147" name="OpenSolver52"/>
        <xdr:cNvSpPr/>
      </xdr:nvSpPr>
      <xdr:spPr>
        <a:xfrm>
          <a:off x="94424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8</xdr:row>
      <xdr:rowOff>10160</xdr:rowOff>
    </xdr:from>
    <xdr:to>
      <xdr:col>14</xdr:col>
      <xdr:colOff>64830</xdr:colOff>
      <xdr:row>8</xdr:row>
      <xdr:rowOff>124460</xdr:rowOff>
    </xdr:to>
    <xdr:sp macro="" textlink="">
      <xdr:nvSpPr>
        <xdr:cNvPr id="148" name="OpenSolver53"/>
        <xdr:cNvSpPr/>
      </xdr:nvSpPr>
      <xdr:spPr>
        <a:xfrm>
          <a:off x="100520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8</xdr:row>
      <xdr:rowOff>10160</xdr:rowOff>
    </xdr:from>
    <xdr:to>
      <xdr:col>15</xdr:col>
      <xdr:colOff>64830</xdr:colOff>
      <xdr:row>8</xdr:row>
      <xdr:rowOff>124460</xdr:rowOff>
    </xdr:to>
    <xdr:sp macro="" textlink="">
      <xdr:nvSpPr>
        <xdr:cNvPr id="149" name="OpenSolver54"/>
        <xdr:cNvSpPr/>
      </xdr:nvSpPr>
      <xdr:spPr>
        <a:xfrm>
          <a:off x="106616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8</xdr:row>
      <xdr:rowOff>10160</xdr:rowOff>
    </xdr:from>
    <xdr:to>
      <xdr:col>16</xdr:col>
      <xdr:colOff>64830</xdr:colOff>
      <xdr:row>8</xdr:row>
      <xdr:rowOff>124460</xdr:rowOff>
    </xdr:to>
    <xdr:sp macro="" textlink="">
      <xdr:nvSpPr>
        <xdr:cNvPr id="150" name="OpenSolver55"/>
        <xdr:cNvSpPr/>
      </xdr:nvSpPr>
      <xdr:spPr>
        <a:xfrm>
          <a:off x="11271250" y="1483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9</xdr:row>
      <xdr:rowOff>17780</xdr:rowOff>
    </xdr:from>
    <xdr:to>
      <xdr:col>5</xdr:col>
      <xdr:colOff>64830</xdr:colOff>
      <xdr:row>9</xdr:row>
      <xdr:rowOff>132080</xdr:rowOff>
    </xdr:to>
    <xdr:sp macro="" textlink="">
      <xdr:nvSpPr>
        <xdr:cNvPr id="151" name="OpenSolver56"/>
        <xdr:cNvSpPr/>
      </xdr:nvSpPr>
      <xdr:spPr>
        <a:xfrm>
          <a:off x="45656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9</xdr:row>
      <xdr:rowOff>17780</xdr:rowOff>
    </xdr:from>
    <xdr:to>
      <xdr:col>6</xdr:col>
      <xdr:colOff>64830</xdr:colOff>
      <xdr:row>9</xdr:row>
      <xdr:rowOff>132080</xdr:rowOff>
    </xdr:to>
    <xdr:sp macro="" textlink="">
      <xdr:nvSpPr>
        <xdr:cNvPr id="152" name="OpenSolver57"/>
        <xdr:cNvSpPr/>
      </xdr:nvSpPr>
      <xdr:spPr>
        <a:xfrm>
          <a:off x="51752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9</xdr:row>
      <xdr:rowOff>17780</xdr:rowOff>
    </xdr:from>
    <xdr:to>
      <xdr:col>7</xdr:col>
      <xdr:colOff>64830</xdr:colOff>
      <xdr:row>9</xdr:row>
      <xdr:rowOff>132080</xdr:rowOff>
    </xdr:to>
    <xdr:sp macro="" textlink="">
      <xdr:nvSpPr>
        <xdr:cNvPr id="153" name="OpenSolver58"/>
        <xdr:cNvSpPr/>
      </xdr:nvSpPr>
      <xdr:spPr>
        <a:xfrm>
          <a:off x="57848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9</xdr:row>
      <xdr:rowOff>17780</xdr:rowOff>
    </xdr:from>
    <xdr:to>
      <xdr:col>8</xdr:col>
      <xdr:colOff>64830</xdr:colOff>
      <xdr:row>9</xdr:row>
      <xdr:rowOff>132080</xdr:rowOff>
    </xdr:to>
    <xdr:sp macro="" textlink="">
      <xdr:nvSpPr>
        <xdr:cNvPr id="154" name="OpenSolver59"/>
        <xdr:cNvSpPr/>
      </xdr:nvSpPr>
      <xdr:spPr>
        <a:xfrm>
          <a:off x="63944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9</xdr:row>
      <xdr:rowOff>17780</xdr:rowOff>
    </xdr:from>
    <xdr:to>
      <xdr:col>9</xdr:col>
      <xdr:colOff>64830</xdr:colOff>
      <xdr:row>9</xdr:row>
      <xdr:rowOff>132080</xdr:rowOff>
    </xdr:to>
    <xdr:sp macro="" textlink="">
      <xdr:nvSpPr>
        <xdr:cNvPr id="155" name="OpenSolver60"/>
        <xdr:cNvSpPr/>
      </xdr:nvSpPr>
      <xdr:spPr>
        <a:xfrm>
          <a:off x="70040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9</xdr:row>
      <xdr:rowOff>17780</xdr:rowOff>
    </xdr:from>
    <xdr:to>
      <xdr:col>10</xdr:col>
      <xdr:colOff>64830</xdr:colOff>
      <xdr:row>9</xdr:row>
      <xdr:rowOff>132080</xdr:rowOff>
    </xdr:to>
    <xdr:sp macro="" textlink="">
      <xdr:nvSpPr>
        <xdr:cNvPr id="156" name="OpenSolver61"/>
        <xdr:cNvSpPr/>
      </xdr:nvSpPr>
      <xdr:spPr>
        <a:xfrm>
          <a:off x="76136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9</xdr:row>
      <xdr:rowOff>17780</xdr:rowOff>
    </xdr:from>
    <xdr:to>
      <xdr:col>11</xdr:col>
      <xdr:colOff>64830</xdr:colOff>
      <xdr:row>9</xdr:row>
      <xdr:rowOff>132080</xdr:rowOff>
    </xdr:to>
    <xdr:sp macro="" textlink="">
      <xdr:nvSpPr>
        <xdr:cNvPr id="157" name="OpenSolver62"/>
        <xdr:cNvSpPr/>
      </xdr:nvSpPr>
      <xdr:spPr>
        <a:xfrm>
          <a:off x="82232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9</xdr:row>
      <xdr:rowOff>17780</xdr:rowOff>
    </xdr:from>
    <xdr:to>
      <xdr:col>12</xdr:col>
      <xdr:colOff>64830</xdr:colOff>
      <xdr:row>9</xdr:row>
      <xdr:rowOff>132080</xdr:rowOff>
    </xdr:to>
    <xdr:sp macro="" textlink="">
      <xdr:nvSpPr>
        <xdr:cNvPr id="158" name="OpenSolver63"/>
        <xdr:cNvSpPr/>
      </xdr:nvSpPr>
      <xdr:spPr>
        <a:xfrm>
          <a:off x="88328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9</xdr:row>
      <xdr:rowOff>17780</xdr:rowOff>
    </xdr:from>
    <xdr:to>
      <xdr:col>13</xdr:col>
      <xdr:colOff>64830</xdr:colOff>
      <xdr:row>9</xdr:row>
      <xdr:rowOff>132080</xdr:rowOff>
    </xdr:to>
    <xdr:sp macro="" textlink="">
      <xdr:nvSpPr>
        <xdr:cNvPr id="159" name="OpenSolver64"/>
        <xdr:cNvSpPr/>
      </xdr:nvSpPr>
      <xdr:spPr>
        <a:xfrm>
          <a:off x="94424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9</xdr:row>
      <xdr:rowOff>17780</xdr:rowOff>
    </xdr:from>
    <xdr:to>
      <xdr:col>14</xdr:col>
      <xdr:colOff>64830</xdr:colOff>
      <xdr:row>9</xdr:row>
      <xdr:rowOff>132080</xdr:rowOff>
    </xdr:to>
    <xdr:sp macro="" textlink="">
      <xdr:nvSpPr>
        <xdr:cNvPr id="160" name="OpenSolver65"/>
        <xdr:cNvSpPr/>
      </xdr:nvSpPr>
      <xdr:spPr>
        <a:xfrm>
          <a:off x="100520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9</xdr:row>
      <xdr:rowOff>17780</xdr:rowOff>
    </xdr:from>
    <xdr:to>
      <xdr:col>15</xdr:col>
      <xdr:colOff>64830</xdr:colOff>
      <xdr:row>9</xdr:row>
      <xdr:rowOff>132080</xdr:rowOff>
    </xdr:to>
    <xdr:sp macro="" textlink="">
      <xdr:nvSpPr>
        <xdr:cNvPr id="161" name="OpenSolver66"/>
        <xdr:cNvSpPr/>
      </xdr:nvSpPr>
      <xdr:spPr>
        <a:xfrm>
          <a:off x="106616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9</xdr:row>
      <xdr:rowOff>17780</xdr:rowOff>
    </xdr:from>
    <xdr:to>
      <xdr:col>16</xdr:col>
      <xdr:colOff>64830</xdr:colOff>
      <xdr:row>9</xdr:row>
      <xdr:rowOff>132080</xdr:rowOff>
    </xdr:to>
    <xdr:sp macro="" textlink="">
      <xdr:nvSpPr>
        <xdr:cNvPr id="162" name="OpenSolver67"/>
        <xdr:cNvSpPr/>
      </xdr:nvSpPr>
      <xdr:spPr>
        <a:xfrm>
          <a:off x="11271250" y="167513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10</xdr:row>
      <xdr:rowOff>12700</xdr:rowOff>
    </xdr:from>
    <xdr:to>
      <xdr:col>5</xdr:col>
      <xdr:colOff>64830</xdr:colOff>
      <xdr:row>10</xdr:row>
      <xdr:rowOff>127000</xdr:rowOff>
    </xdr:to>
    <xdr:sp macro="" textlink="">
      <xdr:nvSpPr>
        <xdr:cNvPr id="163" name="OpenSolver68"/>
        <xdr:cNvSpPr/>
      </xdr:nvSpPr>
      <xdr:spPr>
        <a:xfrm>
          <a:off x="45656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10</xdr:row>
      <xdr:rowOff>12700</xdr:rowOff>
    </xdr:from>
    <xdr:to>
      <xdr:col>6</xdr:col>
      <xdr:colOff>64830</xdr:colOff>
      <xdr:row>10</xdr:row>
      <xdr:rowOff>127000</xdr:rowOff>
    </xdr:to>
    <xdr:sp macro="" textlink="">
      <xdr:nvSpPr>
        <xdr:cNvPr id="164" name="OpenSolver69"/>
        <xdr:cNvSpPr/>
      </xdr:nvSpPr>
      <xdr:spPr>
        <a:xfrm>
          <a:off x="51752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10</xdr:row>
      <xdr:rowOff>12700</xdr:rowOff>
    </xdr:from>
    <xdr:to>
      <xdr:col>7</xdr:col>
      <xdr:colOff>64830</xdr:colOff>
      <xdr:row>10</xdr:row>
      <xdr:rowOff>127000</xdr:rowOff>
    </xdr:to>
    <xdr:sp macro="" textlink="">
      <xdr:nvSpPr>
        <xdr:cNvPr id="165" name="OpenSolver70"/>
        <xdr:cNvSpPr/>
      </xdr:nvSpPr>
      <xdr:spPr>
        <a:xfrm>
          <a:off x="57848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10</xdr:row>
      <xdr:rowOff>12700</xdr:rowOff>
    </xdr:from>
    <xdr:to>
      <xdr:col>8</xdr:col>
      <xdr:colOff>64830</xdr:colOff>
      <xdr:row>10</xdr:row>
      <xdr:rowOff>127000</xdr:rowOff>
    </xdr:to>
    <xdr:sp macro="" textlink="">
      <xdr:nvSpPr>
        <xdr:cNvPr id="166" name="OpenSolver71"/>
        <xdr:cNvSpPr/>
      </xdr:nvSpPr>
      <xdr:spPr>
        <a:xfrm>
          <a:off x="63944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10</xdr:row>
      <xdr:rowOff>12700</xdr:rowOff>
    </xdr:from>
    <xdr:to>
      <xdr:col>9</xdr:col>
      <xdr:colOff>64830</xdr:colOff>
      <xdr:row>10</xdr:row>
      <xdr:rowOff>127000</xdr:rowOff>
    </xdr:to>
    <xdr:sp macro="" textlink="">
      <xdr:nvSpPr>
        <xdr:cNvPr id="167" name="OpenSolver72"/>
        <xdr:cNvSpPr/>
      </xdr:nvSpPr>
      <xdr:spPr>
        <a:xfrm>
          <a:off x="70040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10</xdr:row>
      <xdr:rowOff>12700</xdr:rowOff>
    </xdr:from>
    <xdr:to>
      <xdr:col>10</xdr:col>
      <xdr:colOff>64830</xdr:colOff>
      <xdr:row>10</xdr:row>
      <xdr:rowOff>127000</xdr:rowOff>
    </xdr:to>
    <xdr:sp macro="" textlink="">
      <xdr:nvSpPr>
        <xdr:cNvPr id="168" name="OpenSolver73"/>
        <xdr:cNvSpPr/>
      </xdr:nvSpPr>
      <xdr:spPr>
        <a:xfrm>
          <a:off x="76136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10</xdr:row>
      <xdr:rowOff>12700</xdr:rowOff>
    </xdr:from>
    <xdr:to>
      <xdr:col>11</xdr:col>
      <xdr:colOff>64830</xdr:colOff>
      <xdr:row>10</xdr:row>
      <xdr:rowOff>127000</xdr:rowOff>
    </xdr:to>
    <xdr:sp macro="" textlink="">
      <xdr:nvSpPr>
        <xdr:cNvPr id="169" name="OpenSolver74"/>
        <xdr:cNvSpPr/>
      </xdr:nvSpPr>
      <xdr:spPr>
        <a:xfrm>
          <a:off x="82232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10</xdr:row>
      <xdr:rowOff>12700</xdr:rowOff>
    </xdr:from>
    <xdr:to>
      <xdr:col>12</xdr:col>
      <xdr:colOff>64830</xdr:colOff>
      <xdr:row>10</xdr:row>
      <xdr:rowOff>127000</xdr:rowOff>
    </xdr:to>
    <xdr:sp macro="" textlink="">
      <xdr:nvSpPr>
        <xdr:cNvPr id="170" name="OpenSolver75"/>
        <xdr:cNvSpPr/>
      </xdr:nvSpPr>
      <xdr:spPr>
        <a:xfrm>
          <a:off x="88328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10</xdr:row>
      <xdr:rowOff>12700</xdr:rowOff>
    </xdr:from>
    <xdr:to>
      <xdr:col>13</xdr:col>
      <xdr:colOff>64830</xdr:colOff>
      <xdr:row>10</xdr:row>
      <xdr:rowOff>127000</xdr:rowOff>
    </xdr:to>
    <xdr:sp macro="" textlink="">
      <xdr:nvSpPr>
        <xdr:cNvPr id="171" name="OpenSolver76"/>
        <xdr:cNvSpPr/>
      </xdr:nvSpPr>
      <xdr:spPr>
        <a:xfrm>
          <a:off x="94424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10</xdr:row>
      <xdr:rowOff>12700</xdr:rowOff>
    </xdr:from>
    <xdr:to>
      <xdr:col>14</xdr:col>
      <xdr:colOff>64830</xdr:colOff>
      <xdr:row>10</xdr:row>
      <xdr:rowOff>127000</xdr:rowOff>
    </xdr:to>
    <xdr:sp macro="" textlink="">
      <xdr:nvSpPr>
        <xdr:cNvPr id="172" name="OpenSolver77"/>
        <xdr:cNvSpPr/>
      </xdr:nvSpPr>
      <xdr:spPr>
        <a:xfrm>
          <a:off x="100520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10</xdr:row>
      <xdr:rowOff>12700</xdr:rowOff>
    </xdr:from>
    <xdr:to>
      <xdr:col>15</xdr:col>
      <xdr:colOff>64830</xdr:colOff>
      <xdr:row>10</xdr:row>
      <xdr:rowOff>127000</xdr:rowOff>
    </xdr:to>
    <xdr:sp macro="" textlink="">
      <xdr:nvSpPr>
        <xdr:cNvPr id="173" name="OpenSolver78"/>
        <xdr:cNvSpPr/>
      </xdr:nvSpPr>
      <xdr:spPr>
        <a:xfrm>
          <a:off x="106616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10</xdr:row>
      <xdr:rowOff>12700</xdr:rowOff>
    </xdr:from>
    <xdr:to>
      <xdr:col>16</xdr:col>
      <xdr:colOff>64830</xdr:colOff>
      <xdr:row>10</xdr:row>
      <xdr:rowOff>127000</xdr:rowOff>
    </xdr:to>
    <xdr:sp macro="" textlink="">
      <xdr:nvSpPr>
        <xdr:cNvPr id="174" name="OpenSolver79"/>
        <xdr:cNvSpPr/>
      </xdr:nvSpPr>
      <xdr:spPr>
        <a:xfrm>
          <a:off x="11271250" y="1854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11</xdr:row>
      <xdr:rowOff>7620</xdr:rowOff>
    </xdr:from>
    <xdr:to>
      <xdr:col>5</xdr:col>
      <xdr:colOff>64830</xdr:colOff>
      <xdr:row>11</xdr:row>
      <xdr:rowOff>121920</xdr:rowOff>
    </xdr:to>
    <xdr:sp macro="" textlink="">
      <xdr:nvSpPr>
        <xdr:cNvPr id="175" name="OpenSolver80"/>
        <xdr:cNvSpPr/>
      </xdr:nvSpPr>
      <xdr:spPr>
        <a:xfrm>
          <a:off x="45656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11</xdr:row>
      <xdr:rowOff>7620</xdr:rowOff>
    </xdr:from>
    <xdr:to>
      <xdr:col>6</xdr:col>
      <xdr:colOff>64830</xdr:colOff>
      <xdr:row>11</xdr:row>
      <xdr:rowOff>121920</xdr:rowOff>
    </xdr:to>
    <xdr:sp macro="" textlink="">
      <xdr:nvSpPr>
        <xdr:cNvPr id="176" name="OpenSolver81"/>
        <xdr:cNvSpPr/>
      </xdr:nvSpPr>
      <xdr:spPr>
        <a:xfrm>
          <a:off x="51752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11</xdr:row>
      <xdr:rowOff>7620</xdr:rowOff>
    </xdr:from>
    <xdr:to>
      <xdr:col>7</xdr:col>
      <xdr:colOff>64830</xdr:colOff>
      <xdr:row>11</xdr:row>
      <xdr:rowOff>121920</xdr:rowOff>
    </xdr:to>
    <xdr:sp macro="" textlink="">
      <xdr:nvSpPr>
        <xdr:cNvPr id="177" name="OpenSolver82"/>
        <xdr:cNvSpPr/>
      </xdr:nvSpPr>
      <xdr:spPr>
        <a:xfrm>
          <a:off x="57848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11</xdr:row>
      <xdr:rowOff>7620</xdr:rowOff>
    </xdr:from>
    <xdr:to>
      <xdr:col>8</xdr:col>
      <xdr:colOff>64830</xdr:colOff>
      <xdr:row>11</xdr:row>
      <xdr:rowOff>121920</xdr:rowOff>
    </xdr:to>
    <xdr:sp macro="" textlink="">
      <xdr:nvSpPr>
        <xdr:cNvPr id="178" name="OpenSolver83"/>
        <xdr:cNvSpPr/>
      </xdr:nvSpPr>
      <xdr:spPr>
        <a:xfrm>
          <a:off x="63944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11</xdr:row>
      <xdr:rowOff>7620</xdr:rowOff>
    </xdr:from>
    <xdr:to>
      <xdr:col>9</xdr:col>
      <xdr:colOff>64830</xdr:colOff>
      <xdr:row>11</xdr:row>
      <xdr:rowOff>121920</xdr:rowOff>
    </xdr:to>
    <xdr:sp macro="" textlink="">
      <xdr:nvSpPr>
        <xdr:cNvPr id="179" name="OpenSolver84"/>
        <xdr:cNvSpPr/>
      </xdr:nvSpPr>
      <xdr:spPr>
        <a:xfrm>
          <a:off x="70040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11</xdr:row>
      <xdr:rowOff>7620</xdr:rowOff>
    </xdr:from>
    <xdr:to>
      <xdr:col>10</xdr:col>
      <xdr:colOff>64830</xdr:colOff>
      <xdr:row>11</xdr:row>
      <xdr:rowOff>121920</xdr:rowOff>
    </xdr:to>
    <xdr:sp macro="" textlink="">
      <xdr:nvSpPr>
        <xdr:cNvPr id="180" name="OpenSolver85"/>
        <xdr:cNvSpPr/>
      </xdr:nvSpPr>
      <xdr:spPr>
        <a:xfrm>
          <a:off x="76136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11</xdr:row>
      <xdr:rowOff>7620</xdr:rowOff>
    </xdr:from>
    <xdr:to>
      <xdr:col>11</xdr:col>
      <xdr:colOff>64830</xdr:colOff>
      <xdr:row>11</xdr:row>
      <xdr:rowOff>121920</xdr:rowOff>
    </xdr:to>
    <xdr:sp macro="" textlink="">
      <xdr:nvSpPr>
        <xdr:cNvPr id="181" name="OpenSolver86"/>
        <xdr:cNvSpPr/>
      </xdr:nvSpPr>
      <xdr:spPr>
        <a:xfrm>
          <a:off x="82232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11</xdr:row>
      <xdr:rowOff>7620</xdr:rowOff>
    </xdr:from>
    <xdr:to>
      <xdr:col>12</xdr:col>
      <xdr:colOff>64830</xdr:colOff>
      <xdr:row>11</xdr:row>
      <xdr:rowOff>121920</xdr:rowOff>
    </xdr:to>
    <xdr:sp macro="" textlink="">
      <xdr:nvSpPr>
        <xdr:cNvPr id="182" name="OpenSolver87"/>
        <xdr:cNvSpPr/>
      </xdr:nvSpPr>
      <xdr:spPr>
        <a:xfrm>
          <a:off x="88328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11</xdr:row>
      <xdr:rowOff>7620</xdr:rowOff>
    </xdr:from>
    <xdr:to>
      <xdr:col>13</xdr:col>
      <xdr:colOff>64830</xdr:colOff>
      <xdr:row>11</xdr:row>
      <xdr:rowOff>121920</xdr:rowOff>
    </xdr:to>
    <xdr:sp macro="" textlink="">
      <xdr:nvSpPr>
        <xdr:cNvPr id="183" name="OpenSolver88"/>
        <xdr:cNvSpPr/>
      </xdr:nvSpPr>
      <xdr:spPr>
        <a:xfrm>
          <a:off x="94424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11</xdr:row>
      <xdr:rowOff>7620</xdr:rowOff>
    </xdr:from>
    <xdr:to>
      <xdr:col>14</xdr:col>
      <xdr:colOff>64830</xdr:colOff>
      <xdr:row>11</xdr:row>
      <xdr:rowOff>121920</xdr:rowOff>
    </xdr:to>
    <xdr:sp macro="" textlink="">
      <xdr:nvSpPr>
        <xdr:cNvPr id="184" name="OpenSolver89"/>
        <xdr:cNvSpPr/>
      </xdr:nvSpPr>
      <xdr:spPr>
        <a:xfrm>
          <a:off x="100520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11</xdr:row>
      <xdr:rowOff>7620</xdr:rowOff>
    </xdr:from>
    <xdr:to>
      <xdr:col>15</xdr:col>
      <xdr:colOff>64830</xdr:colOff>
      <xdr:row>11</xdr:row>
      <xdr:rowOff>121920</xdr:rowOff>
    </xdr:to>
    <xdr:sp macro="" textlink="">
      <xdr:nvSpPr>
        <xdr:cNvPr id="185" name="OpenSolver90"/>
        <xdr:cNvSpPr/>
      </xdr:nvSpPr>
      <xdr:spPr>
        <a:xfrm>
          <a:off x="106616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11</xdr:row>
      <xdr:rowOff>7620</xdr:rowOff>
    </xdr:from>
    <xdr:to>
      <xdr:col>16</xdr:col>
      <xdr:colOff>64830</xdr:colOff>
      <xdr:row>11</xdr:row>
      <xdr:rowOff>121920</xdr:rowOff>
    </xdr:to>
    <xdr:sp macro="" textlink="">
      <xdr:nvSpPr>
        <xdr:cNvPr id="186" name="OpenSolver91"/>
        <xdr:cNvSpPr/>
      </xdr:nvSpPr>
      <xdr:spPr>
        <a:xfrm>
          <a:off x="11271250" y="20332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0.40611</cdr:x>
      <cdr:y>0.78317</cdr:y>
    </cdr:from>
    <cdr:to>
      <cdr:x>0.63817</cdr:x>
      <cdr:y>0.86731</cdr:y>
    </cdr:to>
    <cdr:sp macro="" textlink="">
      <cdr:nvSpPr>
        <cdr:cNvPr id="2" name="TextBox 1"/>
        <cdr:cNvSpPr txBox="1"/>
      </cdr:nvSpPr>
      <cdr:spPr>
        <a:xfrm xmlns:a="http://schemas.openxmlformats.org/drawingml/2006/main">
          <a:off x="3167062" y="2881312"/>
          <a:ext cx="1809750" cy="3095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zh-TW" altLang="en-US" sz="1100"/>
        </a:p>
      </cdr:txBody>
    </cdr:sp>
  </cdr:relSizeAnchor>
  <cdr:relSizeAnchor xmlns:cdr="http://schemas.openxmlformats.org/drawingml/2006/chartDrawing">
    <cdr:from>
      <cdr:x>0.01612</cdr:x>
      <cdr:y>0.12967</cdr:y>
    </cdr:from>
    <cdr:to>
      <cdr:x>0.06822</cdr:x>
      <cdr:y>0.66667</cdr:y>
    </cdr:to>
    <cdr:sp macro="" textlink="">
      <cdr:nvSpPr>
        <cdr:cNvPr id="3" name="TextBox 2"/>
        <cdr:cNvSpPr txBox="1"/>
      </cdr:nvSpPr>
      <cdr:spPr>
        <a:xfrm xmlns:a="http://schemas.openxmlformats.org/drawingml/2006/main">
          <a:off x="123825" y="471488"/>
          <a:ext cx="400050" cy="19526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zh-TW" altLang="en-US" sz="1100"/>
        </a:p>
      </cdr:txBody>
    </cdr:sp>
  </cdr:relSizeAnchor>
</c:userShapes>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0</xdr:colOff>
      <xdr:row>12</xdr:row>
      <xdr:rowOff>0</xdr:rowOff>
    </xdr:to>
    <xdr:sp macro="" textlink="">
      <xdr:nvSpPr>
        <xdr:cNvPr id="2" name="OpenSolver1"/>
        <xdr:cNvSpPr/>
      </xdr:nvSpPr>
      <xdr:spPr>
        <a:xfrm>
          <a:off x="4124325" y="1200150"/>
          <a:ext cx="7315200" cy="1200150"/>
        </a:xfrm>
        <a:prstGeom prst="rect">
          <a:avLst/>
        </a:prstGeom>
        <a:solidFill>
          <a:srgbClr val="FF00FF">
            <a:alpha val="4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17</xdr:col>
      <xdr:colOff>9525</xdr:colOff>
      <xdr:row>3</xdr:row>
      <xdr:rowOff>171450</xdr:rowOff>
    </xdr:from>
    <xdr:to>
      <xdr:col>18</xdr:col>
      <xdr:colOff>9525</xdr:colOff>
      <xdr:row>4</xdr:row>
      <xdr:rowOff>171450</xdr:rowOff>
    </xdr:to>
    <xdr:sp macro="" textlink="">
      <xdr:nvSpPr>
        <xdr:cNvPr id="3" name="OpenSolver2"/>
        <xdr:cNvSpPr/>
      </xdr:nvSpPr>
      <xdr:spPr>
        <a:xfrm>
          <a:off x="11449050" y="771525"/>
          <a:ext cx="609600" cy="200025"/>
        </a:xfrm>
        <a:prstGeom prst="rect">
          <a:avLst/>
        </a:prstGeom>
        <a:noFill/>
        <a:ln w="25400" cap="flat" cmpd="sng" algn="ctr">
          <a:solidFill>
            <a:srgbClr val="FF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16</xdr:col>
      <xdr:colOff>596900</xdr:colOff>
      <xdr:row>3</xdr:row>
      <xdr:rowOff>104140</xdr:rowOff>
    </xdr:from>
    <xdr:to>
      <xdr:col>17</xdr:col>
      <xdr:colOff>218389</xdr:colOff>
      <xdr:row>4</xdr:row>
      <xdr:rowOff>48260</xdr:rowOff>
    </xdr:to>
    <xdr:sp macro="" textlink="">
      <xdr:nvSpPr>
        <xdr:cNvPr id="4" name="OpenSolver3"/>
        <xdr:cNvSpPr/>
      </xdr:nvSpPr>
      <xdr:spPr>
        <a:xfrm>
          <a:off x="11426825" y="704215"/>
          <a:ext cx="231089" cy="144145"/>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min </a:t>
          </a:r>
        </a:p>
      </xdr:txBody>
    </xdr:sp>
    <xdr:clientData/>
  </xdr:twoCellAnchor>
  <xdr:twoCellAnchor>
    <xdr:from>
      <xdr:col>5</xdr:col>
      <xdr:colOff>0</xdr:colOff>
      <xdr:row>16</xdr:row>
      <xdr:rowOff>0</xdr:rowOff>
    </xdr:from>
    <xdr:to>
      <xdr:col>17</xdr:col>
      <xdr:colOff>0</xdr:colOff>
      <xdr:row>17</xdr:row>
      <xdr:rowOff>0</xdr:rowOff>
    </xdr:to>
    <xdr:sp macro="" textlink="">
      <xdr:nvSpPr>
        <xdr:cNvPr id="5" name="OpenSolver4"/>
        <xdr:cNvSpPr/>
      </xdr:nvSpPr>
      <xdr:spPr>
        <a:xfrm>
          <a:off x="4124325" y="3200400"/>
          <a:ext cx="7315200" cy="200025"/>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00FF"/>
            </a:solidFill>
          </a:endParaRPr>
        </a:p>
      </xdr:txBody>
    </xdr:sp>
    <xdr:clientData/>
  </xdr:twoCellAnchor>
  <xdr:twoCellAnchor>
    <xdr:from>
      <xdr:col>5</xdr:col>
      <xdr:colOff>0</xdr:colOff>
      <xdr:row>17</xdr:row>
      <xdr:rowOff>0</xdr:rowOff>
    </xdr:from>
    <xdr:to>
      <xdr:col>17</xdr:col>
      <xdr:colOff>0</xdr:colOff>
      <xdr:row>18</xdr:row>
      <xdr:rowOff>0</xdr:rowOff>
    </xdr:to>
    <xdr:sp macro="" textlink="">
      <xdr:nvSpPr>
        <xdr:cNvPr id="6" name="OpenSolver5"/>
        <xdr:cNvSpPr/>
      </xdr:nvSpPr>
      <xdr:spPr>
        <a:xfrm>
          <a:off x="4124325" y="3400425"/>
          <a:ext cx="7315200" cy="200025"/>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00FF"/>
              </a:solidFill>
            </a:rPr>
            <a:t>≥</a:t>
          </a:r>
        </a:p>
      </xdr:txBody>
    </xdr:sp>
    <xdr:clientData/>
  </xdr:twoCellAnchor>
  <xdr:twoCellAnchor>
    <xdr:from>
      <xdr:col>11</xdr:col>
      <xdr:colOff>0</xdr:colOff>
      <xdr:row>17</xdr:row>
      <xdr:rowOff>0</xdr:rowOff>
    </xdr:from>
    <xdr:to>
      <xdr:col>11</xdr:col>
      <xdr:colOff>0</xdr:colOff>
      <xdr:row>17</xdr:row>
      <xdr:rowOff>0</xdr:rowOff>
    </xdr:to>
    <xdr:cxnSp macro="">
      <xdr:nvCxnSpPr>
        <xdr:cNvPr id="7" name="OpenSolver6"/>
        <xdr:cNvCxnSpPr>
          <a:stCxn id="5" idx="2"/>
          <a:endCxn id="6" idx="0"/>
        </xdr:cNvCxnSpPr>
      </xdr:nvCxnSpPr>
      <xdr:spPr>
        <a:xfrm>
          <a:off x="7781925" y="3400425"/>
          <a:ext cx="0" cy="0"/>
        </a:xfrm>
        <a:prstGeom prst="straightConnector1">
          <a:avLst/>
        </a:prstGeom>
        <a:ln w="9525" cmpd="sng">
          <a:solidFill>
            <a:srgbClr val="0000FF"/>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16</xdr:row>
      <xdr:rowOff>55880</xdr:rowOff>
    </xdr:from>
    <xdr:to>
      <xdr:col>11</xdr:col>
      <xdr:colOff>190500</xdr:colOff>
      <xdr:row>17</xdr:row>
      <xdr:rowOff>127000</xdr:rowOff>
    </xdr:to>
    <xdr:sp macro="" textlink="">
      <xdr:nvSpPr>
        <xdr:cNvPr id="8" name="OpenSolver7"/>
        <xdr:cNvSpPr/>
      </xdr:nvSpPr>
      <xdr:spPr>
        <a:xfrm>
          <a:off x="7591425" y="3256280"/>
          <a:ext cx="381000" cy="271145"/>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xdr:colOff>
      <xdr:row>17</xdr:row>
      <xdr:rowOff>12700</xdr:rowOff>
    </xdr:from>
    <xdr:to>
      <xdr:col>17</xdr:col>
      <xdr:colOff>12700</xdr:colOff>
      <xdr:row>18</xdr:row>
      <xdr:rowOff>0</xdr:rowOff>
    </xdr:to>
    <xdr:sp macro="" textlink="">
      <xdr:nvSpPr>
        <xdr:cNvPr id="9" name="OpenSolver8"/>
        <xdr:cNvSpPr/>
      </xdr:nvSpPr>
      <xdr:spPr>
        <a:xfrm>
          <a:off x="4137025" y="3413125"/>
          <a:ext cx="7315200" cy="187325"/>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8000"/>
            </a:solidFill>
          </a:endParaRPr>
        </a:p>
      </xdr:txBody>
    </xdr:sp>
    <xdr:clientData/>
  </xdr:twoCellAnchor>
  <xdr:twoCellAnchor>
    <xdr:from>
      <xdr:col>5</xdr:col>
      <xdr:colOff>0</xdr:colOff>
      <xdr:row>25</xdr:row>
      <xdr:rowOff>0</xdr:rowOff>
    </xdr:from>
    <xdr:to>
      <xdr:col>17</xdr:col>
      <xdr:colOff>0</xdr:colOff>
      <xdr:row>26</xdr:row>
      <xdr:rowOff>0</xdr:rowOff>
    </xdr:to>
    <xdr:sp macro="" textlink="">
      <xdr:nvSpPr>
        <xdr:cNvPr id="10" name="OpenSolver9"/>
        <xdr:cNvSpPr/>
      </xdr:nvSpPr>
      <xdr:spPr>
        <a:xfrm>
          <a:off x="4124325" y="5038725"/>
          <a:ext cx="7315200" cy="200025"/>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8000"/>
              </a:solidFill>
            </a:rPr>
            <a:t>≤</a:t>
          </a:r>
        </a:p>
      </xdr:txBody>
    </xdr:sp>
    <xdr:clientData/>
  </xdr:twoCellAnchor>
  <xdr:twoCellAnchor>
    <xdr:from>
      <xdr:col>11</xdr:col>
      <xdr:colOff>0</xdr:colOff>
      <xdr:row>18</xdr:row>
      <xdr:rowOff>0</xdr:rowOff>
    </xdr:from>
    <xdr:to>
      <xdr:col>11</xdr:col>
      <xdr:colOff>12700</xdr:colOff>
      <xdr:row>25</xdr:row>
      <xdr:rowOff>0</xdr:rowOff>
    </xdr:to>
    <xdr:cxnSp macro="">
      <xdr:nvCxnSpPr>
        <xdr:cNvPr id="11" name="OpenSolver10"/>
        <xdr:cNvCxnSpPr>
          <a:stCxn id="9" idx="2"/>
          <a:endCxn id="10" idx="0"/>
        </xdr:cNvCxnSpPr>
      </xdr:nvCxnSpPr>
      <xdr:spPr>
        <a:xfrm flipH="1">
          <a:off x="7781925" y="3600450"/>
          <a:ext cx="12700" cy="1438275"/>
        </a:xfrm>
        <a:prstGeom prst="straightConnector1">
          <a:avLst/>
        </a:prstGeom>
        <a:ln w="9525" cmpd="sng">
          <a:solidFill>
            <a:srgbClr val="008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425450</xdr:colOff>
      <xdr:row>20</xdr:row>
      <xdr:rowOff>154940</xdr:rowOff>
    </xdr:from>
    <xdr:to>
      <xdr:col>11</xdr:col>
      <xdr:colOff>196850</xdr:colOff>
      <xdr:row>22</xdr:row>
      <xdr:rowOff>35560</xdr:rowOff>
    </xdr:to>
    <xdr:sp macro="" textlink="">
      <xdr:nvSpPr>
        <xdr:cNvPr id="12" name="OpenSolver11"/>
        <xdr:cNvSpPr/>
      </xdr:nvSpPr>
      <xdr:spPr>
        <a:xfrm>
          <a:off x="7597775" y="4164965"/>
          <a:ext cx="381000" cy="290195"/>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27</xdr:row>
      <xdr:rowOff>0</xdr:rowOff>
    </xdr:from>
    <xdr:to>
      <xdr:col>17</xdr:col>
      <xdr:colOff>0</xdr:colOff>
      <xdr:row>28</xdr:row>
      <xdr:rowOff>0</xdr:rowOff>
    </xdr:to>
    <xdr:sp macro="" textlink="">
      <xdr:nvSpPr>
        <xdr:cNvPr id="13" name="OpenSolver12"/>
        <xdr:cNvSpPr/>
      </xdr:nvSpPr>
      <xdr:spPr>
        <a:xfrm>
          <a:off x="4124325" y="5448300"/>
          <a:ext cx="7315200" cy="209550"/>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9900CC"/>
            </a:solidFill>
          </a:endParaRPr>
        </a:p>
      </xdr:txBody>
    </xdr:sp>
    <xdr:clientData/>
  </xdr:twoCellAnchor>
  <xdr:twoCellAnchor>
    <xdr:from>
      <xdr:col>5</xdr:col>
      <xdr:colOff>0</xdr:colOff>
      <xdr:row>28</xdr:row>
      <xdr:rowOff>0</xdr:rowOff>
    </xdr:from>
    <xdr:to>
      <xdr:col>17</xdr:col>
      <xdr:colOff>0</xdr:colOff>
      <xdr:row>29</xdr:row>
      <xdr:rowOff>0</xdr:rowOff>
    </xdr:to>
    <xdr:sp macro="" textlink="">
      <xdr:nvSpPr>
        <xdr:cNvPr id="14" name="OpenSolver13"/>
        <xdr:cNvSpPr/>
      </xdr:nvSpPr>
      <xdr:spPr>
        <a:xfrm>
          <a:off x="4124325" y="5657850"/>
          <a:ext cx="7315200" cy="200025"/>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9900CC"/>
              </a:solidFill>
            </a:rPr>
            <a:t>=</a:t>
          </a:r>
        </a:p>
      </xdr:txBody>
    </xdr:sp>
    <xdr:clientData/>
  </xdr:twoCellAnchor>
  <xdr:twoCellAnchor>
    <xdr:from>
      <xdr:col>11</xdr:col>
      <xdr:colOff>0</xdr:colOff>
      <xdr:row>28</xdr:row>
      <xdr:rowOff>0</xdr:rowOff>
    </xdr:from>
    <xdr:to>
      <xdr:col>11</xdr:col>
      <xdr:colOff>0</xdr:colOff>
      <xdr:row>28</xdr:row>
      <xdr:rowOff>0</xdr:rowOff>
    </xdr:to>
    <xdr:cxnSp macro="">
      <xdr:nvCxnSpPr>
        <xdr:cNvPr id="15" name="OpenSolver14"/>
        <xdr:cNvCxnSpPr>
          <a:stCxn id="13" idx="2"/>
          <a:endCxn id="14" idx="0"/>
        </xdr:cNvCxnSpPr>
      </xdr:nvCxnSpPr>
      <xdr:spPr>
        <a:xfrm>
          <a:off x="7781925" y="5657850"/>
          <a:ext cx="0" cy="0"/>
        </a:xfrm>
        <a:prstGeom prst="straightConnector1">
          <a:avLst/>
        </a:prstGeom>
        <a:ln w="9525" cmpd="sng">
          <a:solidFill>
            <a:srgbClr val="9900CC"/>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27</xdr:row>
      <xdr:rowOff>63500</xdr:rowOff>
    </xdr:from>
    <xdr:to>
      <xdr:col>11</xdr:col>
      <xdr:colOff>190500</xdr:colOff>
      <xdr:row>28</xdr:row>
      <xdr:rowOff>127000</xdr:rowOff>
    </xdr:to>
    <xdr:sp macro="" textlink="">
      <xdr:nvSpPr>
        <xdr:cNvPr id="16" name="OpenSolver15"/>
        <xdr:cNvSpPr/>
      </xdr:nvSpPr>
      <xdr:spPr>
        <a:xfrm>
          <a:off x="7591425" y="5511800"/>
          <a:ext cx="381000" cy="27305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20</xdr:row>
      <xdr:rowOff>0</xdr:rowOff>
    </xdr:from>
    <xdr:to>
      <xdr:col>17</xdr:col>
      <xdr:colOff>0</xdr:colOff>
      <xdr:row>21</xdr:row>
      <xdr:rowOff>0</xdr:rowOff>
    </xdr:to>
    <xdr:sp macro="" textlink="">
      <xdr:nvSpPr>
        <xdr:cNvPr id="17" name="OpenSolver16"/>
        <xdr:cNvSpPr/>
      </xdr:nvSpPr>
      <xdr:spPr>
        <a:xfrm>
          <a:off x="4124325" y="4010025"/>
          <a:ext cx="7315200" cy="209550"/>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800000"/>
            </a:solidFill>
          </a:endParaRPr>
        </a:p>
      </xdr:txBody>
    </xdr:sp>
    <xdr:clientData/>
  </xdr:twoCellAnchor>
  <xdr:twoCellAnchor>
    <xdr:from>
      <xdr:col>5</xdr:col>
      <xdr:colOff>0</xdr:colOff>
      <xdr:row>21</xdr:row>
      <xdr:rowOff>0</xdr:rowOff>
    </xdr:from>
    <xdr:to>
      <xdr:col>17</xdr:col>
      <xdr:colOff>0</xdr:colOff>
      <xdr:row>22</xdr:row>
      <xdr:rowOff>0</xdr:rowOff>
    </xdr:to>
    <xdr:sp macro="" textlink="">
      <xdr:nvSpPr>
        <xdr:cNvPr id="18" name="OpenSolver17"/>
        <xdr:cNvSpPr/>
      </xdr:nvSpPr>
      <xdr:spPr>
        <a:xfrm>
          <a:off x="4124325" y="4219575"/>
          <a:ext cx="7315200" cy="200025"/>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800000"/>
              </a:solidFill>
            </a:rPr>
            <a:t>=</a:t>
          </a:r>
        </a:p>
      </xdr:txBody>
    </xdr:sp>
    <xdr:clientData/>
  </xdr:twoCellAnchor>
  <xdr:twoCellAnchor>
    <xdr:from>
      <xdr:col>11</xdr:col>
      <xdr:colOff>0</xdr:colOff>
      <xdr:row>21</xdr:row>
      <xdr:rowOff>0</xdr:rowOff>
    </xdr:from>
    <xdr:to>
      <xdr:col>11</xdr:col>
      <xdr:colOff>0</xdr:colOff>
      <xdr:row>21</xdr:row>
      <xdr:rowOff>0</xdr:rowOff>
    </xdr:to>
    <xdr:cxnSp macro="">
      <xdr:nvCxnSpPr>
        <xdr:cNvPr id="19" name="OpenSolver18"/>
        <xdr:cNvCxnSpPr>
          <a:stCxn id="17" idx="2"/>
          <a:endCxn id="18" idx="0"/>
        </xdr:cNvCxnSpPr>
      </xdr:nvCxnSpPr>
      <xdr:spPr>
        <a:xfrm>
          <a:off x="7781925" y="4219575"/>
          <a:ext cx="0" cy="0"/>
        </a:xfrm>
        <a:prstGeom prst="straightConnector1">
          <a:avLst/>
        </a:prstGeom>
        <a:ln w="9525" cmpd="sng">
          <a:solidFill>
            <a:srgbClr val="800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20</xdr:row>
      <xdr:rowOff>63500</xdr:rowOff>
    </xdr:from>
    <xdr:to>
      <xdr:col>11</xdr:col>
      <xdr:colOff>190500</xdr:colOff>
      <xdr:row>21</xdr:row>
      <xdr:rowOff>127000</xdr:rowOff>
    </xdr:to>
    <xdr:sp macro="" textlink="">
      <xdr:nvSpPr>
        <xdr:cNvPr id="20" name="OpenSolver19"/>
        <xdr:cNvSpPr/>
      </xdr:nvSpPr>
      <xdr:spPr>
        <a:xfrm>
          <a:off x="7591425" y="4073525"/>
          <a:ext cx="381000" cy="27305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xdr:colOff>
      <xdr:row>6</xdr:row>
      <xdr:rowOff>7620</xdr:rowOff>
    </xdr:from>
    <xdr:to>
      <xdr:col>5</xdr:col>
      <xdr:colOff>64830</xdr:colOff>
      <xdr:row>6</xdr:row>
      <xdr:rowOff>121920</xdr:rowOff>
    </xdr:to>
    <xdr:sp macro="" textlink="">
      <xdr:nvSpPr>
        <xdr:cNvPr id="21" name="OpenSolver20"/>
        <xdr:cNvSpPr/>
      </xdr:nvSpPr>
      <xdr:spPr>
        <a:xfrm>
          <a:off x="41370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6</xdr:row>
      <xdr:rowOff>7620</xdr:rowOff>
    </xdr:from>
    <xdr:to>
      <xdr:col>6</xdr:col>
      <xdr:colOff>64830</xdr:colOff>
      <xdr:row>6</xdr:row>
      <xdr:rowOff>121920</xdr:rowOff>
    </xdr:to>
    <xdr:sp macro="" textlink="">
      <xdr:nvSpPr>
        <xdr:cNvPr id="22" name="OpenSolver21"/>
        <xdr:cNvSpPr/>
      </xdr:nvSpPr>
      <xdr:spPr>
        <a:xfrm>
          <a:off x="47466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6</xdr:row>
      <xdr:rowOff>7620</xdr:rowOff>
    </xdr:from>
    <xdr:to>
      <xdr:col>7</xdr:col>
      <xdr:colOff>64830</xdr:colOff>
      <xdr:row>6</xdr:row>
      <xdr:rowOff>121920</xdr:rowOff>
    </xdr:to>
    <xdr:sp macro="" textlink="">
      <xdr:nvSpPr>
        <xdr:cNvPr id="23" name="OpenSolver22"/>
        <xdr:cNvSpPr/>
      </xdr:nvSpPr>
      <xdr:spPr>
        <a:xfrm>
          <a:off x="53562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6</xdr:row>
      <xdr:rowOff>7620</xdr:rowOff>
    </xdr:from>
    <xdr:to>
      <xdr:col>8</xdr:col>
      <xdr:colOff>64830</xdr:colOff>
      <xdr:row>6</xdr:row>
      <xdr:rowOff>121920</xdr:rowOff>
    </xdr:to>
    <xdr:sp macro="" textlink="">
      <xdr:nvSpPr>
        <xdr:cNvPr id="24" name="OpenSolver23"/>
        <xdr:cNvSpPr/>
      </xdr:nvSpPr>
      <xdr:spPr>
        <a:xfrm>
          <a:off x="59658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6</xdr:row>
      <xdr:rowOff>7620</xdr:rowOff>
    </xdr:from>
    <xdr:to>
      <xdr:col>9</xdr:col>
      <xdr:colOff>64830</xdr:colOff>
      <xdr:row>6</xdr:row>
      <xdr:rowOff>121920</xdr:rowOff>
    </xdr:to>
    <xdr:sp macro="" textlink="">
      <xdr:nvSpPr>
        <xdr:cNvPr id="25" name="OpenSolver24"/>
        <xdr:cNvSpPr/>
      </xdr:nvSpPr>
      <xdr:spPr>
        <a:xfrm>
          <a:off x="65754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6</xdr:row>
      <xdr:rowOff>7620</xdr:rowOff>
    </xdr:from>
    <xdr:to>
      <xdr:col>10</xdr:col>
      <xdr:colOff>64830</xdr:colOff>
      <xdr:row>6</xdr:row>
      <xdr:rowOff>121920</xdr:rowOff>
    </xdr:to>
    <xdr:sp macro="" textlink="">
      <xdr:nvSpPr>
        <xdr:cNvPr id="26" name="OpenSolver25"/>
        <xdr:cNvSpPr/>
      </xdr:nvSpPr>
      <xdr:spPr>
        <a:xfrm>
          <a:off x="71850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6</xdr:row>
      <xdr:rowOff>7620</xdr:rowOff>
    </xdr:from>
    <xdr:to>
      <xdr:col>11</xdr:col>
      <xdr:colOff>64830</xdr:colOff>
      <xdr:row>6</xdr:row>
      <xdr:rowOff>121920</xdr:rowOff>
    </xdr:to>
    <xdr:sp macro="" textlink="">
      <xdr:nvSpPr>
        <xdr:cNvPr id="27" name="OpenSolver26"/>
        <xdr:cNvSpPr/>
      </xdr:nvSpPr>
      <xdr:spPr>
        <a:xfrm>
          <a:off x="77946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6</xdr:row>
      <xdr:rowOff>7620</xdr:rowOff>
    </xdr:from>
    <xdr:to>
      <xdr:col>12</xdr:col>
      <xdr:colOff>64830</xdr:colOff>
      <xdr:row>6</xdr:row>
      <xdr:rowOff>121920</xdr:rowOff>
    </xdr:to>
    <xdr:sp macro="" textlink="">
      <xdr:nvSpPr>
        <xdr:cNvPr id="28" name="OpenSolver27"/>
        <xdr:cNvSpPr/>
      </xdr:nvSpPr>
      <xdr:spPr>
        <a:xfrm>
          <a:off x="84042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6</xdr:row>
      <xdr:rowOff>7620</xdr:rowOff>
    </xdr:from>
    <xdr:to>
      <xdr:col>13</xdr:col>
      <xdr:colOff>64830</xdr:colOff>
      <xdr:row>6</xdr:row>
      <xdr:rowOff>121920</xdr:rowOff>
    </xdr:to>
    <xdr:sp macro="" textlink="">
      <xdr:nvSpPr>
        <xdr:cNvPr id="29" name="OpenSolver28"/>
        <xdr:cNvSpPr/>
      </xdr:nvSpPr>
      <xdr:spPr>
        <a:xfrm>
          <a:off x="90138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6</xdr:row>
      <xdr:rowOff>7620</xdr:rowOff>
    </xdr:from>
    <xdr:to>
      <xdr:col>14</xdr:col>
      <xdr:colOff>64830</xdr:colOff>
      <xdr:row>6</xdr:row>
      <xdr:rowOff>121920</xdr:rowOff>
    </xdr:to>
    <xdr:sp macro="" textlink="">
      <xdr:nvSpPr>
        <xdr:cNvPr id="30" name="OpenSolver29"/>
        <xdr:cNvSpPr/>
      </xdr:nvSpPr>
      <xdr:spPr>
        <a:xfrm>
          <a:off x="96234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6</xdr:row>
      <xdr:rowOff>7620</xdr:rowOff>
    </xdr:from>
    <xdr:to>
      <xdr:col>15</xdr:col>
      <xdr:colOff>64830</xdr:colOff>
      <xdr:row>6</xdr:row>
      <xdr:rowOff>121920</xdr:rowOff>
    </xdr:to>
    <xdr:sp macro="" textlink="">
      <xdr:nvSpPr>
        <xdr:cNvPr id="31" name="OpenSolver30"/>
        <xdr:cNvSpPr/>
      </xdr:nvSpPr>
      <xdr:spPr>
        <a:xfrm>
          <a:off x="102330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6</xdr:row>
      <xdr:rowOff>7620</xdr:rowOff>
    </xdr:from>
    <xdr:to>
      <xdr:col>16</xdr:col>
      <xdr:colOff>64830</xdr:colOff>
      <xdr:row>6</xdr:row>
      <xdr:rowOff>121920</xdr:rowOff>
    </xdr:to>
    <xdr:sp macro="" textlink="">
      <xdr:nvSpPr>
        <xdr:cNvPr id="32" name="OpenSolver31"/>
        <xdr:cNvSpPr/>
      </xdr:nvSpPr>
      <xdr:spPr>
        <a:xfrm>
          <a:off x="108426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7</xdr:row>
      <xdr:rowOff>15240</xdr:rowOff>
    </xdr:from>
    <xdr:to>
      <xdr:col>5</xdr:col>
      <xdr:colOff>64830</xdr:colOff>
      <xdr:row>7</xdr:row>
      <xdr:rowOff>129540</xdr:rowOff>
    </xdr:to>
    <xdr:sp macro="" textlink="">
      <xdr:nvSpPr>
        <xdr:cNvPr id="33" name="OpenSolver32"/>
        <xdr:cNvSpPr/>
      </xdr:nvSpPr>
      <xdr:spPr>
        <a:xfrm>
          <a:off x="41370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7</xdr:row>
      <xdr:rowOff>15240</xdr:rowOff>
    </xdr:from>
    <xdr:to>
      <xdr:col>6</xdr:col>
      <xdr:colOff>64830</xdr:colOff>
      <xdr:row>7</xdr:row>
      <xdr:rowOff>129540</xdr:rowOff>
    </xdr:to>
    <xdr:sp macro="" textlink="">
      <xdr:nvSpPr>
        <xdr:cNvPr id="34" name="OpenSolver33"/>
        <xdr:cNvSpPr/>
      </xdr:nvSpPr>
      <xdr:spPr>
        <a:xfrm>
          <a:off x="47466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7</xdr:row>
      <xdr:rowOff>15240</xdr:rowOff>
    </xdr:from>
    <xdr:to>
      <xdr:col>7</xdr:col>
      <xdr:colOff>64830</xdr:colOff>
      <xdr:row>7</xdr:row>
      <xdr:rowOff>129540</xdr:rowOff>
    </xdr:to>
    <xdr:sp macro="" textlink="">
      <xdr:nvSpPr>
        <xdr:cNvPr id="35" name="OpenSolver34"/>
        <xdr:cNvSpPr/>
      </xdr:nvSpPr>
      <xdr:spPr>
        <a:xfrm>
          <a:off x="53562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7</xdr:row>
      <xdr:rowOff>15240</xdr:rowOff>
    </xdr:from>
    <xdr:to>
      <xdr:col>8</xdr:col>
      <xdr:colOff>64830</xdr:colOff>
      <xdr:row>7</xdr:row>
      <xdr:rowOff>129540</xdr:rowOff>
    </xdr:to>
    <xdr:sp macro="" textlink="">
      <xdr:nvSpPr>
        <xdr:cNvPr id="36" name="OpenSolver35"/>
        <xdr:cNvSpPr/>
      </xdr:nvSpPr>
      <xdr:spPr>
        <a:xfrm>
          <a:off x="59658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7</xdr:row>
      <xdr:rowOff>15240</xdr:rowOff>
    </xdr:from>
    <xdr:to>
      <xdr:col>9</xdr:col>
      <xdr:colOff>64830</xdr:colOff>
      <xdr:row>7</xdr:row>
      <xdr:rowOff>129540</xdr:rowOff>
    </xdr:to>
    <xdr:sp macro="" textlink="">
      <xdr:nvSpPr>
        <xdr:cNvPr id="37" name="OpenSolver36"/>
        <xdr:cNvSpPr/>
      </xdr:nvSpPr>
      <xdr:spPr>
        <a:xfrm>
          <a:off x="65754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7</xdr:row>
      <xdr:rowOff>15240</xdr:rowOff>
    </xdr:from>
    <xdr:to>
      <xdr:col>10</xdr:col>
      <xdr:colOff>64830</xdr:colOff>
      <xdr:row>7</xdr:row>
      <xdr:rowOff>129540</xdr:rowOff>
    </xdr:to>
    <xdr:sp macro="" textlink="">
      <xdr:nvSpPr>
        <xdr:cNvPr id="38" name="OpenSolver37"/>
        <xdr:cNvSpPr/>
      </xdr:nvSpPr>
      <xdr:spPr>
        <a:xfrm>
          <a:off x="71850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7</xdr:row>
      <xdr:rowOff>15240</xdr:rowOff>
    </xdr:from>
    <xdr:to>
      <xdr:col>11</xdr:col>
      <xdr:colOff>64830</xdr:colOff>
      <xdr:row>7</xdr:row>
      <xdr:rowOff>129540</xdr:rowOff>
    </xdr:to>
    <xdr:sp macro="" textlink="">
      <xdr:nvSpPr>
        <xdr:cNvPr id="39" name="OpenSolver38"/>
        <xdr:cNvSpPr/>
      </xdr:nvSpPr>
      <xdr:spPr>
        <a:xfrm>
          <a:off x="77946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7</xdr:row>
      <xdr:rowOff>15240</xdr:rowOff>
    </xdr:from>
    <xdr:to>
      <xdr:col>12</xdr:col>
      <xdr:colOff>64830</xdr:colOff>
      <xdr:row>7</xdr:row>
      <xdr:rowOff>129540</xdr:rowOff>
    </xdr:to>
    <xdr:sp macro="" textlink="">
      <xdr:nvSpPr>
        <xdr:cNvPr id="40" name="OpenSolver39"/>
        <xdr:cNvSpPr/>
      </xdr:nvSpPr>
      <xdr:spPr>
        <a:xfrm>
          <a:off x="84042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7</xdr:row>
      <xdr:rowOff>15240</xdr:rowOff>
    </xdr:from>
    <xdr:to>
      <xdr:col>13</xdr:col>
      <xdr:colOff>64830</xdr:colOff>
      <xdr:row>7</xdr:row>
      <xdr:rowOff>129540</xdr:rowOff>
    </xdr:to>
    <xdr:sp macro="" textlink="">
      <xdr:nvSpPr>
        <xdr:cNvPr id="41" name="OpenSolver40"/>
        <xdr:cNvSpPr/>
      </xdr:nvSpPr>
      <xdr:spPr>
        <a:xfrm>
          <a:off x="90138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7</xdr:row>
      <xdr:rowOff>15240</xdr:rowOff>
    </xdr:from>
    <xdr:to>
      <xdr:col>14</xdr:col>
      <xdr:colOff>64830</xdr:colOff>
      <xdr:row>7</xdr:row>
      <xdr:rowOff>129540</xdr:rowOff>
    </xdr:to>
    <xdr:sp macro="" textlink="">
      <xdr:nvSpPr>
        <xdr:cNvPr id="42" name="OpenSolver41"/>
        <xdr:cNvSpPr/>
      </xdr:nvSpPr>
      <xdr:spPr>
        <a:xfrm>
          <a:off x="96234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7</xdr:row>
      <xdr:rowOff>15240</xdr:rowOff>
    </xdr:from>
    <xdr:to>
      <xdr:col>15</xdr:col>
      <xdr:colOff>64830</xdr:colOff>
      <xdr:row>7</xdr:row>
      <xdr:rowOff>129540</xdr:rowOff>
    </xdr:to>
    <xdr:sp macro="" textlink="">
      <xdr:nvSpPr>
        <xdr:cNvPr id="43" name="OpenSolver42"/>
        <xdr:cNvSpPr/>
      </xdr:nvSpPr>
      <xdr:spPr>
        <a:xfrm>
          <a:off x="102330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7</xdr:row>
      <xdr:rowOff>15240</xdr:rowOff>
    </xdr:from>
    <xdr:to>
      <xdr:col>16</xdr:col>
      <xdr:colOff>64830</xdr:colOff>
      <xdr:row>7</xdr:row>
      <xdr:rowOff>129540</xdr:rowOff>
    </xdr:to>
    <xdr:sp macro="" textlink="">
      <xdr:nvSpPr>
        <xdr:cNvPr id="44" name="OpenSolver43"/>
        <xdr:cNvSpPr/>
      </xdr:nvSpPr>
      <xdr:spPr>
        <a:xfrm>
          <a:off x="108426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8</xdr:row>
      <xdr:rowOff>10160</xdr:rowOff>
    </xdr:from>
    <xdr:to>
      <xdr:col>5</xdr:col>
      <xdr:colOff>64830</xdr:colOff>
      <xdr:row>8</xdr:row>
      <xdr:rowOff>124460</xdr:rowOff>
    </xdr:to>
    <xdr:sp macro="" textlink="">
      <xdr:nvSpPr>
        <xdr:cNvPr id="45" name="OpenSolver44"/>
        <xdr:cNvSpPr/>
      </xdr:nvSpPr>
      <xdr:spPr>
        <a:xfrm>
          <a:off x="41370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8</xdr:row>
      <xdr:rowOff>10160</xdr:rowOff>
    </xdr:from>
    <xdr:to>
      <xdr:col>6</xdr:col>
      <xdr:colOff>64830</xdr:colOff>
      <xdr:row>8</xdr:row>
      <xdr:rowOff>124460</xdr:rowOff>
    </xdr:to>
    <xdr:sp macro="" textlink="">
      <xdr:nvSpPr>
        <xdr:cNvPr id="46" name="OpenSolver45"/>
        <xdr:cNvSpPr/>
      </xdr:nvSpPr>
      <xdr:spPr>
        <a:xfrm>
          <a:off x="47466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8</xdr:row>
      <xdr:rowOff>10160</xdr:rowOff>
    </xdr:from>
    <xdr:to>
      <xdr:col>7</xdr:col>
      <xdr:colOff>64830</xdr:colOff>
      <xdr:row>8</xdr:row>
      <xdr:rowOff>124460</xdr:rowOff>
    </xdr:to>
    <xdr:sp macro="" textlink="">
      <xdr:nvSpPr>
        <xdr:cNvPr id="47" name="OpenSolver46"/>
        <xdr:cNvSpPr/>
      </xdr:nvSpPr>
      <xdr:spPr>
        <a:xfrm>
          <a:off x="53562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8</xdr:row>
      <xdr:rowOff>10160</xdr:rowOff>
    </xdr:from>
    <xdr:to>
      <xdr:col>8</xdr:col>
      <xdr:colOff>64830</xdr:colOff>
      <xdr:row>8</xdr:row>
      <xdr:rowOff>124460</xdr:rowOff>
    </xdr:to>
    <xdr:sp macro="" textlink="">
      <xdr:nvSpPr>
        <xdr:cNvPr id="48" name="OpenSolver47"/>
        <xdr:cNvSpPr/>
      </xdr:nvSpPr>
      <xdr:spPr>
        <a:xfrm>
          <a:off x="59658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8</xdr:row>
      <xdr:rowOff>10160</xdr:rowOff>
    </xdr:from>
    <xdr:to>
      <xdr:col>9</xdr:col>
      <xdr:colOff>64830</xdr:colOff>
      <xdr:row>8</xdr:row>
      <xdr:rowOff>124460</xdr:rowOff>
    </xdr:to>
    <xdr:sp macro="" textlink="">
      <xdr:nvSpPr>
        <xdr:cNvPr id="49" name="OpenSolver48"/>
        <xdr:cNvSpPr/>
      </xdr:nvSpPr>
      <xdr:spPr>
        <a:xfrm>
          <a:off x="65754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8</xdr:row>
      <xdr:rowOff>10160</xdr:rowOff>
    </xdr:from>
    <xdr:to>
      <xdr:col>10</xdr:col>
      <xdr:colOff>64830</xdr:colOff>
      <xdr:row>8</xdr:row>
      <xdr:rowOff>124460</xdr:rowOff>
    </xdr:to>
    <xdr:sp macro="" textlink="">
      <xdr:nvSpPr>
        <xdr:cNvPr id="50" name="OpenSolver49"/>
        <xdr:cNvSpPr/>
      </xdr:nvSpPr>
      <xdr:spPr>
        <a:xfrm>
          <a:off x="71850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8</xdr:row>
      <xdr:rowOff>10160</xdr:rowOff>
    </xdr:from>
    <xdr:to>
      <xdr:col>11</xdr:col>
      <xdr:colOff>64830</xdr:colOff>
      <xdr:row>8</xdr:row>
      <xdr:rowOff>124460</xdr:rowOff>
    </xdr:to>
    <xdr:sp macro="" textlink="">
      <xdr:nvSpPr>
        <xdr:cNvPr id="51" name="OpenSolver50"/>
        <xdr:cNvSpPr/>
      </xdr:nvSpPr>
      <xdr:spPr>
        <a:xfrm>
          <a:off x="77946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8</xdr:row>
      <xdr:rowOff>10160</xdr:rowOff>
    </xdr:from>
    <xdr:to>
      <xdr:col>12</xdr:col>
      <xdr:colOff>64830</xdr:colOff>
      <xdr:row>8</xdr:row>
      <xdr:rowOff>124460</xdr:rowOff>
    </xdr:to>
    <xdr:sp macro="" textlink="">
      <xdr:nvSpPr>
        <xdr:cNvPr id="52" name="OpenSolver51"/>
        <xdr:cNvSpPr/>
      </xdr:nvSpPr>
      <xdr:spPr>
        <a:xfrm>
          <a:off x="84042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8</xdr:row>
      <xdr:rowOff>10160</xdr:rowOff>
    </xdr:from>
    <xdr:to>
      <xdr:col>13</xdr:col>
      <xdr:colOff>64830</xdr:colOff>
      <xdr:row>8</xdr:row>
      <xdr:rowOff>124460</xdr:rowOff>
    </xdr:to>
    <xdr:sp macro="" textlink="">
      <xdr:nvSpPr>
        <xdr:cNvPr id="53" name="OpenSolver52"/>
        <xdr:cNvSpPr/>
      </xdr:nvSpPr>
      <xdr:spPr>
        <a:xfrm>
          <a:off x="90138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8</xdr:row>
      <xdr:rowOff>10160</xdr:rowOff>
    </xdr:from>
    <xdr:to>
      <xdr:col>14</xdr:col>
      <xdr:colOff>64830</xdr:colOff>
      <xdr:row>8</xdr:row>
      <xdr:rowOff>124460</xdr:rowOff>
    </xdr:to>
    <xdr:sp macro="" textlink="">
      <xdr:nvSpPr>
        <xdr:cNvPr id="54" name="OpenSolver53"/>
        <xdr:cNvSpPr/>
      </xdr:nvSpPr>
      <xdr:spPr>
        <a:xfrm>
          <a:off x="96234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8</xdr:row>
      <xdr:rowOff>10160</xdr:rowOff>
    </xdr:from>
    <xdr:to>
      <xdr:col>15</xdr:col>
      <xdr:colOff>64830</xdr:colOff>
      <xdr:row>8</xdr:row>
      <xdr:rowOff>124460</xdr:rowOff>
    </xdr:to>
    <xdr:sp macro="" textlink="">
      <xdr:nvSpPr>
        <xdr:cNvPr id="55" name="OpenSolver54"/>
        <xdr:cNvSpPr/>
      </xdr:nvSpPr>
      <xdr:spPr>
        <a:xfrm>
          <a:off x="102330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8</xdr:row>
      <xdr:rowOff>10160</xdr:rowOff>
    </xdr:from>
    <xdr:to>
      <xdr:col>16</xdr:col>
      <xdr:colOff>64830</xdr:colOff>
      <xdr:row>8</xdr:row>
      <xdr:rowOff>124460</xdr:rowOff>
    </xdr:to>
    <xdr:sp macro="" textlink="">
      <xdr:nvSpPr>
        <xdr:cNvPr id="56" name="OpenSolver55"/>
        <xdr:cNvSpPr/>
      </xdr:nvSpPr>
      <xdr:spPr>
        <a:xfrm>
          <a:off x="108426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9</xdr:row>
      <xdr:rowOff>17780</xdr:rowOff>
    </xdr:from>
    <xdr:to>
      <xdr:col>5</xdr:col>
      <xdr:colOff>64830</xdr:colOff>
      <xdr:row>9</xdr:row>
      <xdr:rowOff>132080</xdr:rowOff>
    </xdr:to>
    <xdr:sp macro="" textlink="">
      <xdr:nvSpPr>
        <xdr:cNvPr id="57" name="OpenSolver56"/>
        <xdr:cNvSpPr/>
      </xdr:nvSpPr>
      <xdr:spPr>
        <a:xfrm>
          <a:off x="41370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9</xdr:row>
      <xdr:rowOff>17780</xdr:rowOff>
    </xdr:from>
    <xdr:to>
      <xdr:col>6</xdr:col>
      <xdr:colOff>64830</xdr:colOff>
      <xdr:row>9</xdr:row>
      <xdr:rowOff>132080</xdr:rowOff>
    </xdr:to>
    <xdr:sp macro="" textlink="">
      <xdr:nvSpPr>
        <xdr:cNvPr id="58" name="OpenSolver57"/>
        <xdr:cNvSpPr/>
      </xdr:nvSpPr>
      <xdr:spPr>
        <a:xfrm>
          <a:off x="47466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9</xdr:row>
      <xdr:rowOff>17780</xdr:rowOff>
    </xdr:from>
    <xdr:to>
      <xdr:col>7</xdr:col>
      <xdr:colOff>64830</xdr:colOff>
      <xdr:row>9</xdr:row>
      <xdr:rowOff>132080</xdr:rowOff>
    </xdr:to>
    <xdr:sp macro="" textlink="">
      <xdr:nvSpPr>
        <xdr:cNvPr id="59" name="OpenSolver58"/>
        <xdr:cNvSpPr/>
      </xdr:nvSpPr>
      <xdr:spPr>
        <a:xfrm>
          <a:off x="53562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9</xdr:row>
      <xdr:rowOff>17780</xdr:rowOff>
    </xdr:from>
    <xdr:to>
      <xdr:col>8</xdr:col>
      <xdr:colOff>64830</xdr:colOff>
      <xdr:row>9</xdr:row>
      <xdr:rowOff>132080</xdr:rowOff>
    </xdr:to>
    <xdr:sp macro="" textlink="">
      <xdr:nvSpPr>
        <xdr:cNvPr id="60" name="OpenSolver59"/>
        <xdr:cNvSpPr/>
      </xdr:nvSpPr>
      <xdr:spPr>
        <a:xfrm>
          <a:off x="59658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9</xdr:row>
      <xdr:rowOff>17780</xdr:rowOff>
    </xdr:from>
    <xdr:to>
      <xdr:col>9</xdr:col>
      <xdr:colOff>64830</xdr:colOff>
      <xdr:row>9</xdr:row>
      <xdr:rowOff>132080</xdr:rowOff>
    </xdr:to>
    <xdr:sp macro="" textlink="">
      <xdr:nvSpPr>
        <xdr:cNvPr id="61" name="OpenSolver60"/>
        <xdr:cNvSpPr/>
      </xdr:nvSpPr>
      <xdr:spPr>
        <a:xfrm>
          <a:off x="65754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9</xdr:row>
      <xdr:rowOff>17780</xdr:rowOff>
    </xdr:from>
    <xdr:to>
      <xdr:col>10</xdr:col>
      <xdr:colOff>64830</xdr:colOff>
      <xdr:row>9</xdr:row>
      <xdr:rowOff>132080</xdr:rowOff>
    </xdr:to>
    <xdr:sp macro="" textlink="">
      <xdr:nvSpPr>
        <xdr:cNvPr id="62" name="OpenSolver61"/>
        <xdr:cNvSpPr/>
      </xdr:nvSpPr>
      <xdr:spPr>
        <a:xfrm>
          <a:off x="71850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9</xdr:row>
      <xdr:rowOff>17780</xdr:rowOff>
    </xdr:from>
    <xdr:to>
      <xdr:col>11</xdr:col>
      <xdr:colOff>64830</xdr:colOff>
      <xdr:row>9</xdr:row>
      <xdr:rowOff>132080</xdr:rowOff>
    </xdr:to>
    <xdr:sp macro="" textlink="">
      <xdr:nvSpPr>
        <xdr:cNvPr id="63" name="OpenSolver62"/>
        <xdr:cNvSpPr/>
      </xdr:nvSpPr>
      <xdr:spPr>
        <a:xfrm>
          <a:off x="77946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9</xdr:row>
      <xdr:rowOff>17780</xdr:rowOff>
    </xdr:from>
    <xdr:to>
      <xdr:col>12</xdr:col>
      <xdr:colOff>64830</xdr:colOff>
      <xdr:row>9</xdr:row>
      <xdr:rowOff>132080</xdr:rowOff>
    </xdr:to>
    <xdr:sp macro="" textlink="">
      <xdr:nvSpPr>
        <xdr:cNvPr id="64" name="OpenSolver63"/>
        <xdr:cNvSpPr/>
      </xdr:nvSpPr>
      <xdr:spPr>
        <a:xfrm>
          <a:off x="84042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9</xdr:row>
      <xdr:rowOff>17780</xdr:rowOff>
    </xdr:from>
    <xdr:to>
      <xdr:col>13</xdr:col>
      <xdr:colOff>64830</xdr:colOff>
      <xdr:row>9</xdr:row>
      <xdr:rowOff>132080</xdr:rowOff>
    </xdr:to>
    <xdr:sp macro="" textlink="">
      <xdr:nvSpPr>
        <xdr:cNvPr id="65" name="OpenSolver64"/>
        <xdr:cNvSpPr/>
      </xdr:nvSpPr>
      <xdr:spPr>
        <a:xfrm>
          <a:off x="90138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9</xdr:row>
      <xdr:rowOff>17780</xdr:rowOff>
    </xdr:from>
    <xdr:to>
      <xdr:col>14</xdr:col>
      <xdr:colOff>64830</xdr:colOff>
      <xdr:row>9</xdr:row>
      <xdr:rowOff>132080</xdr:rowOff>
    </xdr:to>
    <xdr:sp macro="" textlink="">
      <xdr:nvSpPr>
        <xdr:cNvPr id="66" name="OpenSolver65"/>
        <xdr:cNvSpPr/>
      </xdr:nvSpPr>
      <xdr:spPr>
        <a:xfrm>
          <a:off x="96234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9</xdr:row>
      <xdr:rowOff>17780</xdr:rowOff>
    </xdr:from>
    <xdr:to>
      <xdr:col>15</xdr:col>
      <xdr:colOff>64830</xdr:colOff>
      <xdr:row>9</xdr:row>
      <xdr:rowOff>132080</xdr:rowOff>
    </xdr:to>
    <xdr:sp macro="" textlink="">
      <xdr:nvSpPr>
        <xdr:cNvPr id="67" name="OpenSolver66"/>
        <xdr:cNvSpPr/>
      </xdr:nvSpPr>
      <xdr:spPr>
        <a:xfrm>
          <a:off x="102330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9</xdr:row>
      <xdr:rowOff>17780</xdr:rowOff>
    </xdr:from>
    <xdr:to>
      <xdr:col>16</xdr:col>
      <xdr:colOff>64830</xdr:colOff>
      <xdr:row>9</xdr:row>
      <xdr:rowOff>132080</xdr:rowOff>
    </xdr:to>
    <xdr:sp macro="" textlink="">
      <xdr:nvSpPr>
        <xdr:cNvPr id="68" name="OpenSolver67"/>
        <xdr:cNvSpPr/>
      </xdr:nvSpPr>
      <xdr:spPr>
        <a:xfrm>
          <a:off x="108426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10</xdr:row>
      <xdr:rowOff>12700</xdr:rowOff>
    </xdr:from>
    <xdr:to>
      <xdr:col>5</xdr:col>
      <xdr:colOff>64830</xdr:colOff>
      <xdr:row>10</xdr:row>
      <xdr:rowOff>127000</xdr:rowOff>
    </xdr:to>
    <xdr:sp macro="" textlink="">
      <xdr:nvSpPr>
        <xdr:cNvPr id="69" name="OpenSolver68"/>
        <xdr:cNvSpPr/>
      </xdr:nvSpPr>
      <xdr:spPr>
        <a:xfrm>
          <a:off x="41370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10</xdr:row>
      <xdr:rowOff>12700</xdr:rowOff>
    </xdr:from>
    <xdr:to>
      <xdr:col>6</xdr:col>
      <xdr:colOff>64830</xdr:colOff>
      <xdr:row>10</xdr:row>
      <xdr:rowOff>127000</xdr:rowOff>
    </xdr:to>
    <xdr:sp macro="" textlink="">
      <xdr:nvSpPr>
        <xdr:cNvPr id="70" name="OpenSolver69"/>
        <xdr:cNvSpPr/>
      </xdr:nvSpPr>
      <xdr:spPr>
        <a:xfrm>
          <a:off x="47466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10</xdr:row>
      <xdr:rowOff>12700</xdr:rowOff>
    </xdr:from>
    <xdr:to>
      <xdr:col>7</xdr:col>
      <xdr:colOff>64830</xdr:colOff>
      <xdr:row>10</xdr:row>
      <xdr:rowOff>127000</xdr:rowOff>
    </xdr:to>
    <xdr:sp macro="" textlink="">
      <xdr:nvSpPr>
        <xdr:cNvPr id="71" name="OpenSolver70"/>
        <xdr:cNvSpPr/>
      </xdr:nvSpPr>
      <xdr:spPr>
        <a:xfrm>
          <a:off x="53562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10</xdr:row>
      <xdr:rowOff>12700</xdr:rowOff>
    </xdr:from>
    <xdr:to>
      <xdr:col>8</xdr:col>
      <xdr:colOff>64830</xdr:colOff>
      <xdr:row>10</xdr:row>
      <xdr:rowOff>127000</xdr:rowOff>
    </xdr:to>
    <xdr:sp macro="" textlink="">
      <xdr:nvSpPr>
        <xdr:cNvPr id="72" name="OpenSolver71"/>
        <xdr:cNvSpPr/>
      </xdr:nvSpPr>
      <xdr:spPr>
        <a:xfrm>
          <a:off x="59658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10</xdr:row>
      <xdr:rowOff>12700</xdr:rowOff>
    </xdr:from>
    <xdr:to>
      <xdr:col>9</xdr:col>
      <xdr:colOff>64830</xdr:colOff>
      <xdr:row>10</xdr:row>
      <xdr:rowOff>127000</xdr:rowOff>
    </xdr:to>
    <xdr:sp macro="" textlink="">
      <xdr:nvSpPr>
        <xdr:cNvPr id="73" name="OpenSolver72"/>
        <xdr:cNvSpPr/>
      </xdr:nvSpPr>
      <xdr:spPr>
        <a:xfrm>
          <a:off x="65754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10</xdr:row>
      <xdr:rowOff>12700</xdr:rowOff>
    </xdr:from>
    <xdr:to>
      <xdr:col>10</xdr:col>
      <xdr:colOff>64830</xdr:colOff>
      <xdr:row>10</xdr:row>
      <xdr:rowOff>127000</xdr:rowOff>
    </xdr:to>
    <xdr:sp macro="" textlink="">
      <xdr:nvSpPr>
        <xdr:cNvPr id="74" name="OpenSolver73"/>
        <xdr:cNvSpPr/>
      </xdr:nvSpPr>
      <xdr:spPr>
        <a:xfrm>
          <a:off x="71850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10</xdr:row>
      <xdr:rowOff>12700</xdr:rowOff>
    </xdr:from>
    <xdr:to>
      <xdr:col>11</xdr:col>
      <xdr:colOff>64830</xdr:colOff>
      <xdr:row>10</xdr:row>
      <xdr:rowOff>127000</xdr:rowOff>
    </xdr:to>
    <xdr:sp macro="" textlink="">
      <xdr:nvSpPr>
        <xdr:cNvPr id="75" name="OpenSolver74"/>
        <xdr:cNvSpPr/>
      </xdr:nvSpPr>
      <xdr:spPr>
        <a:xfrm>
          <a:off x="77946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10</xdr:row>
      <xdr:rowOff>12700</xdr:rowOff>
    </xdr:from>
    <xdr:to>
      <xdr:col>12</xdr:col>
      <xdr:colOff>64830</xdr:colOff>
      <xdr:row>10</xdr:row>
      <xdr:rowOff>127000</xdr:rowOff>
    </xdr:to>
    <xdr:sp macro="" textlink="">
      <xdr:nvSpPr>
        <xdr:cNvPr id="76" name="OpenSolver75"/>
        <xdr:cNvSpPr/>
      </xdr:nvSpPr>
      <xdr:spPr>
        <a:xfrm>
          <a:off x="84042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10</xdr:row>
      <xdr:rowOff>12700</xdr:rowOff>
    </xdr:from>
    <xdr:to>
      <xdr:col>13</xdr:col>
      <xdr:colOff>64830</xdr:colOff>
      <xdr:row>10</xdr:row>
      <xdr:rowOff>127000</xdr:rowOff>
    </xdr:to>
    <xdr:sp macro="" textlink="">
      <xdr:nvSpPr>
        <xdr:cNvPr id="77" name="OpenSolver76"/>
        <xdr:cNvSpPr/>
      </xdr:nvSpPr>
      <xdr:spPr>
        <a:xfrm>
          <a:off x="90138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10</xdr:row>
      <xdr:rowOff>12700</xdr:rowOff>
    </xdr:from>
    <xdr:to>
      <xdr:col>14</xdr:col>
      <xdr:colOff>64830</xdr:colOff>
      <xdr:row>10</xdr:row>
      <xdr:rowOff>127000</xdr:rowOff>
    </xdr:to>
    <xdr:sp macro="" textlink="">
      <xdr:nvSpPr>
        <xdr:cNvPr id="78" name="OpenSolver77"/>
        <xdr:cNvSpPr/>
      </xdr:nvSpPr>
      <xdr:spPr>
        <a:xfrm>
          <a:off x="96234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10</xdr:row>
      <xdr:rowOff>12700</xdr:rowOff>
    </xdr:from>
    <xdr:to>
      <xdr:col>15</xdr:col>
      <xdr:colOff>64830</xdr:colOff>
      <xdr:row>10</xdr:row>
      <xdr:rowOff>127000</xdr:rowOff>
    </xdr:to>
    <xdr:sp macro="" textlink="">
      <xdr:nvSpPr>
        <xdr:cNvPr id="79" name="OpenSolver78"/>
        <xdr:cNvSpPr/>
      </xdr:nvSpPr>
      <xdr:spPr>
        <a:xfrm>
          <a:off x="102330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10</xdr:row>
      <xdr:rowOff>12700</xdr:rowOff>
    </xdr:from>
    <xdr:to>
      <xdr:col>16</xdr:col>
      <xdr:colOff>64830</xdr:colOff>
      <xdr:row>10</xdr:row>
      <xdr:rowOff>127000</xdr:rowOff>
    </xdr:to>
    <xdr:sp macro="" textlink="">
      <xdr:nvSpPr>
        <xdr:cNvPr id="80" name="OpenSolver79"/>
        <xdr:cNvSpPr/>
      </xdr:nvSpPr>
      <xdr:spPr>
        <a:xfrm>
          <a:off x="108426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11</xdr:row>
      <xdr:rowOff>7620</xdr:rowOff>
    </xdr:from>
    <xdr:to>
      <xdr:col>5</xdr:col>
      <xdr:colOff>64830</xdr:colOff>
      <xdr:row>11</xdr:row>
      <xdr:rowOff>121920</xdr:rowOff>
    </xdr:to>
    <xdr:sp macro="" textlink="">
      <xdr:nvSpPr>
        <xdr:cNvPr id="81" name="OpenSolver80"/>
        <xdr:cNvSpPr/>
      </xdr:nvSpPr>
      <xdr:spPr>
        <a:xfrm>
          <a:off x="41370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11</xdr:row>
      <xdr:rowOff>7620</xdr:rowOff>
    </xdr:from>
    <xdr:to>
      <xdr:col>6</xdr:col>
      <xdr:colOff>64830</xdr:colOff>
      <xdr:row>11</xdr:row>
      <xdr:rowOff>121920</xdr:rowOff>
    </xdr:to>
    <xdr:sp macro="" textlink="">
      <xdr:nvSpPr>
        <xdr:cNvPr id="82" name="OpenSolver81"/>
        <xdr:cNvSpPr/>
      </xdr:nvSpPr>
      <xdr:spPr>
        <a:xfrm>
          <a:off x="47466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11</xdr:row>
      <xdr:rowOff>7620</xdr:rowOff>
    </xdr:from>
    <xdr:to>
      <xdr:col>7</xdr:col>
      <xdr:colOff>64830</xdr:colOff>
      <xdr:row>11</xdr:row>
      <xdr:rowOff>121920</xdr:rowOff>
    </xdr:to>
    <xdr:sp macro="" textlink="">
      <xdr:nvSpPr>
        <xdr:cNvPr id="83" name="OpenSolver82"/>
        <xdr:cNvSpPr/>
      </xdr:nvSpPr>
      <xdr:spPr>
        <a:xfrm>
          <a:off x="53562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11</xdr:row>
      <xdr:rowOff>7620</xdr:rowOff>
    </xdr:from>
    <xdr:to>
      <xdr:col>8</xdr:col>
      <xdr:colOff>64830</xdr:colOff>
      <xdr:row>11</xdr:row>
      <xdr:rowOff>121920</xdr:rowOff>
    </xdr:to>
    <xdr:sp macro="" textlink="">
      <xdr:nvSpPr>
        <xdr:cNvPr id="84" name="OpenSolver83"/>
        <xdr:cNvSpPr/>
      </xdr:nvSpPr>
      <xdr:spPr>
        <a:xfrm>
          <a:off x="59658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11</xdr:row>
      <xdr:rowOff>7620</xdr:rowOff>
    </xdr:from>
    <xdr:to>
      <xdr:col>9</xdr:col>
      <xdr:colOff>64830</xdr:colOff>
      <xdr:row>11</xdr:row>
      <xdr:rowOff>121920</xdr:rowOff>
    </xdr:to>
    <xdr:sp macro="" textlink="">
      <xdr:nvSpPr>
        <xdr:cNvPr id="85" name="OpenSolver84"/>
        <xdr:cNvSpPr/>
      </xdr:nvSpPr>
      <xdr:spPr>
        <a:xfrm>
          <a:off x="65754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11</xdr:row>
      <xdr:rowOff>7620</xdr:rowOff>
    </xdr:from>
    <xdr:to>
      <xdr:col>10</xdr:col>
      <xdr:colOff>64830</xdr:colOff>
      <xdr:row>11</xdr:row>
      <xdr:rowOff>121920</xdr:rowOff>
    </xdr:to>
    <xdr:sp macro="" textlink="">
      <xdr:nvSpPr>
        <xdr:cNvPr id="86" name="OpenSolver85"/>
        <xdr:cNvSpPr/>
      </xdr:nvSpPr>
      <xdr:spPr>
        <a:xfrm>
          <a:off x="71850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11</xdr:row>
      <xdr:rowOff>7620</xdr:rowOff>
    </xdr:from>
    <xdr:to>
      <xdr:col>11</xdr:col>
      <xdr:colOff>64830</xdr:colOff>
      <xdr:row>11</xdr:row>
      <xdr:rowOff>121920</xdr:rowOff>
    </xdr:to>
    <xdr:sp macro="" textlink="">
      <xdr:nvSpPr>
        <xdr:cNvPr id="87" name="OpenSolver86"/>
        <xdr:cNvSpPr/>
      </xdr:nvSpPr>
      <xdr:spPr>
        <a:xfrm>
          <a:off x="77946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11</xdr:row>
      <xdr:rowOff>7620</xdr:rowOff>
    </xdr:from>
    <xdr:to>
      <xdr:col>12</xdr:col>
      <xdr:colOff>64830</xdr:colOff>
      <xdr:row>11</xdr:row>
      <xdr:rowOff>121920</xdr:rowOff>
    </xdr:to>
    <xdr:sp macro="" textlink="">
      <xdr:nvSpPr>
        <xdr:cNvPr id="88" name="OpenSolver87"/>
        <xdr:cNvSpPr/>
      </xdr:nvSpPr>
      <xdr:spPr>
        <a:xfrm>
          <a:off x="84042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11</xdr:row>
      <xdr:rowOff>7620</xdr:rowOff>
    </xdr:from>
    <xdr:to>
      <xdr:col>13</xdr:col>
      <xdr:colOff>64830</xdr:colOff>
      <xdr:row>11</xdr:row>
      <xdr:rowOff>121920</xdr:rowOff>
    </xdr:to>
    <xdr:sp macro="" textlink="">
      <xdr:nvSpPr>
        <xdr:cNvPr id="89" name="OpenSolver88"/>
        <xdr:cNvSpPr/>
      </xdr:nvSpPr>
      <xdr:spPr>
        <a:xfrm>
          <a:off x="90138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11</xdr:row>
      <xdr:rowOff>7620</xdr:rowOff>
    </xdr:from>
    <xdr:to>
      <xdr:col>14</xdr:col>
      <xdr:colOff>64830</xdr:colOff>
      <xdr:row>11</xdr:row>
      <xdr:rowOff>121920</xdr:rowOff>
    </xdr:to>
    <xdr:sp macro="" textlink="">
      <xdr:nvSpPr>
        <xdr:cNvPr id="90" name="OpenSolver89"/>
        <xdr:cNvSpPr/>
      </xdr:nvSpPr>
      <xdr:spPr>
        <a:xfrm>
          <a:off x="96234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11</xdr:row>
      <xdr:rowOff>7620</xdr:rowOff>
    </xdr:from>
    <xdr:to>
      <xdr:col>15</xdr:col>
      <xdr:colOff>64830</xdr:colOff>
      <xdr:row>11</xdr:row>
      <xdr:rowOff>121920</xdr:rowOff>
    </xdr:to>
    <xdr:sp macro="" textlink="">
      <xdr:nvSpPr>
        <xdr:cNvPr id="91" name="OpenSolver90"/>
        <xdr:cNvSpPr/>
      </xdr:nvSpPr>
      <xdr:spPr>
        <a:xfrm>
          <a:off x="102330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11</xdr:row>
      <xdr:rowOff>7620</xdr:rowOff>
    </xdr:from>
    <xdr:to>
      <xdr:col>16</xdr:col>
      <xdr:colOff>64830</xdr:colOff>
      <xdr:row>11</xdr:row>
      <xdr:rowOff>121920</xdr:rowOff>
    </xdr:to>
    <xdr:sp macro="" textlink="">
      <xdr:nvSpPr>
        <xdr:cNvPr id="92" name="OpenSolver91"/>
        <xdr:cNvSpPr/>
      </xdr:nvSpPr>
      <xdr:spPr>
        <a:xfrm>
          <a:off x="108426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0</xdr:col>
      <xdr:colOff>0</xdr:colOff>
      <xdr:row>44</xdr:row>
      <xdr:rowOff>190500</xdr:rowOff>
    </xdr:from>
    <xdr:to>
      <xdr:col>11</xdr:col>
      <xdr:colOff>21431</xdr:colOff>
      <xdr:row>63</xdr:row>
      <xdr:rowOff>23811</xdr:rowOff>
    </xdr:to>
    <xdr:graphicFrame macro="">
      <xdr:nvGraphicFramePr>
        <xdr:cNvPr id="93" name="Chart 9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6</xdr:row>
      <xdr:rowOff>0</xdr:rowOff>
    </xdr:from>
    <xdr:to>
      <xdr:col>17</xdr:col>
      <xdr:colOff>0</xdr:colOff>
      <xdr:row>12</xdr:row>
      <xdr:rowOff>0</xdr:rowOff>
    </xdr:to>
    <xdr:sp macro="" textlink="">
      <xdr:nvSpPr>
        <xdr:cNvPr id="94" name="OpenSolver1"/>
        <xdr:cNvSpPr/>
      </xdr:nvSpPr>
      <xdr:spPr>
        <a:xfrm>
          <a:off x="4457700" y="1200150"/>
          <a:ext cx="7315200" cy="1200150"/>
        </a:xfrm>
        <a:prstGeom prst="rect">
          <a:avLst/>
        </a:prstGeom>
        <a:solidFill>
          <a:srgbClr val="FF00FF">
            <a:alpha val="4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18</xdr:col>
      <xdr:colOff>600075</xdr:colOff>
      <xdr:row>2</xdr:row>
      <xdr:rowOff>57150</xdr:rowOff>
    </xdr:from>
    <xdr:to>
      <xdr:col>19</xdr:col>
      <xdr:colOff>600075</xdr:colOff>
      <xdr:row>3</xdr:row>
      <xdr:rowOff>57150</xdr:rowOff>
    </xdr:to>
    <xdr:sp macro="" textlink="">
      <xdr:nvSpPr>
        <xdr:cNvPr id="95" name="OpenSolver2"/>
        <xdr:cNvSpPr/>
      </xdr:nvSpPr>
      <xdr:spPr>
        <a:xfrm>
          <a:off x="12982575" y="457200"/>
          <a:ext cx="714375" cy="200025"/>
        </a:xfrm>
        <a:prstGeom prst="rect">
          <a:avLst/>
        </a:prstGeom>
        <a:noFill/>
        <a:ln w="25400" cap="flat" cmpd="sng" algn="ctr">
          <a:solidFill>
            <a:srgbClr val="FF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16</xdr:col>
      <xdr:colOff>596900</xdr:colOff>
      <xdr:row>3</xdr:row>
      <xdr:rowOff>104140</xdr:rowOff>
    </xdr:from>
    <xdr:to>
      <xdr:col>17</xdr:col>
      <xdr:colOff>218389</xdr:colOff>
      <xdr:row>4</xdr:row>
      <xdr:rowOff>48260</xdr:rowOff>
    </xdr:to>
    <xdr:sp macro="" textlink="">
      <xdr:nvSpPr>
        <xdr:cNvPr id="96" name="OpenSolver3"/>
        <xdr:cNvSpPr/>
      </xdr:nvSpPr>
      <xdr:spPr>
        <a:xfrm>
          <a:off x="11760200" y="704215"/>
          <a:ext cx="231089" cy="144145"/>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min </a:t>
          </a:r>
        </a:p>
      </xdr:txBody>
    </xdr:sp>
    <xdr:clientData/>
  </xdr:twoCellAnchor>
  <xdr:twoCellAnchor>
    <xdr:from>
      <xdr:col>5</xdr:col>
      <xdr:colOff>0</xdr:colOff>
      <xdr:row>16</xdr:row>
      <xdr:rowOff>0</xdr:rowOff>
    </xdr:from>
    <xdr:to>
      <xdr:col>17</xdr:col>
      <xdr:colOff>0</xdr:colOff>
      <xdr:row>17</xdr:row>
      <xdr:rowOff>0</xdr:rowOff>
    </xdr:to>
    <xdr:sp macro="" textlink="">
      <xdr:nvSpPr>
        <xdr:cNvPr id="97" name="OpenSolver4"/>
        <xdr:cNvSpPr/>
      </xdr:nvSpPr>
      <xdr:spPr>
        <a:xfrm>
          <a:off x="4457700" y="3200400"/>
          <a:ext cx="7315200" cy="200025"/>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00FF"/>
            </a:solidFill>
          </a:endParaRPr>
        </a:p>
      </xdr:txBody>
    </xdr:sp>
    <xdr:clientData/>
  </xdr:twoCellAnchor>
  <xdr:twoCellAnchor>
    <xdr:from>
      <xdr:col>5</xdr:col>
      <xdr:colOff>0</xdr:colOff>
      <xdr:row>18</xdr:row>
      <xdr:rowOff>76200</xdr:rowOff>
    </xdr:from>
    <xdr:to>
      <xdr:col>17</xdr:col>
      <xdr:colOff>0</xdr:colOff>
      <xdr:row>19</xdr:row>
      <xdr:rowOff>76200</xdr:rowOff>
    </xdr:to>
    <xdr:sp macro="" textlink="">
      <xdr:nvSpPr>
        <xdr:cNvPr id="98" name="OpenSolver5"/>
        <xdr:cNvSpPr/>
      </xdr:nvSpPr>
      <xdr:spPr>
        <a:xfrm>
          <a:off x="4457700" y="3676650"/>
          <a:ext cx="7315200" cy="200025"/>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00FF"/>
              </a:solidFill>
            </a:rPr>
            <a:t>≥</a:t>
          </a:r>
        </a:p>
      </xdr:txBody>
    </xdr:sp>
    <xdr:clientData/>
  </xdr:twoCellAnchor>
  <xdr:twoCellAnchor>
    <xdr:from>
      <xdr:col>11</xdr:col>
      <xdr:colOff>0</xdr:colOff>
      <xdr:row>17</xdr:row>
      <xdr:rowOff>0</xdr:rowOff>
    </xdr:from>
    <xdr:to>
      <xdr:col>11</xdr:col>
      <xdr:colOff>0</xdr:colOff>
      <xdr:row>18</xdr:row>
      <xdr:rowOff>76200</xdr:rowOff>
    </xdr:to>
    <xdr:cxnSp macro="">
      <xdr:nvCxnSpPr>
        <xdr:cNvPr id="99" name="OpenSolver6"/>
        <xdr:cNvCxnSpPr>
          <a:stCxn id="97" idx="2"/>
          <a:endCxn id="98" idx="0"/>
        </xdr:cNvCxnSpPr>
      </xdr:nvCxnSpPr>
      <xdr:spPr>
        <a:xfrm>
          <a:off x="8115300" y="3400425"/>
          <a:ext cx="0" cy="276225"/>
        </a:xfrm>
        <a:prstGeom prst="straightConnector1">
          <a:avLst/>
        </a:prstGeom>
        <a:ln w="9525" cmpd="sng">
          <a:solidFill>
            <a:srgbClr val="0000FF"/>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16</xdr:row>
      <xdr:rowOff>55880</xdr:rowOff>
    </xdr:from>
    <xdr:to>
      <xdr:col>11</xdr:col>
      <xdr:colOff>190500</xdr:colOff>
      <xdr:row>17</xdr:row>
      <xdr:rowOff>127000</xdr:rowOff>
    </xdr:to>
    <xdr:sp macro="" textlink="">
      <xdr:nvSpPr>
        <xdr:cNvPr id="100" name="OpenSolver7"/>
        <xdr:cNvSpPr/>
      </xdr:nvSpPr>
      <xdr:spPr>
        <a:xfrm>
          <a:off x="7924800" y="3256280"/>
          <a:ext cx="381000" cy="271145"/>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155575</xdr:colOff>
      <xdr:row>18</xdr:row>
      <xdr:rowOff>165100</xdr:rowOff>
    </xdr:from>
    <xdr:to>
      <xdr:col>17</xdr:col>
      <xdr:colOff>155575</xdr:colOff>
      <xdr:row>19</xdr:row>
      <xdr:rowOff>152400</xdr:rowOff>
    </xdr:to>
    <xdr:sp macro="" textlink="">
      <xdr:nvSpPr>
        <xdr:cNvPr id="101" name="OpenSolver8"/>
        <xdr:cNvSpPr/>
      </xdr:nvSpPr>
      <xdr:spPr>
        <a:xfrm>
          <a:off x="4613275" y="3765550"/>
          <a:ext cx="7315200" cy="187325"/>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8000"/>
            </a:solidFill>
          </a:endParaRPr>
        </a:p>
      </xdr:txBody>
    </xdr:sp>
    <xdr:clientData/>
  </xdr:twoCellAnchor>
  <xdr:twoCellAnchor>
    <xdr:from>
      <xdr:col>5</xdr:col>
      <xdr:colOff>0</xdr:colOff>
      <xdr:row>25</xdr:row>
      <xdr:rowOff>0</xdr:rowOff>
    </xdr:from>
    <xdr:to>
      <xdr:col>17</xdr:col>
      <xdr:colOff>0</xdr:colOff>
      <xdr:row>26</xdr:row>
      <xdr:rowOff>0</xdr:rowOff>
    </xdr:to>
    <xdr:sp macro="" textlink="">
      <xdr:nvSpPr>
        <xdr:cNvPr id="102" name="OpenSolver9"/>
        <xdr:cNvSpPr/>
      </xdr:nvSpPr>
      <xdr:spPr>
        <a:xfrm>
          <a:off x="4457700" y="5038725"/>
          <a:ext cx="7315200" cy="200025"/>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8000"/>
              </a:solidFill>
            </a:rPr>
            <a:t>≤</a:t>
          </a:r>
        </a:p>
      </xdr:txBody>
    </xdr:sp>
    <xdr:clientData/>
  </xdr:twoCellAnchor>
  <xdr:twoCellAnchor>
    <xdr:from>
      <xdr:col>11</xdr:col>
      <xdr:colOff>0</xdr:colOff>
      <xdr:row>19</xdr:row>
      <xdr:rowOff>152400</xdr:rowOff>
    </xdr:from>
    <xdr:to>
      <xdr:col>11</xdr:col>
      <xdr:colOff>155575</xdr:colOff>
      <xdr:row>25</xdr:row>
      <xdr:rowOff>0</xdr:rowOff>
    </xdr:to>
    <xdr:cxnSp macro="">
      <xdr:nvCxnSpPr>
        <xdr:cNvPr id="103" name="OpenSolver10"/>
        <xdr:cNvCxnSpPr>
          <a:stCxn id="101" idx="2"/>
          <a:endCxn id="102" idx="0"/>
        </xdr:cNvCxnSpPr>
      </xdr:nvCxnSpPr>
      <xdr:spPr>
        <a:xfrm flipH="1">
          <a:off x="8115300" y="3952875"/>
          <a:ext cx="155575" cy="1085850"/>
        </a:xfrm>
        <a:prstGeom prst="straightConnector1">
          <a:avLst/>
        </a:prstGeom>
        <a:ln w="9525" cmpd="sng">
          <a:solidFill>
            <a:srgbClr val="008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425450</xdr:colOff>
      <xdr:row>20</xdr:row>
      <xdr:rowOff>154940</xdr:rowOff>
    </xdr:from>
    <xdr:to>
      <xdr:col>11</xdr:col>
      <xdr:colOff>196850</xdr:colOff>
      <xdr:row>22</xdr:row>
      <xdr:rowOff>35560</xdr:rowOff>
    </xdr:to>
    <xdr:sp macro="" textlink="">
      <xdr:nvSpPr>
        <xdr:cNvPr id="104" name="OpenSolver11"/>
        <xdr:cNvSpPr/>
      </xdr:nvSpPr>
      <xdr:spPr>
        <a:xfrm>
          <a:off x="7931150" y="4164965"/>
          <a:ext cx="381000" cy="290195"/>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27</xdr:row>
      <xdr:rowOff>0</xdr:rowOff>
    </xdr:from>
    <xdr:to>
      <xdr:col>17</xdr:col>
      <xdr:colOff>0</xdr:colOff>
      <xdr:row>28</xdr:row>
      <xdr:rowOff>0</xdr:rowOff>
    </xdr:to>
    <xdr:sp macro="" textlink="">
      <xdr:nvSpPr>
        <xdr:cNvPr id="105" name="OpenSolver12"/>
        <xdr:cNvSpPr/>
      </xdr:nvSpPr>
      <xdr:spPr>
        <a:xfrm>
          <a:off x="4457700" y="5448300"/>
          <a:ext cx="7315200" cy="209550"/>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9900CC"/>
            </a:solidFill>
          </a:endParaRPr>
        </a:p>
      </xdr:txBody>
    </xdr:sp>
    <xdr:clientData/>
  </xdr:twoCellAnchor>
  <xdr:twoCellAnchor>
    <xdr:from>
      <xdr:col>5</xdr:col>
      <xdr:colOff>0</xdr:colOff>
      <xdr:row>28</xdr:row>
      <xdr:rowOff>0</xdr:rowOff>
    </xdr:from>
    <xdr:to>
      <xdr:col>17</xdr:col>
      <xdr:colOff>0</xdr:colOff>
      <xdr:row>29</xdr:row>
      <xdr:rowOff>0</xdr:rowOff>
    </xdr:to>
    <xdr:sp macro="" textlink="">
      <xdr:nvSpPr>
        <xdr:cNvPr id="106" name="OpenSolver13"/>
        <xdr:cNvSpPr/>
      </xdr:nvSpPr>
      <xdr:spPr>
        <a:xfrm>
          <a:off x="4457700" y="5657850"/>
          <a:ext cx="7315200" cy="200025"/>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9900CC"/>
              </a:solidFill>
            </a:rPr>
            <a:t>=</a:t>
          </a:r>
        </a:p>
      </xdr:txBody>
    </xdr:sp>
    <xdr:clientData/>
  </xdr:twoCellAnchor>
  <xdr:twoCellAnchor>
    <xdr:from>
      <xdr:col>11</xdr:col>
      <xdr:colOff>0</xdr:colOff>
      <xdr:row>28</xdr:row>
      <xdr:rowOff>0</xdr:rowOff>
    </xdr:from>
    <xdr:to>
      <xdr:col>11</xdr:col>
      <xdr:colOff>0</xdr:colOff>
      <xdr:row>28</xdr:row>
      <xdr:rowOff>0</xdr:rowOff>
    </xdr:to>
    <xdr:cxnSp macro="">
      <xdr:nvCxnSpPr>
        <xdr:cNvPr id="107" name="OpenSolver14"/>
        <xdr:cNvCxnSpPr>
          <a:stCxn id="105" idx="2"/>
          <a:endCxn id="106" idx="0"/>
        </xdr:cNvCxnSpPr>
      </xdr:nvCxnSpPr>
      <xdr:spPr>
        <a:xfrm>
          <a:off x="8115300" y="5657850"/>
          <a:ext cx="0" cy="0"/>
        </a:xfrm>
        <a:prstGeom prst="straightConnector1">
          <a:avLst/>
        </a:prstGeom>
        <a:ln w="9525" cmpd="sng">
          <a:solidFill>
            <a:srgbClr val="9900CC"/>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27</xdr:row>
      <xdr:rowOff>63500</xdr:rowOff>
    </xdr:from>
    <xdr:to>
      <xdr:col>11</xdr:col>
      <xdr:colOff>190500</xdr:colOff>
      <xdr:row>28</xdr:row>
      <xdr:rowOff>127000</xdr:rowOff>
    </xdr:to>
    <xdr:sp macro="" textlink="">
      <xdr:nvSpPr>
        <xdr:cNvPr id="108" name="OpenSolver15"/>
        <xdr:cNvSpPr/>
      </xdr:nvSpPr>
      <xdr:spPr>
        <a:xfrm>
          <a:off x="7924800" y="5511800"/>
          <a:ext cx="381000" cy="27305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20</xdr:row>
      <xdr:rowOff>0</xdr:rowOff>
    </xdr:from>
    <xdr:to>
      <xdr:col>17</xdr:col>
      <xdr:colOff>0</xdr:colOff>
      <xdr:row>21</xdr:row>
      <xdr:rowOff>0</xdr:rowOff>
    </xdr:to>
    <xdr:sp macro="" textlink="">
      <xdr:nvSpPr>
        <xdr:cNvPr id="109" name="OpenSolver16"/>
        <xdr:cNvSpPr/>
      </xdr:nvSpPr>
      <xdr:spPr>
        <a:xfrm>
          <a:off x="4457700" y="4010025"/>
          <a:ext cx="7315200" cy="209550"/>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800000"/>
            </a:solidFill>
          </a:endParaRPr>
        </a:p>
      </xdr:txBody>
    </xdr:sp>
    <xdr:clientData/>
  </xdr:twoCellAnchor>
  <xdr:twoCellAnchor>
    <xdr:from>
      <xdr:col>5</xdr:col>
      <xdr:colOff>0</xdr:colOff>
      <xdr:row>21</xdr:row>
      <xdr:rowOff>0</xdr:rowOff>
    </xdr:from>
    <xdr:to>
      <xdr:col>17</xdr:col>
      <xdr:colOff>0</xdr:colOff>
      <xdr:row>22</xdr:row>
      <xdr:rowOff>0</xdr:rowOff>
    </xdr:to>
    <xdr:sp macro="" textlink="">
      <xdr:nvSpPr>
        <xdr:cNvPr id="110" name="OpenSolver17"/>
        <xdr:cNvSpPr/>
      </xdr:nvSpPr>
      <xdr:spPr>
        <a:xfrm>
          <a:off x="4457700" y="4219575"/>
          <a:ext cx="7315200" cy="200025"/>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800000"/>
              </a:solidFill>
            </a:rPr>
            <a:t>=</a:t>
          </a:r>
        </a:p>
      </xdr:txBody>
    </xdr:sp>
    <xdr:clientData/>
  </xdr:twoCellAnchor>
  <xdr:twoCellAnchor>
    <xdr:from>
      <xdr:col>11</xdr:col>
      <xdr:colOff>0</xdr:colOff>
      <xdr:row>21</xdr:row>
      <xdr:rowOff>0</xdr:rowOff>
    </xdr:from>
    <xdr:to>
      <xdr:col>11</xdr:col>
      <xdr:colOff>0</xdr:colOff>
      <xdr:row>21</xdr:row>
      <xdr:rowOff>0</xdr:rowOff>
    </xdr:to>
    <xdr:cxnSp macro="">
      <xdr:nvCxnSpPr>
        <xdr:cNvPr id="111" name="OpenSolver18"/>
        <xdr:cNvCxnSpPr>
          <a:stCxn id="109" idx="2"/>
          <a:endCxn id="110" idx="0"/>
        </xdr:cNvCxnSpPr>
      </xdr:nvCxnSpPr>
      <xdr:spPr>
        <a:xfrm>
          <a:off x="8115300" y="4219575"/>
          <a:ext cx="0" cy="0"/>
        </a:xfrm>
        <a:prstGeom prst="straightConnector1">
          <a:avLst/>
        </a:prstGeom>
        <a:ln w="9525" cmpd="sng">
          <a:solidFill>
            <a:srgbClr val="800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20</xdr:row>
      <xdr:rowOff>63500</xdr:rowOff>
    </xdr:from>
    <xdr:to>
      <xdr:col>11</xdr:col>
      <xdr:colOff>190500</xdr:colOff>
      <xdr:row>21</xdr:row>
      <xdr:rowOff>127000</xdr:rowOff>
    </xdr:to>
    <xdr:sp macro="" textlink="">
      <xdr:nvSpPr>
        <xdr:cNvPr id="112" name="OpenSolver19"/>
        <xdr:cNvSpPr/>
      </xdr:nvSpPr>
      <xdr:spPr>
        <a:xfrm>
          <a:off x="7924800" y="4073525"/>
          <a:ext cx="381000" cy="27305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xdr:colOff>
      <xdr:row>6</xdr:row>
      <xdr:rowOff>7620</xdr:rowOff>
    </xdr:from>
    <xdr:to>
      <xdr:col>5</xdr:col>
      <xdr:colOff>64830</xdr:colOff>
      <xdr:row>6</xdr:row>
      <xdr:rowOff>121920</xdr:rowOff>
    </xdr:to>
    <xdr:sp macro="" textlink="">
      <xdr:nvSpPr>
        <xdr:cNvPr id="113" name="OpenSolver20"/>
        <xdr:cNvSpPr/>
      </xdr:nvSpPr>
      <xdr:spPr>
        <a:xfrm>
          <a:off x="44704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6</xdr:row>
      <xdr:rowOff>7620</xdr:rowOff>
    </xdr:from>
    <xdr:to>
      <xdr:col>6</xdr:col>
      <xdr:colOff>64830</xdr:colOff>
      <xdr:row>6</xdr:row>
      <xdr:rowOff>121920</xdr:rowOff>
    </xdr:to>
    <xdr:sp macro="" textlink="">
      <xdr:nvSpPr>
        <xdr:cNvPr id="114" name="OpenSolver21"/>
        <xdr:cNvSpPr/>
      </xdr:nvSpPr>
      <xdr:spPr>
        <a:xfrm>
          <a:off x="50800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6</xdr:row>
      <xdr:rowOff>7620</xdr:rowOff>
    </xdr:from>
    <xdr:to>
      <xdr:col>7</xdr:col>
      <xdr:colOff>64830</xdr:colOff>
      <xdr:row>6</xdr:row>
      <xdr:rowOff>121920</xdr:rowOff>
    </xdr:to>
    <xdr:sp macro="" textlink="">
      <xdr:nvSpPr>
        <xdr:cNvPr id="115" name="OpenSolver22"/>
        <xdr:cNvSpPr/>
      </xdr:nvSpPr>
      <xdr:spPr>
        <a:xfrm>
          <a:off x="56896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6</xdr:row>
      <xdr:rowOff>7620</xdr:rowOff>
    </xdr:from>
    <xdr:to>
      <xdr:col>8</xdr:col>
      <xdr:colOff>64830</xdr:colOff>
      <xdr:row>6</xdr:row>
      <xdr:rowOff>121920</xdr:rowOff>
    </xdr:to>
    <xdr:sp macro="" textlink="">
      <xdr:nvSpPr>
        <xdr:cNvPr id="116" name="OpenSolver23"/>
        <xdr:cNvSpPr/>
      </xdr:nvSpPr>
      <xdr:spPr>
        <a:xfrm>
          <a:off x="62992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6</xdr:row>
      <xdr:rowOff>7620</xdr:rowOff>
    </xdr:from>
    <xdr:to>
      <xdr:col>9</xdr:col>
      <xdr:colOff>64830</xdr:colOff>
      <xdr:row>6</xdr:row>
      <xdr:rowOff>121920</xdr:rowOff>
    </xdr:to>
    <xdr:sp macro="" textlink="">
      <xdr:nvSpPr>
        <xdr:cNvPr id="117" name="OpenSolver24"/>
        <xdr:cNvSpPr/>
      </xdr:nvSpPr>
      <xdr:spPr>
        <a:xfrm>
          <a:off x="69088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6</xdr:row>
      <xdr:rowOff>7620</xdr:rowOff>
    </xdr:from>
    <xdr:to>
      <xdr:col>10</xdr:col>
      <xdr:colOff>64830</xdr:colOff>
      <xdr:row>6</xdr:row>
      <xdr:rowOff>121920</xdr:rowOff>
    </xdr:to>
    <xdr:sp macro="" textlink="">
      <xdr:nvSpPr>
        <xdr:cNvPr id="118" name="OpenSolver25"/>
        <xdr:cNvSpPr/>
      </xdr:nvSpPr>
      <xdr:spPr>
        <a:xfrm>
          <a:off x="75184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6</xdr:row>
      <xdr:rowOff>7620</xdr:rowOff>
    </xdr:from>
    <xdr:to>
      <xdr:col>11</xdr:col>
      <xdr:colOff>64830</xdr:colOff>
      <xdr:row>6</xdr:row>
      <xdr:rowOff>121920</xdr:rowOff>
    </xdr:to>
    <xdr:sp macro="" textlink="">
      <xdr:nvSpPr>
        <xdr:cNvPr id="119" name="OpenSolver26"/>
        <xdr:cNvSpPr/>
      </xdr:nvSpPr>
      <xdr:spPr>
        <a:xfrm>
          <a:off x="81280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6</xdr:row>
      <xdr:rowOff>7620</xdr:rowOff>
    </xdr:from>
    <xdr:to>
      <xdr:col>12</xdr:col>
      <xdr:colOff>64830</xdr:colOff>
      <xdr:row>6</xdr:row>
      <xdr:rowOff>121920</xdr:rowOff>
    </xdr:to>
    <xdr:sp macro="" textlink="">
      <xdr:nvSpPr>
        <xdr:cNvPr id="120" name="OpenSolver27"/>
        <xdr:cNvSpPr/>
      </xdr:nvSpPr>
      <xdr:spPr>
        <a:xfrm>
          <a:off x="87376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6</xdr:row>
      <xdr:rowOff>7620</xdr:rowOff>
    </xdr:from>
    <xdr:to>
      <xdr:col>13</xdr:col>
      <xdr:colOff>64830</xdr:colOff>
      <xdr:row>6</xdr:row>
      <xdr:rowOff>121920</xdr:rowOff>
    </xdr:to>
    <xdr:sp macro="" textlink="">
      <xdr:nvSpPr>
        <xdr:cNvPr id="121" name="OpenSolver28"/>
        <xdr:cNvSpPr/>
      </xdr:nvSpPr>
      <xdr:spPr>
        <a:xfrm>
          <a:off x="93472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6</xdr:row>
      <xdr:rowOff>7620</xdr:rowOff>
    </xdr:from>
    <xdr:to>
      <xdr:col>14</xdr:col>
      <xdr:colOff>64830</xdr:colOff>
      <xdr:row>6</xdr:row>
      <xdr:rowOff>121920</xdr:rowOff>
    </xdr:to>
    <xdr:sp macro="" textlink="">
      <xdr:nvSpPr>
        <xdr:cNvPr id="122" name="OpenSolver29"/>
        <xdr:cNvSpPr/>
      </xdr:nvSpPr>
      <xdr:spPr>
        <a:xfrm>
          <a:off x="99568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6</xdr:row>
      <xdr:rowOff>7620</xdr:rowOff>
    </xdr:from>
    <xdr:to>
      <xdr:col>15</xdr:col>
      <xdr:colOff>64830</xdr:colOff>
      <xdr:row>6</xdr:row>
      <xdr:rowOff>121920</xdr:rowOff>
    </xdr:to>
    <xdr:sp macro="" textlink="">
      <xdr:nvSpPr>
        <xdr:cNvPr id="123" name="OpenSolver30"/>
        <xdr:cNvSpPr/>
      </xdr:nvSpPr>
      <xdr:spPr>
        <a:xfrm>
          <a:off x="105664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6</xdr:row>
      <xdr:rowOff>7620</xdr:rowOff>
    </xdr:from>
    <xdr:to>
      <xdr:col>16</xdr:col>
      <xdr:colOff>64830</xdr:colOff>
      <xdr:row>6</xdr:row>
      <xdr:rowOff>121920</xdr:rowOff>
    </xdr:to>
    <xdr:sp macro="" textlink="">
      <xdr:nvSpPr>
        <xdr:cNvPr id="124" name="OpenSolver31"/>
        <xdr:cNvSpPr/>
      </xdr:nvSpPr>
      <xdr:spPr>
        <a:xfrm>
          <a:off x="111760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7</xdr:row>
      <xdr:rowOff>15240</xdr:rowOff>
    </xdr:from>
    <xdr:to>
      <xdr:col>5</xdr:col>
      <xdr:colOff>64830</xdr:colOff>
      <xdr:row>7</xdr:row>
      <xdr:rowOff>129540</xdr:rowOff>
    </xdr:to>
    <xdr:sp macro="" textlink="">
      <xdr:nvSpPr>
        <xdr:cNvPr id="125" name="OpenSolver32"/>
        <xdr:cNvSpPr/>
      </xdr:nvSpPr>
      <xdr:spPr>
        <a:xfrm>
          <a:off x="44704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7</xdr:row>
      <xdr:rowOff>15240</xdr:rowOff>
    </xdr:from>
    <xdr:to>
      <xdr:col>6</xdr:col>
      <xdr:colOff>64830</xdr:colOff>
      <xdr:row>7</xdr:row>
      <xdr:rowOff>129540</xdr:rowOff>
    </xdr:to>
    <xdr:sp macro="" textlink="">
      <xdr:nvSpPr>
        <xdr:cNvPr id="126" name="OpenSolver33"/>
        <xdr:cNvSpPr/>
      </xdr:nvSpPr>
      <xdr:spPr>
        <a:xfrm>
          <a:off x="50800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7</xdr:row>
      <xdr:rowOff>15240</xdr:rowOff>
    </xdr:from>
    <xdr:to>
      <xdr:col>7</xdr:col>
      <xdr:colOff>64830</xdr:colOff>
      <xdr:row>7</xdr:row>
      <xdr:rowOff>129540</xdr:rowOff>
    </xdr:to>
    <xdr:sp macro="" textlink="">
      <xdr:nvSpPr>
        <xdr:cNvPr id="127" name="OpenSolver34"/>
        <xdr:cNvSpPr/>
      </xdr:nvSpPr>
      <xdr:spPr>
        <a:xfrm>
          <a:off x="56896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7</xdr:row>
      <xdr:rowOff>15240</xdr:rowOff>
    </xdr:from>
    <xdr:to>
      <xdr:col>8</xdr:col>
      <xdr:colOff>64830</xdr:colOff>
      <xdr:row>7</xdr:row>
      <xdr:rowOff>129540</xdr:rowOff>
    </xdr:to>
    <xdr:sp macro="" textlink="">
      <xdr:nvSpPr>
        <xdr:cNvPr id="128" name="OpenSolver35"/>
        <xdr:cNvSpPr/>
      </xdr:nvSpPr>
      <xdr:spPr>
        <a:xfrm>
          <a:off x="62992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7</xdr:row>
      <xdr:rowOff>15240</xdr:rowOff>
    </xdr:from>
    <xdr:to>
      <xdr:col>9</xdr:col>
      <xdr:colOff>64830</xdr:colOff>
      <xdr:row>7</xdr:row>
      <xdr:rowOff>129540</xdr:rowOff>
    </xdr:to>
    <xdr:sp macro="" textlink="">
      <xdr:nvSpPr>
        <xdr:cNvPr id="129" name="OpenSolver36"/>
        <xdr:cNvSpPr/>
      </xdr:nvSpPr>
      <xdr:spPr>
        <a:xfrm>
          <a:off x="69088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7</xdr:row>
      <xdr:rowOff>15240</xdr:rowOff>
    </xdr:from>
    <xdr:to>
      <xdr:col>10</xdr:col>
      <xdr:colOff>64830</xdr:colOff>
      <xdr:row>7</xdr:row>
      <xdr:rowOff>129540</xdr:rowOff>
    </xdr:to>
    <xdr:sp macro="" textlink="">
      <xdr:nvSpPr>
        <xdr:cNvPr id="130" name="OpenSolver37"/>
        <xdr:cNvSpPr/>
      </xdr:nvSpPr>
      <xdr:spPr>
        <a:xfrm>
          <a:off x="75184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7</xdr:row>
      <xdr:rowOff>15240</xdr:rowOff>
    </xdr:from>
    <xdr:to>
      <xdr:col>11</xdr:col>
      <xdr:colOff>64830</xdr:colOff>
      <xdr:row>7</xdr:row>
      <xdr:rowOff>129540</xdr:rowOff>
    </xdr:to>
    <xdr:sp macro="" textlink="">
      <xdr:nvSpPr>
        <xdr:cNvPr id="131" name="OpenSolver38"/>
        <xdr:cNvSpPr/>
      </xdr:nvSpPr>
      <xdr:spPr>
        <a:xfrm>
          <a:off x="81280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7</xdr:row>
      <xdr:rowOff>15240</xdr:rowOff>
    </xdr:from>
    <xdr:to>
      <xdr:col>12</xdr:col>
      <xdr:colOff>64830</xdr:colOff>
      <xdr:row>7</xdr:row>
      <xdr:rowOff>129540</xdr:rowOff>
    </xdr:to>
    <xdr:sp macro="" textlink="">
      <xdr:nvSpPr>
        <xdr:cNvPr id="132" name="OpenSolver39"/>
        <xdr:cNvSpPr/>
      </xdr:nvSpPr>
      <xdr:spPr>
        <a:xfrm>
          <a:off x="87376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7</xdr:row>
      <xdr:rowOff>15240</xdr:rowOff>
    </xdr:from>
    <xdr:to>
      <xdr:col>13</xdr:col>
      <xdr:colOff>64830</xdr:colOff>
      <xdr:row>7</xdr:row>
      <xdr:rowOff>129540</xdr:rowOff>
    </xdr:to>
    <xdr:sp macro="" textlink="">
      <xdr:nvSpPr>
        <xdr:cNvPr id="133" name="OpenSolver40"/>
        <xdr:cNvSpPr/>
      </xdr:nvSpPr>
      <xdr:spPr>
        <a:xfrm>
          <a:off x="93472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7</xdr:row>
      <xdr:rowOff>15240</xdr:rowOff>
    </xdr:from>
    <xdr:to>
      <xdr:col>14</xdr:col>
      <xdr:colOff>64830</xdr:colOff>
      <xdr:row>7</xdr:row>
      <xdr:rowOff>129540</xdr:rowOff>
    </xdr:to>
    <xdr:sp macro="" textlink="">
      <xdr:nvSpPr>
        <xdr:cNvPr id="134" name="OpenSolver41"/>
        <xdr:cNvSpPr/>
      </xdr:nvSpPr>
      <xdr:spPr>
        <a:xfrm>
          <a:off x="99568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7</xdr:row>
      <xdr:rowOff>15240</xdr:rowOff>
    </xdr:from>
    <xdr:to>
      <xdr:col>15</xdr:col>
      <xdr:colOff>64830</xdr:colOff>
      <xdr:row>7</xdr:row>
      <xdr:rowOff>129540</xdr:rowOff>
    </xdr:to>
    <xdr:sp macro="" textlink="">
      <xdr:nvSpPr>
        <xdr:cNvPr id="135" name="OpenSolver42"/>
        <xdr:cNvSpPr/>
      </xdr:nvSpPr>
      <xdr:spPr>
        <a:xfrm>
          <a:off x="105664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7</xdr:row>
      <xdr:rowOff>15240</xdr:rowOff>
    </xdr:from>
    <xdr:to>
      <xdr:col>16</xdr:col>
      <xdr:colOff>64830</xdr:colOff>
      <xdr:row>7</xdr:row>
      <xdr:rowOff>129540</xdr:rowOff>
    </xdr:to>
    <xdr:sp macro="" textlink="">
      <xdr:nvSpPr>
        <xdr:cNvPr id="136" name="OpenSolver43"/>
        <xdr:cNvSpPr/>
      </xdr:nvSpPr>
      <xdr:spPr>
        <a:xfrm>
          <a:off x="111760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8</xdr:row>
      <xdr:rowOff>10160</xdr:rowOff>
    </xdr:from>
    <xdr:to>
      <xdr:col>5</xdr:col>
      <xdr:colOff>64830</xdr:colOff>
      <xdr:row>8</xdr:row>
      <xdr:rowOff>124460</xdr:rowOff>
    </xdr:to>
    <xdr:sp macro="" textlink="">
      <xdr:nvSpPr>
        <xdr:cNvPr id="137" name="OpenSolver44"/>
        <xdr:cNvSpPr/>
      </xdr:nvSpPr>
      <xdr:spPr>
        <a:xfrm>
          <a:off x="44704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8</xdr:row>
      <xdr:rowOff>10160</xdr:rowOff>
    </xdr:from>
    <xdr:to>
      <xdr:col>6</xdr:col>
      <xdr:colOff>64830</xdr:colOff>
      <xdr:row>8</xdr:row>
      <xdr:rowOff>124460</xdr:rowOff>
    </xdr:to>
    <xdr:sp macro="" textlink="">
      <xdr:nvSpPr>
        <xdr:cNvPr id="138" name="OpenSolver45"/>
        <xdr:cNvSpPr/>
      </xdr:nvSpPr>
      <xdr:spPr>
        <a:xfrm>
          <a:off x="50800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8</xdr:row>
      <xdr:rowOff>10160</xdr:rowOff>
    </xdr:from>
    <xdr:to>
      <xdr:col>7</xdr:col>
      <xdr:colOff>64830</xdr:colOff>
      <xdr:row>8</xdr:row>
      <xdr:rowOff>124460</xdr:rowOff>
    </xdr:to>
    <xdr:sp macro="" textlink="">
      <xdr:nvSpPr>
        <xdr:cNvPr id="139" name="OpenSolver46"/>
        <xdr:cNvSpPr/>
      </xdr:nvSpPr>
      <xdr:spPr>
        <a:xfrm>
          <a:off x="56896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8</xdr:row>
      <xdr:rowOff>10160</xdr:rowOff>
    </xdr:from>
    <xdr:to>
      <xdr:col>8</xdr:col>
      <xdr:colOff>64830</xdr:colOff>
      <xdr:row>8</xdr:row>
      <xdr:rowOff>124460</xdr:rowOff>
    </xdr:to>
    <xdr:sp macro="" textlink="">
      <xdr:nvSpPr>
        <xdr:cNvPr id="140" name="OpenSolver47"/>
        <xdr:cNvSpPr/>
      </xdr:nvSpPr>
      <xdr:spPr>
        <a:xfrm>
          <a:off x="62992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8</xdr:row>
      <xdr:rowOff>10160</xdr:rowOff>
    </xdr:from>
    <xdr:to>
      <xdr:col>9</xdr:col>
      <xdr:colOff>64830</xdr:colOff>
      <xdr:row>8</xdr:row>
      <xdr:rowOff>124460</xdr:rowOff>
    </xdr:to>
    <xdr:sp macro="" textlink="">
      <xdr:nvSpPr>
        <xdr:cNvPr id="141" name="OpenSolver48"/>
        <xdr:cNvSpPr/>
      </xdr:nvSpPr>
      <xdr:spPr>
        <a:xfrm>
          <a:off x="69088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8</xdr:row>
      <xdr:rowOff>10160</xdr:rowOff>
    </xdr:from>
    <xdr:to>
      <xdr:col>10</xdr:col>
      <xdr:colOff>64830</xdr:colOff>
      <xdr:row>8</xdr:row>
      <xdr:rowOff>124460</xdr:rowOff>
    </xdr:to>
    <xdr:sp macro="" textlink="">
      <xdr:nvSpPr>
        <xdr:cNvPr id="142" name="OpenSolver49"/>
        <xdr:cNvSpPr/>
      </xdr:nvSpPr>
      <xdr:spPr>
        <a:xfrm>
          <a:off x="75184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8</xdr:row>
      <xdr:rowOff>10160</xdr:rowOff>
    </xdr:from>
    <xdr:to>
      <xdr:col>11</xdr:col>
      <xdr:colOff>64830</xdr:colOff>
      <xdr:row>8</xdr:row>
      <xdr:rowOff>124460</xdr:rowOff>
    </xdr:to>
    <xdr:sp macro="" textlink="">
      <xdr:nvSpPr>
        <xdr:cNvPr id="143" name="OpenSolver50"/>
        <xdr:cNvSpPr/>
      </xdr:nvSpPr>
      <xdr:spPr>
        <a:xfrm>
          <a:off x="81280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8</xdr:row>
      <xdr:rowOff>10160</xdr:rowOff>
    </xdr:from>
    <xdr:to>
      <xdr:col>12</xdr:col>
      <xdr:colOff>64830</xdr:colOff>
      <xdr:row>8</xdr:row>
      <xdr:rowOff>124460</xdr:rowOff>
    </xdr:to>
    <xdr:sp macro="" textlink="">
      <xdr:nvSpPr>
        <xdr:cNvPr id="144" name="OpenSolver51"/>
        <xdr:cNvSpPr/>
      </xdr:nvSpPr>
      <xdr:spPr>
        <a:xfrm>
          <a:off x="87376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8</xdr:row>
      <xdr:rowOff>10160</xdr:rowOff>
    </xdr:from>
    <xdr:to>
      <xdr:col>13</xdr:col>
      <xdr:colOff>64830</xdr:colOff>
      <xdr:row>8</xdr:row>
      <xdr:rowOff>124460</xdr:rowOff>
    </xdr:to>
    <xdr:sp macro="" textlink="">
      <xdr:nvSpPr>
        <xdr:cNvPr id="145" name="OpenSolver52"/>
        <xdr:cNvSpPr/>
      </xdr:nvSpPr>
      <xdr:spPr>
        <a:xfrm>
          <a:off x="93472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8</xdr:row>
      <xdr:rowOff>10160</xdr:rowOff>
    </xdr:from>
    <xdr:to>
      <xdr:col>14</xdr:col>
      <xdr:colOff>64830</xdr:colOff>
      <xdr:row>8</xdr:row>
      <xdr:rowOff>124460</xdr:rowOff>
    </xdr:to>
    <xdr:sp macro="" textlink="">
      <xdr:nvSpPr>
        <xdr:cNvPr id="146" name="OpenSolver53"/>
        <xdr:cNvSpPr/>
      </xdr:nvSpPr>
      <xdr:spPr>
        <a:xfrm>
          <a:off x="99568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8</xdr:row>
      <xdr:rowOff>10160</xdr:rowOff>
    </xdr:from>
    <xdr:to>
      <xdr:col>15</xdr:col>
      <xdr:colOff>64830</xdr:colOff>
      <xdr:row>8</xdr:row>
      <xdr:rowOff>124460</xdr:rowOff>
    </xdr:to>
    <xdr:sp macro="" textlink="">
      <xdr:nvSpPr>
        <xdr:cNvPr id="147" name="OpenSolver54"/>
        <xdr:cNvSpPr/>
      </xdr:nvSpPr>
      <xdr:spPr>
        <a:xfrm>
          <a:off x="105664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8</xdr:row>
      <xdr:rowOff>10160</xdr:rowOff>
    </xdr:from>
    <xdr:to>
      <xdr:col>16</xdr:col>
      <xdr:colOff>64830</xdr:colOff>
      <xdr:row>8</xdr:row>
      <xdr:rowOff>124460</xdr:rowOff>
    </xdr:to>
    <xdr:sp macro="" textlink="">
      <xdr:nvSpPr>
        <xdr:cNvPr id="148" name="OpenSolver55"/>
        <xdr:cNvSpPr/>
      </xdr:nvSpPr>
      <xdr:spPr>
        <a:xfrm>
          <a:off x="111760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9</xdr:row>
      <xdr:rowOff>17780</xdr:rowOff>
    </xdr:from>
    <xdr:to>
      <xdr:col>5</xdr:col>
      <xdr:colOff>64830</xdr:colOff>
      <xdr:row>9</xdr:row>
      <xdr:rowOff>132080</xdr:rowOff>
    </xdr:to>
    <xdr:sp macro="" textlink="">
      <xdr:nvSpPr>
        <xdr:cNvPr id="149" name="OpenSolver56"/>
        <xdr:cNvSpPr/>
      </xdr:nvSpPr>
      <xdr:spPr>
        <a:xfrm>
          <a:off x="44704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9</xdr:row>
      <xdr:rowOff>17780</xdr:rowOff>
    </xdr:from>
    <xdr:to>
      <xdr:col>6</xdr:col>
      <xdr:colOff>64830</xdr:colOff>
      <xdr:row>9</xdr:row>
      <xdr:rowOff>132080</xdr:rowOff>
    </xdr:to>
    <xdr:sp macro="" textlink="">
      <xdr:nvSpPr>
        <xdr:cNvPr id="150" name="OpenSolver57"/>
        <xdr:cNvSpPr/>
      </xdr:nvSpPr>
      <xdr:spPr>
        <a:xfrm>
          <a:off x="50800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9</xdr:row>
      <xdr:rowOff>17780</xdr:rowOff>
    </xdr:from>
    <xdr:to>
      <xdr:col>7</xdr:col>
      <xdr:colOff>64830</xdr:colOff>
      <xdr:row>9</xdr:row>
      <xdr:rowOff>132080</xdr:rowOff>
    </xdr:to>
    <xdr:sp macro="" textlink="">
      <xdr:nvSpPr>
        <xdr:cNvPr id="151" name="OpenSolver58"/>
        <xdr:cNvSpPr/>
      </xdr:nvSpPr>
      <xdr:spPr>
        <a:xfrm>
          <a:off x="56896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9</xdr:row>
      <xdr:rowOff>17780</xdr:rowOff>
    </xdr:from>
    <xdr:to>
      <xdr:col>8</xdr:col>
      <xdr:colOff>64830</xdr:colOff>
      <xdr:row>9</xdr:row>
      <xdr:rowOff>132080</xdr:rowOff>
    </xdr:to>
    <xdr:sp macro="" textlink="">
      <xdr:nvSpPr>
        <xdr:cNvPr id="152" name="OpenSolver59"/>
        <xdr:cNvSpPr/>
      </xdr:nvSpPr>
      <xdr:spPr>
        <a:xfrm>
          <a:off x="62992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9</xdr:row>
      <xdr:rowOff>17780</xdr:rowOff>
    </xdr:from>
    <xdr:to>
      <xdr:col>9</xdr:col>
      <xdr:colOff>64830</xdr:colOff>
      <xdr:row>9</xdr:row>
      <xdr:rowOff>132080</xdr:rowOff>
    </xdr:to>
    <xdr:sp macro="" textlink="">
      <xdr:nvSpPr>
        <xdr:cNvPr id="153" name="OpenSolver60"/>
        <xdr:cNvSpPr/>
      </xdr:nvSpPr>
      <xdr:spPr>
        <a:xfrm>
          <a:off x="69088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9</xdr:row>
      <xdr:rowOff>17780</xdr:rowOff>
    </xdr:from>
    <xdr:to>
      <xdr:col>10</xdr:col>
      <xdr:colOff>64830</xdr:colOff>
      <xdr:row>9</xdr:row>
      <xdr:rowOff>132080</xdr:rowOff>
    </xdr:to>
    <xdr:sp macro="" textlink="">
      <xdr:nvSpPr>
        <xdr:cNvPr id="154" name="OpenSolver61"/>
        <xdr:cNvSpPr/>
      </xdr:nvSpPr>
      <xdr:spPr>
        <a:xfrm>
          <a:off x="75184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9</xdr:row>
      <xdr:rowOff>17780</xdr:rowOff>
    </xdr:from>
    <xdr:to>
      <xdr:col>11</xdr:col>
      <xdr:colOff>64830</xdr:colOff>
      <xdr:row>9</xdr:row>
      <xdr:rowOff>132080</xdr:rowOff>
    </xdr:to>
    <xdr:sp macro="" textlink="">
      <xdr:nvSpPr>
        <xdr:cNvPr id="155" name="OpenSolver62"/>
        <xdr:cNvSpPr/>
      </xdr:nvSpPr>
      <xdr:spPr>
        <a:xfrm>
          <a:off x="81280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9</xdr:row>
      <xdr:rowOff>17780</xdr:rowOff>
    </xdr:from>
    <xdr:to>
      <xdr:col>12</xdr:col>
      <xdr:colOff>64830</xdr:colOff>
      <xdr:row>9</xdr:row>
      <xdr:rowOff>132080</xdr:rowOff>
    </xdr:to>
    <xdr:sp macro="" textlink="">
      <xdr:nvSpPr>
        <xdr:cNvPr id="156" name="OpenSolver63"/>
        <xdr:cNvSpPr/>
      </xdr:nvSpPr>
      <xdr:spPr>
        <a:xfrm>
          <a:off x="87376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9</xdr:row>
      <xdr:rowOff>17780</xdr:rowOff>
    </xdr:from>
    <xdr:to>
      <xdr:col>13</xdr:col>
      <xdr:colOff>64830</xdr:colOff>
      <xdr:row>9</xdr:row>
      <xdr:rowOff>132080</xdr:rowOff>
    </xdr:to>
    <xdr:sp macro="" textlink="">
      <xdr:nvSpPr>
        <xdr:cNvPr id="157" name="OpenSolver64"/>
        <xdr:cNvSpPr/>
      </xdr:nvSpPr>
      <xdr:spPr>
        <a:xfrm>
          <a:off x="93472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9</xdr:row>
      <xdr:rowOff>17780</xdr:rowOff>
    </xdr:from>
    <xdr:to>
      <xdr:col>14</xdr:col>
      <xdr:colOff>64830</xdr:colOff>
      <xdr:row>9</xdr:row>
      <xdr:rowOff>132080</xdr:rowOff>
    </xdr:to>
    <xdr:sp macro="" textlink="">
      <xdr:nvSpPr>
        <xdr:cNvPr id="158" name="OpenSolver65"/>
        <xdr:cNvSpPr/>
      </xdr:nvSpPr>
      <xdr:spPr>
        <a:xfrm>
          <a:off x="99568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9</xdr:row>
      <xdr:rowOff>17780</xdr:rowOff>
    </xdr:from>
    <xdr:to>
      <xdr:col>15</xdr:col>
      <xdr:colOff>64830</xdr:colOff>
      <xdr:row>9</xdr:row>
      <xdr:rowOff>132080</xdr:rowOff>
    </xdr:to>
    <xdr:sp macro="" textlink="">
      <xdr:nvSpPr>
        <xdr:cNvPr id="159" name="OpenSolver66"/>
        <xdr:cNvSpPr/>
      </xdr:nvSpPr>
      <xdr:spPr>
        <a:xfrm>
          <a:off x="105664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9</xdr:row>
      <xdr:rowOff>17780</xdr:rowOff>
    </xdr:from>
    <xdr:to>
      <xdr:col>16</xdr:col>
      <xdr:colOff>64830</xdr:colOff>
      <xdr:row>9</xdr:row>
      <xdr:rowOff>132080</xdr:rowOff>
    </xdr:to>
    <xdr:sp macro="" textlink="">
      <xdr:nvSpPr>
        <xdr:cNvPr id="160" name="OpenSolver67"/>
        <xdr:cNvSpPr/>
      </xdr:nvSpPr>
      <xdr:spPr>
        <a:xfrm>
          <a:off x="111760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10</xdr:row>
      <xdr:rowOff>12700</xdr:rowOff>
    </xdr:from>
    <xdr:to>
      <xdr:col>5</xdr:col>
      <xdr:colOff>64830</xdr:colOff>
      <xdr:row>10</xdr:row>
      <xdr:rowOff>127000</xdr:rowOff>
    </xdr:to>
    <xdr:sp macro="" textlink="">
      <xdr:nvSpPr>
        <xdr:cNvPr id="161" name="OpenSolver68"/>
        <xdr:cNvSpPr/>
      </xdr:nvSpPr>
      <xdr:spPr>
        <a:xfrm>
          <a:off x="44704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10</xdr:row>
      <xdr:rowOff>12700</xdr:rowOff>
    </xdr:from>
    <xdr:to>
      <xdr:col>6</xdr:col>
      <xdr:colOff>64830</xdr:colOff>
      <xdr:row>10</xdr:row>
      <xdr:rowOff>127000</xdr:rowOff>
    </xdr:to>
    <xdr:sp macro="" textlink="">
      <xdr:nvSpPr>
        <xdr:cNvPr id="162" name="OpenSolver69"/>
        <xdr:cNvSpPr/>
      </xdr:nvSpPr>
      <xdr:spPr>
        <a:xfrm>
          <a:off x="50800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10</xdr:row>
      <xdr:rowOff>12700</xdr:rowOff>
    </xdr:from>
    <xdr:to>
      <xdr:col>7</xdr:col>
      <xdr:colOff>64830</xdr:colOff>
      <xdr:row>10</xdr:row>
      <xdr:rowOff>127000</xdr:rowOff>
    </xdr:to>
    <xdr:sp macro="" textlink="">
      <xdr:nvSpPr>
        <xdr:cNvPr id="163" name="OpenSolver70"/>
        <xdr:cNvSpPr/>
      </xdr:nvSpPr>
      <xdr:spPr>
        <a:xfrm>
          <a:off x="56896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10</xdr:row>
      <xdr:rowOff>12700</xdr:rowOff>
    </xdr:from>
    <xdr:to>
      <xdr:col>8</xdr:col>
      <xdr:colOff>64830</xdr:colOff>
      <xdr:row>10</xdr:row>
      <xdr:rowOff>127000</xdr:rowOff>
    </xdr:to>
    <xdr:sp macro="" textlink="">
      <xdr:nvSpPr>
        <xdr:cNvPr id="164" name="OpenSolver71"/>
        <xdr:cNvSpPr/>
      </xdr:nvSpPr>
      <xdr:spPr>
        <a:xfrm>
          <a:off x="62992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10</xdr:row>
      <xdr:rowOff>12700</xdr:rowOff>
    </xdr:from>
    <xdr:to>
      <xdr:col>9</xdr:col>
      <xdr:colOff>64830</xdr:colOff>
      <xdr:row>10</xdr:row>
      <xdr:rowOff>127000</xdr:rowOff>
    </xdr:to>
    <xdr:sp macro="" textlink="">
      <xdr:nvSpPr>
        <xdr:cNvPr id="165" name="OpenSolver72"/>
        <xdr:cNvSpPr/>
      </xdr:nvSpPr>
      <xdr:spPr>
        <a:xfrm>
          <a:off x="69088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10</xdr:row>
      <xdr:rowOff>12700</xdr:rowOff>
    </xdr:from>
    <xdr:to>
      <xdr:col>10</xdr:col>
      <xdr:colOff>64830</xdr:colOff>
      <xdr:row>10</xdr:row>
      <xdr:rowOff>127000</xdr:rowOff>
    </xdr:to>
    <xdr:sp macro="" textlink="">
      <xdr:nvSpPr>
        <xdr:cNvPr id="166" name="OpenSolver73"/>
        <xdr:cNvSpPr/>
      </xdr:nvSpPr>
      <xdr:spPr>
        <a:xfrm>
          <a:off x="75184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10</xdr:row>
      <xdr:rowOff>12700</xdr:rowOff>
    </xdr:from>
    <xdr:to>
      <xdr:col>11</xdr:col>
      <xdr:colOff>64830</xdr:colOff>
      <xdr:row>10</xdr:row>
      <xdr:rowOff>127000</xdr:rowOff>
    </xdr:to>
    <xdr:sp macro="" textlink="">
      <xdr:nvSpPr>
        <xdr:cNvPr id="167" name="OpenSolver74"/>
        <xdr:cNvSpPr/>
      </xdr:nvSpPr>
      <xdr:spPr>
        <a:xfrm>
          <a:off x="81280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10</xdr:row>
      <xdr:rowOff>12700</xdr:rowOff>
    </xdr:from>
    <xdr:to>
      <xdr:col>12</xdr:col>
      <xdr:colOff>64830</xdr:colOff>
      <xdr:row>10</xdr:row>
      <xdr:rowOff>127000</xdr:rowOff>
    </xdr:to>
    <xdr:sp macro="" textlink="">
      <xdr:nvSpPr>
        <xdr:cNvPr id="168" name="OpenSolver75"/>
        <xdr:cNvSpPr/>
      </xdr:nvSpPr>
      <xdr:spPr>
        <a:xfrm>
          <a:off x="87376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10</xdr:row>
      <xdr:rowOff>12700</xdr:rowOff>
    </xdr:from>
    <xdr:to>
      <xdr:col>13</xdr:col>
      <xdr:colOff>64830</xdr:colOff>
      <xdr:row>10</xdr:row>
      <xdr:rowOff>127000</xdr:rowOff>
    </xdr:to>
    <xdr:sp macro="" textlink="">
      <xdr:nvSpPr>
        <xdr:cNvPr id="169" name="OpenSolver76"/>
        <xdr:cNvSpPr/>
      </xdr:nvSpPr>
      <xdr:spPr>
        <a:xfrm>
          <a:off x="93472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10</xdr:row>
      <xdr:rowOff>12700</xdr:rowOff>
    </xdr:from>
    <xdr:to>
      <xdr:col>14</xdr:col>
      <xdr:colOff>64830</xdr:colOff>
      <xdr:row>10</xdr:row>
      <xdr:rowOff>127000</xdr:rowOff>
    </xdr:to>
    <xdr:sp macro="" textlink="">
      <xdr:nvSpPr>
        <xdr:cNvPr id="170" name="OpenSolver77"/>
        <xdr:cNvSpPr/>
      </xdr:nvSpPr>
      <xdr:spPr>
        <a:xfrm>
          <a:off x="99568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10</xdr:row>
      <xdr:rowOff>12700</xdr:rowOff>
    </xdr:from>
    <xdr:to>
      <xdr:col>15</xdr:col>
      <xdr:colOff>64830</xdr:colOff>
      <xdr:row>10</xdr:row>
      <xdr:rowOff>127000</xdr:rowOff>
    </xdr:to>
    <xdr:sp macro="" textlink="">
      <xdr:nvSpPr>
        <xdr:cNvPr id="171" name="OpenSolver78"/>
        <xdr:cNvSpPr/>
      </xdr:nvSpPr>
      <xdr:spPr>
        <a:xfrm>
          <a:off x="105664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10</xdr:row>
      <xdr:rowOff>12700</xdr:rowOff>
    </xdr:from>
    <xdr:to>
      <xdr:col>16</xdr:col>
      <xdr:colOff>64830</xdr:colOff>
      <xdr:row>10</xdr:row>
      <xdr:rowOff>127000</xdr:rowOff>
    </xdr:to>
    <xdr:sp macro="" textlink="">
      <xdr:nvSpPr>
        <xdr:cNvPr id="172" name="OpenSolver79"/>
        <xdr:cNvSpPr/>
      </xdr:nvSpPr>
      <xdr:spPr>
        <a:xfrm>
          <a:off x="111760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11</xdr:row>
      <xdr:rowOff>7620</xdr:rowOff>
    </xdr:from>
    <xdr:to>
      <xdr:col>5</xdr:col>
      <xdr:colOff>64830</xdr:colOff>
      <xdr:row>11</xdr:row>
      <xdr:rowOff>121920</xdr:rowOff>
    </xdr:to>
    <xdr:sp macro="" textlink="">
      <xdr:nvSpPr>
        <xdr:cNvPr id="173" name="OpenSolver80"/>
        <xdr:cNvSpPr/>
      </xdr:nvSpPr>
      <xdr:spPr>
        <a:xfrm>
          <a:off x="44704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11</xdr:row>
      <xdr:rowOff>7620</xdr:rowOff>
    </xdr:from>
    <xdr:to>
      <xdr:col>6</xdr:col>
      <xdr:colOff>64830</xdr:colOff>
      <xdr:row>11</xdr:row>
      <xdr:rowOff>121920</xdr:rowOff>
    </xdr:to>
    <xdr:sp macro="" textlink="">
      <xdr:nvSpPr>
        <xdr:cNvPr id="174" name="OpenSolver81"/>
        <xdr:cNvSpPr/>
      </xdr:nvSpPr>
      <xdr:spPr>
        <a:xfrm>
          <a:off x="50800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11</xdr:row>
      <xdr:rowOff>7620</xdr:rowOff>
    </xdr:from>
    <xdr:to>
      <xdr:col>7</xdr:col>
      <xdr:colOff>64830</xdr:colOff>
      <xdr:row>11</xdr:row>
      <xdr:rowOff>121920</xdr:rowOff>
    </xdr:to>
    <xdr:sp macro="" textlink="">
      <xdr:nvSpPr>
        <xdr:cNvPr id="175" name="OpenSolver82"/>
        <xdr:cNvSpPr/>
      </xdr:nvSpPr>
      <xdr:spPr>
        <a:xfrm>
          <a:off x="56896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11</xdr:row>
      <xdr:rowOff>7620</xdr:rowOff>
    </xdr:from>
    <xdr:to>
      <xdr:col>8</xdr:col>
      <xdr:colOff>64830</xdr:colOff>
      <xdr:row>11</xdr:row>
      <xdr:rowOff>121920</xdr:rowOff>
    </xdr:to>
    <xdr:sp macro="" textlink="">
      <xdr:nvSpPr>
        <xdr:cNvPr id="176" name="OpenSolver83"/>
        <xdr:cNvSpPr/>
      </xdr:nvSpPr>
      <xdr:spPr>
        <a:xfrm>
          <a:off x="62992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11</xdr:row>
      <xdr:rowOff>7620</xdr:rowOff>
    </xdr:from>
    <xdr:to>
      <xdr:col>9</xdr:col>
      <xdr:colOff>64830</xdr:colOff>
      <xdr:row>11</xdr:row>
      <xdr:rowOff>121920</xdr:rowOff>
    </xdr:to>
    <xdr:sp macro="" textlink="">
      <xdr:nvSpPr>
        <xdr:cNvPr id="177" name="OpenSolver84"/>
        <xdr:cNvSpPr/>
      </xdr:nvSpPr>
      <xdr:spPr>
        <a:xfrm>
          <a:off x="69088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11</xdr:row>
      <xdr:rowOff>7620</xdr:rowOff>
    </xdr:from>
    <xdr:to>
      <xdr:col>10</xdr:col>
      <xdr:colOff>64830</xdr:colOff>
      <xdr:row>11</xdr:row>
      <xdr:rowOff>121920</xdr:rowOff>
    </xdr:to>
    <xdr:sp macro="" textlink="">
      <xdr:nvSpPr>
        <xdr:cNvPr id="178" name="OpenSolver85"/>
        <xdr:cNvSpPr/>
      </xdr:nvSpPr>
      <xdr:spPr>
        <a:xfrm>
          <a:off x="75184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11</xdr:row>
      <xdr:rowOff>7620</xdr:rowOff>
    </xdr:from>
    <xdr:to>
      <xdr:col>11</xdr:col>
      <xdr:colOff>64830</xdr:colOff>
      <xdr:row>11</xdr:row>
      <xdr:rowOff>121920</xdr:rowOff>
    </xdr:to>
    <xdr:sp macro="" textlink="">
      <xdr:nvSpPr>
        <xdr:cNvPr id="179" name="OpenSolver86"/>
        <xdr:cNvSpPr/>
      </xdr:nvSpPr>
      <xdr:spPr>
        <a:xfrm>
          <a:off x="81280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11</xdr:row>
      <xdr:rowOff>7620</xdr:rowOff>
    </xdr:from>
    <xdr:to>
      <xdr:col>12</xdr:col>
      <xdr:colOff>64830</xdr:colOff>
      <xdr:row>11</xdr:row>
      <xdr:rowOff>121920</xdr:rowOff>
    </xdr:to>
    <xdr:sp macro="" textlink="">
      <xdr:nvSpPr>
        <xdr:cNvPr id="180" name="OpenSolver87"/>
        <xdr:cNvSpPr/>
      </xdr:nvSpPr>
      <xdr:spPr>
        <a:xfrm>
          <a:off x="87376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11</xdr:row>
      <xdr:rowOff>7620</xdr:rowOff>
    </xdr:from>
    <xdr:to>
      <xdr:col>13</xdr:col>
      <xdr:colOff>64830</xdr:colOff>
      <xdr:row>11</xdr:row>
      <xdr:rowOff>121920</xdr:rowOff>
    </xdr:to>
    <xdr:sp macro="" textlink="">
      <xdr:nvSpPr>
        <xdr:cNvPr id="181" name="OpenSolver88"/>
        <xdr:cNvSpPr/>
      </xdr:nvSpPr>
      <xdr:spPr>
        <a:xfrm>
          <a:off x="93472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11</xdr:row>
      <xdr:rowOff>7620</xdr:rowOff>
    </xdr:from>
    <xdr:to>
      <xdr:col>14</xdr:col>
      <xdr:colOff>64830</xdr:colOff>
      <xdr:row>11</xdr:row>
      <xdr:rowOff>121920</xdr:rowOff>
    </xdr:to>
    <xdr:sp macro="" textlink="">
      <xdr:nvSpPr>
        <xdr:cNvPr id="182" name="OpenSolver89"/>
        <xdr:cNvSpPr/>
      </xdr:nvSpPr>
      <xdr:spPr>
        <a:xfrm>
          <a:off x="99568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11</xdr:row>
      <xdr:rowOff>7620</xdr:rowOff>
    </xdr:from>
    <xdr:to>
      <xdr:col>15</xdr:col>
      <xdr:colOff>64830</xdr:colOff>
      <xdr:row>11</xdr:row>
      <xdr:rowOff>121920</xdr:rowOff>
    </xdr:to>
    <xdr:sp macro="" textlink="">
      <xdr:nvSpPr>
        <xdr:cNvPr id="183" name="OpenSolver90"/>
        <xdr:cNvSpPr/>
      </xdr:nvSpPr>
      <xdr:spPr>
        <a:xfrm>
          <a:off x="105664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11</xdr:row>
      <xdr:rowOff>7620</xdr:rowOff>
    </xdr:from>
    <xdr:to>
      <xdr:col>16</xdr:col>
      <xdr:colOff>64830</xdr:colOff>
      <xdr:row>11</xdr:row>
      <xdr:rowOff>121920</xdr:rowOff>
    </xdr:to>
    <xdr:sp macro="" textlink="">
      <xdr:nvSpPr>
        <xdr:cNvPr id="184" name="OpenSolver91"/>
        <xdr:cNvSpPr/>
      </xdr:nvSpPr>
      <xdr:spPr>
        <a:xfrm>
          <a:off x="111760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0</xdr:colOff>
      <xdr:row>6</xdr:row>
      <xdr:rowOff>0</xdr:rowOff>
    </xdr:from>
    <xdr:to>
      <xdr:col>17</xdr:col>
      <xdr:colOff>0</xdr:colOff>
      <xdr:row>12</xdr:row>
      <xdr:rowOff>0</xdr:rowOff>
    </xdr:to>
    <xdr:sp macro="" textlink="">
      <xdr:nvSpPr>
        <xdr:cNvPr id="185" name="OpenSolver1"/>
        <xdr:cNvSpPr/>
      </xdr:nvSpPr>
      <xdr:spPr>
        <a:xfrm>
          <a:off x="4457700" y="1200150"/>
          <a:ext cx="7315200" cy="1200150"/>
        </a:xfrm>
        <a:prstGeom prst="rect">
          <a:avLst/>
        </a:prstGeom>
        <a:solidFill>
          <a:srgbClr val="FF00FF">
            <a:alpha val="4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17</xdr:col>
      <xdr:colOff>9525</xdr:colOff>
      <xdr:row>3</xdr:row>
      <xdr:rowOff>171450</xdr:rowOff>
    </xdr:from>
    <xdr:to>
      <xdr:col>18</xdr:col>
      <xdr:colOff>9525</xdr:colOff>
      <xdr:row>4</xdr:row>
      <xdr:rowOff>171450</xdr:rowOff>
    </xdr:to>
    <xdr:sp macro="" textlink="">
      <xdr:nvSpPr>
        <xdr:cNvPr id="186" name="OpenSolver2"/>
        <xdr:cNvSpPr/>
      </xdr:nvSpPr>
      <xdr:spPr>
        <a:xfrm>
          <a:off x="11782425" y="771525"/>
          <a:ext cx="609600" cy="200025"/>
        </a:xfrm>
        <a:prstGeom prst="rect">
          <a:avLst/>
        </a:prstGeom>
        <a:noFill/>
        <a:ln w="25400" cap="flat" cmpd="sng" algn="ctr">
          <a:solidFill>
            <a:srgbClr val="FF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16</xdr:col>
      <xdr:colOff>596900</xdr:colOff>
      <xdr:row>3</xdr:row>
      <xdr:rowOff>104140</xdr:rowOff>
    </xdr:from>
    <xdr:to>
      <xdr:col>17</xdr:col>
      <xdr:colOff>218389</xdr:colOff>
      <xdr:row>4</xdr:row>
      <xdr:rowOff>48260</xdr:rowOff>
    </xdr:to>
    <xdr:sp macro="" textlink="">
      <xdr:nvSpPr>
        <xdr:cNvPr id="187" name="OpenSolver3"/>
        <xdr:cNvSpPr/>
      </xdr:nvSpPr>
      <xdr:spPr>
        <a:xfrm>
          <a:off x="11760200" y="704215"/>
          <a:ext cx="231089" cy="144145"/>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min </a:t>
          </a:r>
        </a:p>
      </xdr:txBody>
    </xdr:sp>
    <xdr:clientData/>
  </xdr:twoCellAnchor>
  <xdr:twoCellAnchor>
    <xdr:from>
      <xdr:col>5</xdr:col>
      <xdr:colOff>0</xdr:colOff>
      <xdr:row>16</xdr:row>
      <xdr:rowOff>0</xdr:rowOff>
    </xdr:from>
    <xdr:to>
      <xdr:col>17</xdr:col>
      <xdr:colOff>0</xdr:colOff>
      <xdr:row>17</xdr:row>
      <xdr:rowOff>0</xdr:rowOff>
    </xdr:to>
    <xdr:sp macro="" textlink="">
      <xdr:nvSpPr>
        <xdr:cNvPr id="188" name="OpenSolver4"/>
        <xdr:cNvSpPr/>
      </xdr:nvSpPr>
      <xdr:spPr>
        <a:xfrm>
          <a:off x="4457700" y="3200400"/>
          <a:ext cx="7315200" cy="200025"/>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00FF"/>
            </a:solidFill>
          </a:endParaRPr>
        </a:p>
      </xdr:txBody>
    </xdr:sp>
    <xdr:clientData/>
  </xdr:twoCellAnchor>
  <xdr:twoCellAnchor>
    <xdr:from>
      <xdr:col>5</xdr:col>
      <xdr:colOff>0</xdr:colOff>
      <xdr:row>17</xdr:row>
      <xdr:rowOff>0</xdr:rowOff>
    </xdr:from>
    <xdr:to>
      <xdr:col>17</xdr:col>
      <xdr:colOff>0</xdr:colOff>
      <xdr:row>18</xdr:row>
      <xdr:rowOff>0</xdr:rowOff>
    </xdr:to>
    <xdr:sp macro="" textlink="">
      <xdr:nvSpPr>
        <xdr:cNvPr id="189" name="OpenSolver5"/>
        <xdr:cNvSpPr/>
      </xdr:nvSpPr>
      <xdr:spPr>
        <a:xfrm>
          <a:off x="4457700" y="3400425"/>
          <a:ext cx="7315200" cy="200025"/>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00FF"/>
              </a:solidFill>
            </a:rPr>
            <a:t>≥</a:t>
          </a:r>
        </a:p>
      </xdr:txBody>
    </xdr:sp>
    <xdr:clientData/>
  </xdr:twoCellAnchor>
  <xdr:twoCellAnchor>
    <xdr:from>
      <xdr:col>11</xdr:col>
      <xdr:colOff>0</xdr:colOff>
      <xdr:row>17</xdr:row>
      <xdr:rowOff>0</xdr:rowOff>
    </xdr:from>
    <xdr:to>
      <xdr:col>11</xdr:col>
      <xdr:colOff>0</xdr:colOff>
      <xdr:row>17</xdr:row>
      <xdr:rowOff>0</xdr:rowOff>
    </xdr:to>
    <xdr:cxnSp macro="">
      <xdr:nvCxnSpPr>
        <xdr:cNvPr id="190" name="OpenSolver6"/>
        <xdr:cNvCxnSpPr>
          <a:stCxn id="188" idx="2"/>
          <a:endCxn id="189" idx="0"/>
        </xdr:cNvCxnSpPr>
      </xdr:nvCxnSpPr>
      <xdr:spPr>
        <a:xfrm>
          <a:off x="8115300" y="3400425"/>
          <a:ext cx="0" cy="0"/>
        </a:xfrm>
        <a:prstGeom prst="straightConnector1">
          <a:avLst/>
        </a:prstGeom>
        <a:ln w="9525" cmpd="sng">
          <a:solidFill>
            <a:srgbClr val="0000FF"/>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16</xdr:row>
      <xdr:rowOff>55880</xdr:rowOff>
    </xdr:from>
    <xdr:to>
      <xdr:col>11</xdr:col>
      <xdr:colOff>190500</xdr:colOff>
      <xdr:row>17</xdr:row>
      <xdr:rowOff>127000</xdr:rowOff>
    </xdr:to>
    <xdr:sp macro="" textlink="">
      <xdr:nvSpPr>
        <xdr:cNvPr id="191" name="OpenSolver7"/>
        <xdr:cNvSpPr/>
      </xdr:nvSpPr>
      <xdr:spPr>
        <a:xfrm>
          <a:off x="7924800" y="3256280"/>
          <a:ext cx="381000" cy="271145"/>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xdr:colOff>
      <xdr:row>17</xdr:row>
      <xdr:rowOff>12700</xdr:rowOff>
    </xdr:from>
    <xdr:to>
      <xdr:col>17</xdr:col>
      <xdr:colOff>12700</xdr:colOff>
      <xdr:row>18</xdr:row>
      <xdr:rowOff>0</xdr:rowOff>
    </xdr:to>
    <xdr:sp macro="" textlink="">
      <xdr:nvSpPr>
        <xdr:cNvPr id="192" name="OpenSolver8"/>
        <xdr:cNvSpPr/>
      </xdr:nvSpPr>
      <xdr:spPr>
        <a:xfrm>
          <a:off x="4470400" y="3413125"/>
          <a:ext cx="7315200" cy="187325"/>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8000"/>
            </a:solidFill>
          </a:endParaRPr>
        </a:p>
      </xdr:txBody>
    </xdr:sp>
    <xdr:clientData/>
  </xdr:twoCellAnchor>
  <xdr:twoCellAnchor>
    <xdr:from>
      <xdr:col>5</xdr:col>
      <xdr:colOff>0</xdr:colOff>
      <xdr:row>25</xdr:row>
      <xdr:rowOff>0</xdr:rowOff>
    </xdr:from>
    <xdr:to>
      <xdr:col>17</xdr:col>
      <xdr:colOff>0</xdr:colOff>
      <xdr:row>26</xdr:row>
      <xdr:rowOff>0</xdr:rowOff>
    </xdr:to>
    <xdr:sp macro="" textlink="">
      <xdr:nvSpPr>
        <xdr:cNvPr id="193" name="OpenSolver9"/>
        <xdr:cNvSpPr/>
      </xdr:nvSpPr>
      <xdr:spPr>
        <a:xfrm>
          <a:off x="4457700" y="5038725"/>
          <a:ext cx="7315200" cy="200025"/>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8000"/>
              </a:solidFill>
            </a:rPr>
            <a:t>≤</a:t>
          </a:r>
        </a:p>
      </xdr:txBody>
    </xdr:sp>
    <xdr:clientData/>
  </xdr:twoCellAnchor>
  <xdr:twoCellAnchor>
    <xdr:from>
      <xdr:col>11</xdr:col>
      <xdr:colOff>0</xdr:colOff>
      <xdr:row>18</xdr:row>
      <xdr:rowOff>0</xdr:rowOff>
    </xdr:from>
    <xdr:to>
      <xdr:col>11</xdr:col>
      <xdr:colOff>12700</xdr:colOff>
      <xdr:row>25</xdr:row>
      <xdr:rowOff>0</xdr:rowOff>
    </xdr:to>
    <xdr:cxnSp macro="">
      <xdr:nvCxnSpPr>
        <xdr:cNvPr id="194" name="OpenSolver10"/>
        <xdr:cNvCxnSpPr>
          <a:stCxn id="192" idx="2"/>
          <a:endCxn id="193" idx="0"/>
        </xdr:cNvCxnSpPr>
      </xdr:nvCxnSpPr>
      <xdr:spPr>
        <a:xfrm flipH="1">
          <a:off x="8115300" y="3600450"/>
          <a:ext cx="12700" cy="1438275"/>
        </a:xfrm>
        <a:prstGeom prst="straightConnector1">
          <a:avLst/>
        </a:prstGeom>
        <a:ln w="9525" cmpd="sng">
          <a:solidFill>
            <a:srgbClr val="008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425450</xdr:colOff>
      <xdr:row>20</xdr:row>
      <xdr:rowOff>154940</xdr:rowOff>
    </xdr:from>
    <xdr:to>
      <xdr:col>11</xdr:col>
      <xdr:colOff>196850</xdr:colOff>
      <xdr:row>22</xdr:row>
      <xdr:rowOff>35560</xdr:rowOff>
    </xdr:to>
    <xdr:sp macro="" textlink="">
      <xdr:nvSpPr>
        <xdr:cNvPr id="195" name="OpenSolver11"/>
        <xdr:cNvSpPr/>
      </xdr:nvSpPr>
      <xdr:spPr>
        <a:xfrm>
          <a:off x="7931150" y="4164965"/>
          <a:ext cx="381000" cy="290195"/>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27</xdr:row>
      <xdr:rowOff>0</xdr:rowOff>
    </xdr:from>
    <xdr:to>
      <xdr:col>17</xdr:col>
      <xdr:colOff>0</xdr:colOff>
      <xdr:row>28</xdr:row>
      <xdr:rowOff>0</xdr:rowOff>
    </xdr:to>
    <xdr:sp macro="" textlink="">
      <xdr:nvSpPr>
        <xdr:cNvPr id="196" name="OpenSolver12"/>
        <xdr:cNvSpPr/>
      </xdr:nvSpPr>
      <xdr:spPr>
        <a:xfrm>
          <a:off x="4457700" y="5448300"/>
          <a:ext cx="7315200" cy="209550"/>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9900CC"/>
            </a:solidFill>
          </a:endParaRPr>
        </a:p>
      </xdr:txBody>
    </xdr:sp>
    <xdr:clientData/>
  </xdr:twoCellAnchor>
  <xdr:twoCellAnchor>
    <xdr:from>
      <xdr:col>5</xdr:col>
      <xdr:colOff>0</xdr:colOff>
      <xdr:row>28</xdr:row>
      <xdr:rowOff>0</xdr:rowOff>
    </xdr:from>
    <xdr:to>
      <xdr:col>17</xdr:col>
      <xdr:colOff>0</xdr:colOff>
      <xdr:row>29</xdr:row>
      <xdr:rowOff>0</xdr:rowOff>
    </xdr:to>
    <xdr:sp macro="" textlink="">
      <xdr:nvSpPr>
        <xdr:cNvPr id="197" name="OpenSolver13"/>
        <xdr:cNvSpPr/>
      </xdr:nvSpPr>
      <xdr:spPr>
        <a:xfrm>
          <a:off x="4457700" y="5657850"/>
          <a:ext cx="7315200" cy="200025"/>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9900CC"/>
              </a:solidFill>
            </a:rPr>
            <a:t>=</a:t>
          </a:r>
        </a:p>
      </xdr:txBody>
    </xdr:sp>
    <xdr:clientData/>
  </xdr:twoCellAnchor>
  <xdr:twoCellAnchor>
    <xdr:from>
      <xdr:col>11</xdr:col>
      <xdr:colOff>0</xdr:colOff>
      <xdr:row>28</xdr:row>
      <xdr:rowOff>0</xdr:rowOff>
    </xdr:from>
    <xdr:to>
      <xdr:col>11</xdr:col>
      <xdr:colOff>0</xdr:colOff>
      <xdr:row>28</xdr:row>
      <xdr:rowOff>0</xdr:rowOff>
    </xdr:to>
    <xdr:cxnSp macro="">
      <xdr:nvCxnSpPr>
        <xdr:cNvPr id="198" name="OpenSolver14"/>
        <xdr:cNvCxnSpPr>
          <a:stCxn id="196" idx="2"/>
          <a:endCxn id="197" idx="0"/>
        </xdr:cNvCxnSpPr>
      </xdr:nvCxnSpPr>
      <xdr:spPr>
        <a:xfrm>
          <a:off x="8115300" y="5657850"/>
          <a:ext cx="0" cy="0"/>
        </a:xfrm>
        <a:prstGeom prst="straightConnector1">
          <a:avLst/>
        </a:prstGeom>
        <a:ln w="9525" cmpd="sng">
          <a:solidFill>
            <a:srgbClr val="9900CC"/>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27</xdr:row>
      <xdr:rowOff>63500</xdr:rowOff>
    </xdr:from>
    <xdr:to>
      <xdr:col>11</xdr:col>
      <xdr:colOff>190500</xdr:colOff>
      <xdr:row>28</xdr:row>
      <xdr:rowOff>127000</xdr:rowOff>
    </xdr:to>
    <xdr:sp macro="" textlink="">
      <xdr:nvSpPr>
        <xdr:cNvPr id="199" name="OpenSolver15"/>
        <xdr:cNvSpPr/>
      </xdr:nvSpPr>
      <xdr:spPr>
        <a:xfrm>
          <a:off x="7924800" y="5511800"/>
          <a:ext cx="381000" cy="27305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20</xdr:row>
      <xdr:rowOff>0</xdr:rowOff>
    </xdr:from>
    <xdr:to>
      <xdr:col>17</xdr:col>
      <xdr:colOff>0</xdr:colOff>
      <xdr:row>21</xdr:row>
      <xdr:rowOff>0</xdr:rowOff>
    </xdr:to>
    <xdr:sp macro="" textlink="">
      <xdr:nvSpPr>
        <xdr:cNvPr id="200" name="OpenSolver16"/>
        <xdr:cNvSpPr/>
      </xdr:nvSpPr>
      <xdr:spPr>
        <a:xfrm>
          <a:off x="4457700" y="4010025"/>
          <a:ext cx="7315200" cy="209550"/>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800000"/>
            </a:solidFill>
          </a:endParaRPr>
        </a:p>
      </xdr:txBody>
    </xdr:sp>
    <xdr:clientData/>
  </xdr:twoCellAnchor>
  <xdr:twoCellAnchor>
    <xdr:from>
      <xdr:col>5</xdr:col>
      <xdr:colOff>0</xdr:colOff>
      <xdr:row>21</xdr:row>
      <xdr:rowOff>0</xdr:rowOff>
    </xdr:from>
    <xdr:to>
      <xdr:col>17</xdr:col>
      <xdr:colOff>0</xdr:colOff>
      <xdr:row>22</xdr:row>
      <xdr:rowOff>0</xdr:rowOff>
    </xdr:to>
    <xdr:sp macro="" textlink="">
      <xdr:nvSpPr>
        <xdr:cNvPr id="201" name="OpenSolver17"/>
        <xdr:cNvSpPr/>
      </xdr:nvSpPr>
      <xdr:spPr>
        <a:xfrm>
          <a:off x="4457700" y="4219575"/>
          <a:ext cx="7315200" cy="200025"/>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800000"/>
              </a:solidFill>
            </a:rPr>
            <a:t>=</a:t>
          </a:r>
        </a:p>
      </xdr:txBody>
    </xdr:sp>
    <xdr:clientData/>
  </xdr:twoCellAnchor>
  <xdr:twoCellAnchor>
    <xdr:from>
      <xdr:col>11</xdr:col>
      <xdr:colOff>0</xdr:colOff>
      <xdr:row>21</xdr:row>
      <xdr:rowOff>0</xdr:rowOff>
    </xdr:from>
    <xdr:to>
      <xdr:col>11</xdr:col>
      <xdr:colOff>0</xdr:colOff>
      <xdr:row>21</xdr:row>
      <xdr:rowOff>0</xdr:rowOff>
    </xdr:to>
    <xdr:cxnSp macro="">
      <xdr:nvCxnSpPr>
        <xdr:cNvPr id="202" name="OpenSolver18"/>
        <xdr:cNvCxnSpPr>
          <a:stCxn id="200" idx="2"/>
          <a:endCxn id="201" idx="0"/>
        </xdr:cNvCxnSpPr>
      </xdr:nvCxnSpPr>
      <xdr:spPr>
        <a:xfrm>
          <a:off x="8115300" y="4219575"/>
          <a:ext cx="0" cy="0"/>
        </a:xfrm>
        <a:prstGeom prst="straightConnector1">
          <a:avLst/>
        </a:prstGeom>
        <a:ln w="9525" cmpd="sng">
          <a:solidFill>
            <a:srgbClr val="800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20</xdr:row>
      <xdr:rowOff>63500</xdr:rowOff>
    </xdr:from>
    <xdr:to>
      <xdr:col>11</xdr:col>
      <xdr:colOff>190500</xdr:colOff>
      <xdr:row>21</xdr:row>
      <xdr:rowOff>127000</xdr:rowOff>
    </xdr:to>
    <xdr:sp macro="" textlink="">
      <xdr:nvSpPr>
        <xdr:cNvPr id="203" name="OpenSolver19"/>
        <xdr:cNvSpPr/>
      </xdr:nvSpPr>
      <xdr:spPr>
        <a:xfrm>
          <a:off x="7924800" y="4073525"/>
          <a:ext cx="381000" cy="27305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xdr:colOff>
      <xdr:row>6</xdr:row>
      <xdr:rowOff>7620</xdr:rowOff>
    </xdr:from>
    <xdr:to>
      <xdr:col>5</xdr:col>
      <xdr:colOff>64830</xdr:colOff>
      <xdr:row>6</xdr:row>
      <xdr:rowOff>121920</xdr:rowOff>
    </xdr:to>
    <xdr:sp macro="" textlink="">
      <xdr:nvSpPr>
        <xdr:cNvPr id="204" name="OpenSolver20"/>
        <xdr:cNvSpPr/>
      </xdr:nvSpPr>
      <xdr:spPr>
        <a:xfrm>
          <a:off x="44704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6</xdr:row>
      <xdr:rowOff>7620</xdr:rowOff>
    </xdr:from>
    <xdr:to>
      <xdr:col>6</xdr:col>
      <xdr:colOff>64830</xdr:colOff>
      <xdr:row>6</xdr:row>
      <xdr:rowOff>121920</xdr:rowOff>
    </xdr:to>
    <xdr:sp macro="" textlink="">
      <xdr:nvSpPr>
        <xdr:cNvPr id="205" name="OpenSolver21"/>
        <xdr:cNvSpPr/>
      </xdr:nvSpPr>
      <xdr:spPr>
        <a:xfrm>
          <a:off x="50800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6</xdr:row>
      <xdr:rowOff>7620</xdr:rowOff>
    </xdr:from>
    <xdr:to>
      <xdr:col>7</xdr:col>
      <xdr:colOff>64830</xdr:colOff>
      <xdr:row>6</xdr:row>
      <xdr:rowOff>121920</xdr:rowOff>
    </xdr:to>
    <xdr:sp macro="" textlink="">
      <xdr:nvSpPr>
        <xdr:cNvPr id="206" name="OpenSolver22"/>
        <xdr:cNvSpPr/>
      </xdr:nvSpPr>
      <xdr:spPr>
        <a:xfrm>
          <a:off x="56896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6</xdr:row>
      <xdr:rowOff>7620</xdr:rowOff>
    </xdr:from>
    <xdr:to>
      <xdr:col>8</xdr:col>
      <xdr:colOff>64830</xdr:colOff>
      <xdr:row>6</xdr:row>
      <xdr:rowOff>121920</xdr:rowOff>
    </xdr:to>
    <xdr:sp macro="" textlink="">
      <xdr:nvSpPr>
        <xdr:cNvPr id="207" name="OpenSolver23"/>
        <xdr:cNvSpPr/>
      </xdr:nvSpPr>
      <xdr:spPr>
        <a:xfrm>
          <a:off x="62992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6</xdr:row>
      <xdr:rowOff>7620</xdr:rowOff>
    </xdr:from>
    <xdr:to>
      <xdr:col>9</xdr:col>
      <xdr:colOff>64830</xdr:colOff>
      <xdr:row>6</xdr:row>
      <xdr:rowOff>121920</xdr:rowOff>
    </xdr:to>
    <xdr:sp macro="" textlink="">
      <xdr:nvSpPr>
        <xdr:cNvPr id="208" name="OpenSolver24"/>
        <xdr:cNvSpPr/>
      </xdr:nvSpPr>
      <xdr:spPr>
        <a:xfrm>
          <a:off x="69088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6</xdr:row>
      <xdr:rowOff>7620</xdr:rowOff>
    </xdr:from>
    <xdr:to>
      <xdr:col>10</xdr:col>
      <xdr:colOff>64830</xdr:colOff>
      <xdr:row>6</xdr:row>
      <xdr:rowOff>121920</xdr:rowOff>
    </xdr:to>
    <xdr:sp macro="" textlink="">
      <xdr:nvSpPr>
        <xdr:cNvPr id="209" name="OpenSolver25"/>
        <xdr:cNvSpPr/>
      </xdr:nvSpPr>
      <xdr:spPr>
        <a:xfrm>
          <a:off x="75184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6</xdr:row>
      <xdr:rowOff>7620</xdr:rowOff>
    </xdr:from>
    <xdr:to>
      <xdr:col>11</xdr:col>
      <xdr:colOff>64830</xdr:colOff>
      <xdr:row>6</xdr:row>
      <xdr:rowOff>121920</xdr:rowOff>
    </xdr:to>
    <xdr:sp macro="" textlink="">
      <xdr:nvSpPr>
        <xdr:cNvPr id="210" name="OpenSolver26"/>
        <xdr:cNvSpPr/>
      </xdr:nvSpPr>
      <xdr:spPr>
        <a:xfrm>
          <a:off x="81280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6</xdr:row>
      <xdr:rowOff>7620</xdr:rowOff>
    </xdr:from>
    <xdr:to>
      <xdr:col>12</xdr:col>
      <xdr:colOff>64830</xdr:colOff>
      <xdr:row>6</xdr:row>
      <xdr:rowOff>121920</xdr:rowOff>
    </xdr:to>
    <xdr:sp macro="" textlink="">
      <xdr:nvSpPr>
        <xdr:cNvPr id="211" name="OpenSolver27"/>
        <xdr:cNvSpPr/>
      </xdr:nvSpPr>
      <xdr:spPr>
        <a:xfrm>
          <a:off x="87376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6</xdr:row>
      <xdr:rowOff>7620</xdr:rowOff>
    </xdr:from>
    <xdr:to>
      <xdr:col>13</xdr:col>
      <xdr:colOff>64830</xdr:colOff>
      <xdr:row>6</xdr:row>
      <xdr:rowOff>121920</xdr:rowOff>
    </xdr:to>
    <xdr:sp macro="" textlink="">
      <xdr:nvSpPr>
        <xdr:cNvPr id="212" name="OpenSolver28"/>
        <xdr:cNvSpPr/>
      </xdr:nvSpPr>
      <xdr:spPr>
        <a:xfrm>
          <a:off x="93472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6</xdr:row>
      <xdr:rowOff>7620</xdr:rowOff>
    </xdr:from>
    <xdr:to>
      <xdr:col>14</xdr:col>
      <xdr:colOff>64830</xdr:colOff>
      <xdr:row>6</xdr:row>
      <xdr:rowOff>121920</xdr:rowOff>
    </xdr:to>
    <xdr:sp macro="" textlink="">
      <xdr:nvSpPr>
        <xdr:cNvPr id="213" name="OpenSolver29"/>
        <xdr:cNvSpPr/>
      </xdr:nvSpPr>
      <xdr:spPr>
        <a:xfrm>
          <a:off x="99568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6</xdr:row>
      <xdr:rowOff>7620</xdr:rowOff>
    </xdr:from>
    <xdr:to>
      <xdr:col>15</xdr:col>
      <xdr:colOff>64830</xdr:colOff>
      <xdr:row>6</xdr:row>
      <xdr:rowOff>121920</xdr:rowOff>
    </xdr:to>
    <xdr:sp macro="" textlink="">
      <xdr:nvSpPr>
        <xdr:cNvPr id="214" name="OpenSolver30"/>
        <xdr:cNvSpPr/>
      </xdr:nvSpPr>
      <xdr:spPr>
        <a:xfrm>
          <a:off x="105664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6</xdr:row>
      <xdr:rowOff>7620</xdr:rowOff>
    </xdr:from>
    <xdr:to>
      <xdr:col>16</xdr:col>
      <xdr:colOff>64830</xdr:colOff>
      <xdr:row>6</xdr:row>
      <xdr:rowOff>121920</xdr:rowOff>
    </xdr:to>
    <xdr:sp macro="" textlink="">
      <xdr:nvSpPr>
        <xdr:cNvPr id="215" name="OpenSolver31"/>
        <xdr:cNvSpPr/>
      </xdr:nvSpPr>
      <xdr:spPr>
        <a:xfrm>
          <a:off x="11176000"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7</xdr:row>
      <xdr:rowOff>15240</xdr:rowOff>
    </xdr:from>
    <xdr:to>
      <xdr:col>5</xdr:col>
      <xdr:colOff>64830</xdr:colOff>
      <xdr:row>7</xdr:row>
      <xdr:rowOff>129540</xdr:rowOff>
    </xdr:to>
    <xdr:sp macro="" textlink="">
      <xdr:nvSpPr>
        <xdr:cNvPr id="216" name="OpenSolver32"/>
        <xdr:cNvSpPr/>
      </xdr:nvSpPr>
      <xdr:spPr>
        <a:xfrm>
          <a:off x="44704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7</xdr:row>
      <xdr:rowOff>15240</xdr:rowOff>
    </xdr:from>
    <xdr:to>
      <xdr:col>6</xdr:col>
      <xdr:colOff>64830</xdr:colOff>
      <xdr:row>7</xdr:row>
      <xdr:rowOff>129540</xdr:rowOff>
    </xdr:to>
    <xdr:sp macro="" textlink="">
      <xdr:nvSpPr>
        <xdr:cNvPr id="217" name="OpenSolver33"/>
        <xdr:cNvSpPr/>
      </xdr:nvSpPr>
      <xdr:spPr>
        <a:xfrm>
          <a:off x="50800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7</xdr:row>
      <xdr:rowOff>15240</xdr:rowOff>
    </xdr:from>
    <xdr:to>
      <xdr:col>7</xdr:col>
      <xdr:colOff>64830</xdr:colOff>
      <xdr:row>7</xdr:row>
      <xdr:rowOff>129540</xdr:rowOff>
    </xdr:to>
    <xdr:sp macro="" textlink="">
      <xdr:nvSpPr>
        <xdr:cNvPr id="218" name="OpenSolver34"/>
        <xdr:cNvSpPr/>
      </xdr:nvSpPr>
      <xdr:spPr>
        <a:xfrm>
          <a:off x="56896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7</xdr:row>
      <xdr:rowOff>15240</xdr:rowOff>
    </xdr:from>
    <xdr:to>
      <xdr:col>8</xdr:col>
      <xdr:colOff>64830</xdr:colOff>
      <xdr:row>7</xdr:row>
      <xdr:rowOff>129540</xdr:rowOff>
    </xdr:to>
    <xdr:sp macro="" textlink="">
      <xdr:nvSpPr>
        <xdr:cNvPr id="219" name="OpenSolver35"/>
        <xdr:cNvSpPr/>
      </xdr:nvSpPr>
      <xdr:spPr>
        <a:xfrm>
          <a:off x="62992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7</xdr:row>
      <xdr:rowOff>15240</xdr:rowOff>
    </xdr:from>
    <xdr:to>
      <xdr:col>9</xdr:col>
      <xdr:colOff>64830</xdr:colOff>
      <xdr:row>7</xdr:row>
      <xdr:rowOff>129540</xdr:rowOff>
    </xdr:to>
    <xdr:sp macro="" textlink="">
      <xdr:nvSpPr>
        <xdr:cNvPr id="220" name="OpenSolver36"/>
        <xdr:cNvSpPr/>
      </xdr:nvSpPr>
      <xdr:spPr>
        <a:xfrm>
          <a:off x="69088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7</xdr:row>
      <xdr:rowOff>15240</xdr:rowOff>
    </xdr:from>
    <xdr:to>
      <xdr:col>10</xdr:col>
      <xdr:colOff>64830</xdr:colOff>
      <xdr:row>7</xdr:row>
      <xdr:rowOff>129540</xdr:rowOff>
    </xdr:to>
    <xdr:sp macro="" textlink="">
      <xdr:nvSpPr>
        <xdr:cNvPr id="221" name="OpenSolver37"/>
        <xdr:cNvSpPr/>
      </xdr:nvSpPr>
      <xdr:spPr>
        <a:xfrm>
          <a:off x="75184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7</xdr:row>
      <xdr:rowOff>15240</xdr:rowOff>
    </xdr:from>
    <xdr:to>
      <xdr:col>11</xdr:col>
      <xdr:colOff>64830</xdr:colOff>
      <xdr:row>7</xdr:row>
      <xdr:rowOff>129540</xdr:rowOff>
    </xdr:to>
    <xdr:sp macro="" textlink="">
      <xdr:nvSpPr>
        <xdr:cNvPr id="222" name="OpenSolver38"/>
        <xdr:cNvSpPr/>
      </xdr:nvSpPr>
      <xdr:spPr>
        <a:xfrm>
          <a:off x="81280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7</xdr:row>
      <xdr:rowOff>15240</xdr:rowOff>
    </xdr:from>
    <xdr:to>
      <xdr:col>12</xdr:col>
      <xdr:colOff>64830</xdr:colOff>
      <xdr:row>7</xdr:row>
      <xdr:rowOff>129540</xdr:rowOff>
    </xdr:to>
    <xdr:sp macro="" textlink="">
      <xdr:nvSpPr>
        <xdr:cNvPr id="223" name="OpenSolver39"/>
        <xdr:cNvSpPr/>
      </xdr:nvSpPr>
      <xdr:spPr>
        <a:xfrm>
          <a:off x="87376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7</xdr:row>
      <xdr:rowOff>15240</xdr:rowOff>
    </xdr:from>
    <xdr:to>
      <xdr:col>13</xdr:col>
      <xdr:colOff>64830</xdr:colOff>
      <xdr:row>7</xdr:row>
      <xdr:rowOff>129540</xdr:rowOff>
    </xdr:to>
    <xdr:sp macro="" textlink="">
      <xdr:nvSpPr>
        <xdr:cNvPr id="224" name="OpenSolver40"/>
        <xdr:cNvSpPr/>
      </xdr:nvSpPr>
      <xdr:spPr>
        <a:xfrm>
          <a:off x="93472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7</xdr:row>
      <xdr:rowOff>15240</xdr:rowOff>
    </xdr:from>
    <xdr:to>
      <xdr:col>14</xdr:col>
      <xdr:colOff>64830</xdr:colOff>
      <xdr:row>7</xdr:row>
      <xdr:rowOff>129540</xdr:rowOff>
    </xdr:to>
    <xdr:sp macro="" textlink="">
      <xdr:nvSpPr>
        <xdr:cNvPr id="225" name="OpenSolver41"/>
        <xdr:cNvSpPr/>
      </xdr:nvSpPr>
      <xdr:spPr>
        <a:xfrm>
          <a:off x="99568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7</xdr:row>
      <xdr:rowOff>15240</xdr:rowOff>
    </xdr:from>
    <xdr:to>
      <xdr:col>15</xdr:col>
      <xdr:colOff>64830</xdr:colOff>
      <xdr:row>7</xdr:row>
      <xdr:rowOff>129540</xdr:rowOff>
    </xdr:to>
    <xdr:sp macro="" textlink="">
      <xdr:nvSpPr>
        <xdr:cNvPr id="226" name="OpenSolver42"/>
        <xdr:cNvSpPr/>
      </xdr:nvSpPr>
      <xdr:spPr>
        <a:xfrm>
          <a:off x="105664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7</xdr:row>
      <xdr:rowOff>15240</xdr:rowOff>
    </xdr:from>
    <xdr:to>
      <xdr:col>16</xdr:col>
      <xdr:colOff>64830</xdr:colOff>
      <xdr:row>7</xdr:row>
      <xdr:rowOff>129540</xdr:rowOff>
    </xdr:to>
    <xdr:sp macro="" textlink="">
      <xdr:nvSpPr>
        <xdr:cNvPr id="227" name="OpenSolver43"/>
        <xdr:cNvSpPr/>
      </xdr:nvSpPr>
      <xdr:spPr>
        <a:xfrm>
          <a:off x="11176000"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8</xdr:row>
      <xdr:rowOff>10160</xdr:rowOff>
    </xdr:from>
    <xdr:to>
      <xdr:col>5</xdr:col>
      <xdr:colOff>64830</xdr:colOff>
      <xdr:row>8</xdr:row>
      <xdr:rowOff>124460</xdr:rowOff>
    </xdr:to>
    <xdr:sp macro="" textlink="">
      <xdr:nvSpPr>
        <xdr:cNvPr id="228" name="OpenSolver44"/>
        <xdr:cNvSpPr/>
      </xdr:nvSpPr>
      <xdr:spPr>
        <a:xfrm>
          <a:off x="44704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8</xdr:row>
      <xdr:rowOff>10160</xdr:rowOff>
    </xdr:from>
    <xdr:to>
      <xdr:col>6</xdr:col>
      <xdr:colOff>64830</xdr:colOff>
      <xdr:row>8</xdr:row>
      <xdr:rowOff>124460</xdr:rowOff>
    </xdr:to>
    <xdr:sp macro="" textlink="">
      <xdr:nvSpPr>
        <xdr:cNvPr id="229" name="OpenSolver45"/>
        <xdr:cNvSpPr/>
      </xdr:nvSpPr>
      <xdr:spPr>
        <a:xfrm>
          <a:off x="50800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8</xdr:row>
      <xdr:rowOff>10160</xdr:rowOff>
    </xdr:from>
    <xdr:to>
      <xdr:col>7</xdr:col>
      <xdr:colOff>64830</xdr:colOff>
      <xdr:row>8</xdr:row>
      <xdr:rowOff>124460</xdr:rowOff>
    </xdr:to>
    <xdr:sp macro="" textlink="">
      <xdr:nvSpPr>
        <xdr:cNvPr id="230" name="OpenSolver46"/>
        <xdr:cNvSpPr/>
      </xdr:nvSpPr>
      <xdr:spPr>
        <a:xfrm>
          <a:off x="56896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8</xdr:row>
      <xdr:rowOff>10160</xdr:rowOff>
    </xdr:from>
    <xdr:to>
      <xdr:col>8</xdr:col>
      <xdr:colOff>64830</xdr:colOff>
      <xdr:row>8</xdr:row>
      <xdr:rowOff>124460</xdr:rowOff>
    </xdr:to>
    <xdr:sp macro="" textlink="">
      <xdr:nvSpPr>
        <xdr:cNvPr id="231" name="OpenSolver47"/>
        <xdr:cNvSpPr/>
      </xdr:nvSpPr>
      <xdr:spPr>
        <a:xfrm>
          <a:off x="62992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8</xdr:row>
      <xdr:rowOff>10160</xdr:rowOff>
    </xdr:from>
    <xdr:to>
      <xdr:col>9</xdr:col>
      <xdr:colOff>64830</xdr:colOff>
      <xdr:row>8</xdr:row>
      <xdr:rowOff>124460</xdr:rowOff>
    </xdr:to>
    <xdr:sp macro="" textlink="">
      <xdr:nvSpPr>
        <xdr:cNvPr id="232" name="OpenSolver48"/>
        <xdr:cNvSpPr/>
      </xdr:nvSpPr>
      <xdr:spPr>
        <a:xfrm>
          <a:off x="69088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8</xdr:row>
      <xdr:rowOff>10160</xdr:rowOff>
    </xdr:from>
    <xdr:to>
      <xdr:col>10</xdr:col>
      <xdr:colOff>64830</xdr:colOff>
      <xdr:row>8</xdr:row>
      <xdr:rowOff>124460</xdr:rowOff>
    </xdr:to>
    <xdr:sp macro="" textlink="">
      <xdr:nvSpPr>
        <xdr:cNvPr id="233" name="OpenSolver49"/>
        <xdr:cNvSpPr/>
      </xdr:nvSpPr>
      <xdr:spPr>
        <a:xfrm>
          <a:off x="75184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8</xdr:row>
      <xdr:rowOff>10160</xdr:rowOff>
    </xdr:from>
    <xdr:to>
      <xdr:col>11</xdr:col>
      <xdr:colOff>64830</xdr:colOff>
      <xdr:row>8</xdr:row>
      <xdr:rowOff>124460</xdr:rowOff>
    </xdr:to>
    <xdr:sp macro="" textlink="">
      <xdr:nvSpPr>
        <xdr:cNvPr id="234" name="OpenSolver50"/>
        <xdr:cNvSpPr/>
      </xdr:nvSpPr>
      <xdr:spPr>
        <a:xfrm>
          <a:off x="81280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8</xdr:row>
      <xdr:rowOff>10160</xdr:rowOff>
    </xdr:from>
    <xdr:to>
      <xdr:col>12</xdr:col>
      <xdr:colOff>64830</xdr:colOff>
      <xdr:row>8</xdr:row>
      <xdr:rowOff>124460</xdr:rowOff>
    </xdr:to>
    <xdr:sp macro="" textlink="">
      <xdr:nvSpPr>
        <xdr:cNvPr id="235" name="OpenSolver51"/>
        <xdr:cNvSpPr/>
      </xdr:nvSpPr>
      <xdr:spPr>
        <a:xfrm>
          <a:off x="87376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8</xdr:row>
      <xdr:rowOff>10160</xdr:rowOff>
    </xdr:from>
    <xdr:to>
      <xdr:col>13</xdr:col>
      <xdr:colOff>64830</xdr:colOff>
      <xdr:row>8</xdr:row>
      <xdr:rowOff>124460</xdr:rowOff>
    </xdr:to>
    <xdr:sp macro="" textlink="">
      <xdr:nvSpPr>
        <xdr:cNvPr id="236" name="OpenSolver52"/>
        <xdr:cNvSpPr/>
      </xdr:nvSpPr>
      <xdr:spPr>
        <a:xfrm>
          <a:off x="93472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8</xdr:row>
      <xdr:rowOff>10160</xdr:rowOff>
    </xdr:from>
    <xdr:to>
      <xdr:col>14</xdr:col>
      <xdr:colOff>64830</xdr:colOff>
      <xdr:row>8</xdr:row>
      <xdr:rowOff>124460</xdr:rowOff>
    </xdr:to>
    <xdr:sp macro="" textlink="">
      <xdr:nvSpPr>
        <xdr:cNvPr id="237" name="OpenSolver53"/>
        <xdr:cNvSpPr/>
      </xdr:nvSpPr>
      <xdr:spPr>
        <a:xfrm>
          <a:off x="99568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8</xdr:row>
      <xdr:rowOff>10160</xdr:rowOff>
    </xdr:from>
    <xdr:to>
      <xdr:col>15</xdr:col>
      <xdr:colOff>64830</xdr:colOff>
      <xdr:row>8</xdr:row>
      <xdr:rowOff>124460</xdr:rowOff>
    </xdr:to>
    <xdr:sp macro="" textlink="">
      <xdr:nvSpPr>
        <xdr:cNvPr id="238" name="OpenSolver54"/>
        <xdr:cNvSpPr/>
      </xdr:nvSpPr>
      <xdr:spPr>
        <a:xfrm>
          <a:off x="105664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8</xdr:row>
      <xdr:rowOff>10160</xdr:rowOff>
    </xdr:from>
    <xdr:to>
      <xdr:col>16</xdr:col>
      <xdr:colOff>64830</xdr:colOff>
      <xdr:row>8</xdr:row>
      <xdr:rowOff>124460</xdr:rowOff>
    </xdr:to>
    <xdr:sp macro="" textlink="">
      <xdr:nvSpPr>
        <xdr:cNvPr id="239" name="OpenSolver55"/>
        <xdr:cNvSpPr/>
      </xdr:nvSpPr>
      <xdr:spPr>
        <a:xfrm>
          <a:off x="11176000"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9</xdr:row>
      <xdr:rowOff>17780</xdr:rowOff>
    </xdr:from>
    <xdr:to>
      <xdr:col>5</xdr:col>
      <xdr:colOff>64830</xdr:colOff>
      <xdr:row>9</xdr:row>
      <xdr:rowOff>132080</xdr:rowOff>
    </xdr:to>
    <xdr:sp macro="" textlink="">
      <xdr:nvSpPr>
        <xdr:cNvPr id="240" name="OpenSolver56"/>
        <xdr:cNvSpPr/>
      </xdr:nvSpPr>
      <xdr:spPr>
        <a:xfrm>
          <a:off x="44704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9</xdr:row>
      <xdr:rowOff>17780</xdr:rowOff>
    </xdr:from>
    <xdr:to>
      <xdr:col>6</xdr:col>
      <xdr:colOff>64830</xdr:colOff>
      <xdr:row>9</xdr:row>
      <xdr:rowOff>132080</xdr:rowOff>
    </xdr:to>
    <xdr:sp macro="" textlink="">
      <xdr:nvSpPr>
        <xdr:cNvPr id="241" name="OpenSolver57"/>
        <xdr:cNvSpPr/>
      </xdr:nvSpPr>
      <xdr:spPr>
        <a:xfrm>
          <a:off x="50800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9</xdr:row>
      <xdr:rowOff>17780</xdr:rowOff>
    </xdr:from>
    <xdr:to>
      <xdr:col>7</xdr:col>
      <xdr:colOff>64830</xdr:colOff>
      <xdr:row>9</xdr:row>
      <xdr:rowOff>132080</xdr:rowOff>
    </xdr:to>
    <xdr:sp macro="" textlink="">
      <xdr:nvSpPr>
        <xdr:cNvPr id="242" name="OpenSolver58"/>
        <xdr:cNvSpPr/>
      </xdr:nvSpPr>
      <xdr:spPr>
        <a:xfrm>
          <a:off x="56896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9</xdr:row>
      <xdr:rowOff>17780</xdr:rowOff>
    </xdr:from>
    <xdr:to>
      <xdr:col>8</xdr:col>
      <xdr:colOff>64830</xdr:colOff>
      <xdr:row>9</xdr:row>
      <xdr:rowOff>132080</xdr:rowOff>
    </xdr:to>
    <xdr:sp macro="" textlink="">
      <xdr:nvSpPr>
        <xdr:cNvPr id="243" name="OpenSolver59"/>
        <xdr:cNvSpPr/>
      </xdr:nvSpPr>
      <xdr:spPr>
        <a:xfrm>
          <a:off x="62992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9</xdr:row>
      <xdr:rowOff>17780</xdr:rowOff>
    </xdr:from>
    <xdr:to>
      <xdr:col>9</xdr:col>
      <xdr:colOff>64830</xdr:colOff>
      <xdr:row>9</xdr:row>
      <xdr:rowOff>132080</xdr:rowOff>
    </xdr:to>
    <xdr:sp macro="" textlink="">
      <xdr:nvSpPr>
        <xdr:cNvPr id="244" name="OpenSolver60"/>
        <xdr:cNvSpPr/>
      </xdr:nvSpPr>
      <xdr:spPr>
        <a:xfrm>
          <a:off x="69088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9</xdr:row>
      <xdr:rowOff>17780</xdr:rowOff>
    </xdr:from>
    <xdr:to>
      <xdr:col>10</xdr:col>
      <xdr:colOff>64830</xdr:colOff>
      <xdr:row>9</xdr:row>
      <xdr:rowOff>132080</xdr:rowOff>
    </xdr:to>
    <xdr:sp macro="" textlink="">
      <xdr:nvSpPr>
        <xdr:cNvPr id="245" name="OpenSolver61"/>
        <xdr:cNvSpPr/>
      </xdr:nvSpPr>
      <xdr:spPr>
        <a:xfrm>
          <a:off x="75184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9</xdr:row>
      <xdr:rowOff>17780</xdr:rowOff>
    </xdr:from>
    <xdr:to>
      <xdr:col>11</xdr:col>
      <xdr:colOff>64830</xdr:colOff>
      <xdr:row>9</xdr:row>
      <xdr:rowOff>132080</xdr:rowOff>
    </xdr:to>
    <xdr:sp macro="" textlink="">
      <xdr:nvSpPr>
        <xdr:cNvPr id="246" name="OpenSolver62"/>
        <xdr:cNvSpPr/>
      </xdr:nvSpPr>
      <xdr:spPr>
        <a:xfrm>
          <a:off x="81280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9</xdr:row>
      <xdr:rowOff>17780</xdr:rowOff>
    </xdr:from>
    <xdr:to>
      <xdr:col>12</xdr:col>
      <xdr:colOff>64830</xdr:colOff>
      <xdr:row>9</xdr:row>
      <xdr:rowOff>132080</xdr:rowOff>
    </xdr:to>
    <xdr:sp macro="" textlink="">
      <xdr:nvSpPr>
        <xdr:cNvPr id="247" name="OpenSolver63"/>
        <xdr:cNvSpPr/>
      </xdr:nvSpPr>
      <xdr:spPr>
        <a:xfrm>
          <a:off x="87376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9</xdr:row>
      <xdr:rowOff>17780</xdr:rowOff>
    </xdr:from>
    <xdr:to>
      <xdr:col>13</xdr:col>
      <xdr:colOff>64830</xdr:colOff>
      <xdr:row>9</xdr:row>
      <xdr:rowOff>132080</xdr:rowOff>
    </xdr:to>
    <xdr:sp macro="" textlink="">
      <xdr:nvSpPr>
        <xdr:cNvPr id="248" name="OpenSolver64"/>
        <xdr:cNvSpPr/>
      </xdr:nvSpPr>
      <xdr:spPr>
        <a:xfrm>
          <a:off x="93472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9</xdr:row>
      <xdr:rowOff>17780</xdr:rowOff>
    </xdr:from>
    <xdr:to>
      <xdr:col>14</xdr:col>
      <xdr:colOff>64830</xdr:colOff>
      <xdr:row>9</xdr:row>
      <xdr:rowOff>132080</xdr:rowOff>
    </xdr:to>
    <xdr:sp macro="" textlink="">
      <xdr:nvSpPr>
        <xdr:cNvPr id="249" name="OpenSolver65"/>
        <xdr:cNvSpPr/>
      </xdr:nvSpPr>
      <xdr:spPr>
        <a:xfrm>
          <a:off x="99568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9</xdr:row>
      <xdr:rowOff>17780</xdr:rowOff>
    </xdr:from>
    <xdr:to>
      <xdr:col>15</xdr:col>
      <xdr:colOff>64830</xdr:colOff>
      <xdr:row>9</xdr:row>
      <xdr:rowOff>132080</xdr:rowOff>
    </xdr:to>
    <xdr:sp macro="" textlink="">
      <xdr:nvSpPr>
        <xdr:cNvPr id="250" name="OpenSolver66"/>
        <xdr:cNvSpPr/>
      </xdr:nvSpPr>
      <xdr:spPr>
        <a:xfrm>
          <a:off x="105664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9</xdr:row>
      <xdr:rowOff>17780</xdr:rowOff>
    </xdr:from>
    <xdr:to>
      <xdr:col>16</xdr:col>
      <xdr:colOff>64830</xdr:colOff>
      <xdr:row>9</xdr:row>
      <xdr:rowOff>132080</xdr:rowOff>
    </xdr:to>
    <xdr:sp macro="" textlink="">
      <xdr:nvSpPr>
        <xdr:cNvPr id="251" name="OpenSolver67"/>
        <xdr:cNvSpPr/>
      </xdr:nvSpPr>
      <xdr:spPr>
        <a:xfrm>
          <a:off x="11176000"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10</xdr:row>
      <xdr:rowOff>12700</xdr:rowOff>
    </xdr:from>
    <xdr:to>
      <xdr:col>5</xdr:col>
      <xdr:colOff>64830</xdr:colOff>
      <xdr:row>10</xdr:row>
      <xdr:rowOff>127000</xdr:rowOff>
    </xdr:to>
    <xdr:sp macro="" textlink="">
      <xdr:nvSpPr>
        <xdr:cNvPr id="252" name="OpenSolver68"/>
        <xdr:cNvSpPr/>
      </xdr:nvSpPr>
      <xdr:spPr>
        <a:xfrm>
          <a:off x="44704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10</xdr:row>
      <xdr:rowOff>12700</xdr:rowOff>
    </xdr:from>
    <xdr:to>
      <xdr:col>6</xdr:col>
      <xdr:colOff>64830</xdr:colOff>
      <xdr:row>10</xdr:row>
      <xdr:rowOff>127000</xdr:rowOff>
    </xdr:to>
    <xdr:sp macro="" textlink="">
      <xdr:nvSpPr>
        <xdr:cNvPr id="253" name="OpenSolver69"/>
        <xdr:cNvSpPr/>
      </xdr:nvSpPr>
      <xdr:spPr>
        <a:xfrm>
          <a:off x="50800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10</xdr:row>
      <xdr:rowOff>12700</xdr:rowOff>
    </xdr:from>
    <xdr:to>
      <xdr:col>7</xdr:col>
      <xdr:colOff>64830</xdr:colOff>
      <xdr:row>10</xdr:row>
      <xdr:rowOff>127000</xdr:rowOff>
    </xdr:to>
    <xdr:sp macro="" textlink="">
      <xdr:nvSpPr>
        <xdr:cNvPr id="254" name="OpenSolver70"/>
        <xdr:cNvSpPr/>
      </xdr:nvSpPr>
      <xdr:spPr>
        <a:xfrm>
          <a:off x="56896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10</xdr:row>
      <xdr:rowOff>12700</xdr:rowOff>
    </xdr:from>
    <xdr:to>
      <xdr:col>8</xdr:col>
      <xdr:colOff>64830</xdr:colOff>
      <xdr:row>10</xdr:row>
      <xdr:rowOff>127000</xdr:rowOff>
    </xdr:to>
    <xdr:sp macro="" textlink="">
      <xdr:nvSpPr>
        <xdr:cNvPr id="255" name="OpenSolver71"/>
        <xdr:cNvSpPr/>
      </xdr:nvSpPr>
      <xdr:spPr>
        <a:xfrm>
          <a:off x="62992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10</xdr:row>
      <xdr:rowOff>12700</xdr:rowOff>
    </xdr:from>
    <xdr:to>
      <xdr:col>9</xdr:col>
      <xdr:colOff>64830</xdr:colOff>
      <xdr:row>10</xdr:row>
      <xdr:rowOff>127000</xdr:rowOff>
    </xdr:to>
    <xdr:sp macro="" textlink="">
      <xdr:nvSpPr>
        <xdr:cNvPr id="256" name="OpenSolver72"/>
        <xdr:cNvSpPr/>
      </xdr:nvSpPr>
      <xdr:spPr>
        <a:xfrm>
          <a:off x="69088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10</xdr:row>
      <xdr:rowOff>12700</xdr:rowOff>
    </xdr:from>
    <xdr:to>
      <xdr:col>10</xdr:col>
      <xdr:colOff>64830</xdr:colOff>
      <xdr:row>10</xdr:row>
      <xdr:rowOff>127000</xdr:rowOff>
    </xdr:to>
    <xdr:sp macro="" textlink="">
      <xdr:nvSpPr>
        <xdr:cNvPr id="257" name="OpenSolver73"/>
        <xdr:cNvSpPr/>
      </xdr:nvSpPr>
      <xdr:spPr>
        <a:xfrm>
          <a:off x="75184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10</xdr:row>
      <xdr:rowOff>12700</xdr:rowOff>
    </xdr:from>
    <xdr:to>
      <xdr:col>11</xdr:col>
      <xdr:colOff>64830</xdr:colOff>
      <xdr:row>10</xdr:row>
      <xdr:rowOff>127000</xdr:rowOff>
    </xdr:to>
    <xdr:sp macro="" textlink="">
      <xdr:nvSpPr>
        <xdr:cNvPr id="258" name="OpenSolver74"/>
        <xdr:cNvSpPr/>
      </xdr:nvSpPr>
      <xdr:spPr>
        <a:xfrm>
          <a:off x="81280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10</xdr:row>
      <xdr:rowOff>12700</xdr:rowOff>
    </xdr:from>
    <xdr:to>
      <xdr:col>12</xdr:col>
      <xdr:colOff>64830</xdr:colOff>
      <xdr:row>10</xdr:row>
      <xdr:rowOff>127000</xdr:rowOff>
    </xdr:to>
    <xdr:sp macro="" textlink="">
      <xdr:nvSpPr>
        <xdr:cNvPr id="259" name="OpenSolver75"/>
        <xdr:cNvSpPr/>
      </xdr:nvSpPr>
      <xdr:spPr>
        <a:xfrm>
          <a:off x="87376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10</xdr:row>
      <xdr:rowOff>12700</xdr:rowOff>
    </xdr:from>
    <xdr:to>
      <xdr:col>13</xdr:col>
      <xdr:colOff>64830</xdr:colOff>
      <xdr:row>10</xdr:row>
      <xdr:rowOff>127000</xdr:rowOff>
    </xdr:to>
    <xdr:sp macro="" textlink="">
      <xdr:nvSpPr>
        <xdr:cNvPr id="260" name="OpenSolver76"/>
        <xdr:cNvSpPr/>
      </xdr:nvSpPr>
      <xdr:spPr>
        <a:xfrm>
          <a:off x="93472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10</xdr:row>
      <xdr:rowOff>12700</xdr:rowOff>
    </xdr:from>
    <xdr:to>
      <xdr:col>14</xdr:col>
      <xdr:colOff>64830</xdr:colOff>
      <xdr:row>10</xdr:row>
      <xdr:rowOff>127000</xdr:rowOff>
    </xdr:to>
    <xdr:sp macro="" textlink="">
      <xdr:nvSpPr>
        <xdr:cNvPr id="261" name="OpenSolver77"/>
        <xdr:cNvSpPr/>
      </xdr:nvSpPr>
      <xdr:spPr>
        <a:xfrm>
          <a:off x="99568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10</xdr:row>
      <xdr:rowOff>12700</xdr:rowOff>
    </xdr:from>
    <xdr:to>
      <xdr:col>15</xdr:col>
      <xdr:colOff>64830</xdr:colOff>
      <xdr:row>10</xdr:row>
      <xdr:rowOff>127000</xdr:rowOff>
    </xdr:to>
    <xdr:sp macro="" textlink="">
      <xdr:nvSpPr>
        <xdr:cNvPr id="262" name="OpenSolver78"/>
        <xdr:cNvSpPr/>
      </xdr:nvSpPr>
      <xdr:spPr>
        <a:xfrm>
          <a:off x="105664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10</xdr:row>
      <xdr:rowOff>12700</xdr:rowOff>
    </xdr:from>
    <xdr:to>
      <xdr:col>16</xdr:col>
      <xdr:colOff>64830</xdr:colOff>
      <xdr:row>10</xdr:row>
      <xdr:rowOff>127000</xdr:rowOff>
    </xdr:to>
    <xdr:sp macro="" textlink="">
      <xdr:nvSpPr>
        <xdr:cNvPr id="263" name="OpenSolver79"/>
        <xdr:cNvSpPr/>
      </xdr:nvSpPr>
      <xdr:spPr>
        <a:xfrm>
          <a:off x="11176000"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11</xdr:row>
      <xdr:rowOff>7620</xdr:rowOff>
    </xdr:from>
    <xdr:to>
      <xdr:col>5</xdr:col>
      <xdr:colOff>64830</xdr:colOff>
      <xdr:row>11</xdr:row>
      <xdr:rowOff>121920</xdr:rowOff>
    </xdr:to>
    <xdr:sp macro="" textlink="">
      <xdr:nvSpPr>
        <xdr:cNvPr id="264" name="OpenSolver80"/>
        <xdr:cNvSpPr/>
      </xdr:nvSpPr>
      <xdr:spPr>
        <a:xfrm>
          <a:off x="44704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11</xdr:row>
      <xdr:rowOff>7620</xdr:rowOff>
    </xdr:from>
    <xdr:to>
      <xdr:col>6</xdr:col>
      <xdr:colOff>64830</xdr:colOff>
      <xdr:row>11</xdr:row>
      <xdr:rowOff>121920</xdr:rowOff>
    </xdr:to>
    <xdr:sp macro="" textlink="">
      <xdr:nvSpPr>
        <xdr:cNvPr id="265" name="OpenSolver81"/>
        <xdr:cNvSpPr/>
      </xdr:nvSpPr>
      <xdr:spPr>
        <a:xfrm>
          <a:off x="50800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11</xdr:row>
      <xdr:rowOff>7620</xdr:rowOff>
    </xdr:from>
    <xdr:to>
      <xdr:col>7</xdr:col>
      <xdr:colOff>64830</xdr:colOff>
      <xdr:row>11</xdr:row>
      <xdr:rowOff>121920</xdr:rowOff>
    </xdr:to>
    <xdr:sp macro="" textlink="">
      <xdr:nvSpPr>
        <xdr:cNvPr id="266" name="OpenSolver82"/>
        <xdr:cNvSpPr/>
      </xdr:nvSpPr>
      <xdr:spPr>
        <a:xfrm>
          <a:off x="56896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11</xdr:row>
      <xdr:rowOff>7620</xdr:rowOff>
    </xdr:from>
    <xdr:to>
      <xdr:col>8</xdr:col>
      <xdr:colOff>64830</xdr:colOff>
      <xdr:row>11</xdr:row>
      <xdr:rowOff>121920</xdr:rowOff>
    </xdr:to>
    <xdr:sp macro="" textlink="">
      <xdr:nvSpPr>
        <xdr:cNvPr id="267" name="OpenSolver83"/>
        <xdr:cNvSpPr/>
      </xdr:nvSpPr>
      <xdr:spPr>
        <a:xfrm>
          <a:off x="62992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11</xdr:row>
      <xdr:rowOff>7620</xdr:rowOff>
    </xdr:from>
    <xdr:to>
      <xdr:col>9</xdr:col>
      <xdr:colOff>64830</xdr:colOff>
      <xdr:row>11</xdr:row>
      <xdr:rowOff>121920</xdr:rowOff>
    </xdr:to>
    <xdr:sp macro="" textlink="">
      <xdr:nvSpPr>
        <xdr:cNvPr id="268" name="OpenSolver84"/>
        <xdr:cNvSpPr/>
      </xdr:nvSpPr>
      <xdr:spPr>
        <a:xfrm>
          <a:off x="69088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11</xdr:row>
      <xdr:rowOff>7620</xdr:rowOff>
    </xdr:from>
    <xdr:to>
      <xdr:col>10</xdr:col>
      <xdr:colOff>64830</xdr:colOff>
      <xdr:row>11</xdr:row>
      <xdr:rowOff>121920</xdr:rowOff>
    </xdr:to>
    <xdr:sp macro="" textlink="">
      <xdr:nvSpPr>
        <xdr:cNvPr id="269" name="OpenSolver85"/>
        <xdr:cNvSpPr/>
      </xdr:nvSpPr>
      <xdr:spPr>
        <a:xfrm>
          <a:off x="75184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11</xdr:row>
      <xdr:rowOff>7620</xdr:rowOff>
    </xdr:from>
    <xdr:to>
      <xdr:col>11</xdr:col>
      <xdr:colOff>64830</xdr:colOff>
      <xdr:row>11</xdr:row>
      <xdr:rowOff>121920</xdr:rowOff>
    </xdr:to>
    <xdr:sp macro="" textlink="">
      <xdr:nvSpPr>
        <xdr:cNvPr id="270" name="OpenSolver86"/>
        <xdr:cNvSpPr/>
      </xdr:nvSpPr>
      <xdr:spPr>
        <a:xfrm>
          <a:off x="81280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11</xdr:row>
      <xdr:rowOff>7620</xdr:rowOff>
    </xdr:from>
    <xdr:to>
      <xdr:col>12</xdr:col>
      <xdr:colOff>64830</xdr:colOff>
      <xdr:row>11</xdr:row>
      <xdr:rowOff>121920</xdr:rowOff>
    </xdr:to>
    <xdr:sp macro="" textlink="">
      <xdr:nvSpPr>
        <xdr:cNvPr id="271" name="OpenSolver87"/>
        <xdr:cNvSpPr/>
      </xdr:nvSpPr>
      <xdr:spPr>
        <a:xfrm>
          <a:off x="87376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11</xdr:row>
      <xdr:rowOff>7620</xdr:rowOff>
    </xdr:from>
    <xdr:to>
      <xdr:col>13</xdr:col>
      <xdr:colOff>64830</xdr:colOff>
      <xdr:row>11</xdr:row>
      <xdr:rowOff>121920</xdr:rowOff>
    </xdr:to>
    <xdr:sp macro="" textlink="">
      <xdr:nvSpPr>
        <xdr:cNvPr id="272" name="OpenSolver88"/>
        <xdr:cNvSpPr/>
      </xdr:nvSpPr>
      <xdr:spPr>
        <a:xfrm>
          <a:off x="93472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11</xdr:row>
      <xdr:rowOff>7620</xdr:rowOff>
    </xdr:from>
    <xdr:to>
      <xdr:col>14</xdr:col>
      <xdr:colOff>64830</xdr:colOff>
      <xdr:row>11</xdr:row>
      <xdr:rowOff>121920</xdr:rowOff>
    </xdr:to>
    <xdr:sp macro="" textlink="">
      <xdr:nvSpPr>
        <xdr:cNvPr id="273" name="OpenSolver89"/>
        <xdr:cNvSpPr/>
      </xdr:nvSpPr>
      <xdr:spPr>
        <a:xfrm>
          <a:off x="99568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11</xdr:row>
      <xdr:rowOff>7620</xdr:rowOff>
    </xdr:from>
    <xdr:to>
      <xdr:col>15</xdr:col>
      <xdr:colOff>64830</xdr:colOff>
      <xdr:row>11</xdr:row>
      <xdr:rowOff>121920</xdr:rowOff>
    </xdr:to>
    <xdr:sp macro="" textlink="">
      <xdr:nvSpPr>
        <xdr:cNvPr id="274" name="OpenSolver90"/>
        <xdr:cNvSpPr/>
      </xdr:nvSpPr>
      <xdr:spPr>
        <a:xfrm>
          <a:off x="105664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11</xdr:row>
      <xdr:rowOff>7620</xdr:rowOff>
    </xdr:from>
    <xdr:to>
      <xdr:col>16</xdr:col>
      <xdr:colOff>64830</xdr:colOff>
      <xdr:row>11</xdr:row>
      <xdr:rowOff>121920</xdr:rowOff>
    </xdr:to>
    <xdr:sp macro="" textlink="">
      <xdr:nvSpPr>
        <xdr:cNvPr id="275" name="OpenSolver91"/>
        <xdr:cNvSpPr/>
      </xdr:nvSpPr>
      <xdr:spPr>
        <a:xfrm>
          <a:off x="11176000"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wsDr>
</file>

<file path=xl/drawings/drawing5.xml><?xml version="1.0" encoding="utf-8"?>
<c:userShapes xmlns:c="http://schemas.openxmlformats.org/drawingml/2006/chart">
  <cdr:relSizeAnchor xmlns:cdr="http://schemas.openxmlformats.org/drawingml/2006/chartDrawing">
    <cdr:from>
      <cdr:x>0.01612</cdr:x>
      <cdr:y>0.12967</cdr:y>
    </cdr:from>
    <cdr:to>
      <cdr:x>0.06822</cdr:x>
      <cdr:y>0.66667</cdr:y>
    </cdr:to>
    <cdr:sp macro="" textlink="">
      <cdr:nvSpPr>
        <cdr:cNvPr id="3" name="TextBox 2"/>
        <cdr:cNvSpPr txBox="1"/>
      </cdr:nvSpPr>
      <cdr:spPr>
        <a:xfrm xmlns:a="http://schemas.openxmlformats.org/drawingml/2006/main">
          <a:off x="123825" y="471488"/>
          <a:ext cx="400050" cy="19526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zh-TW" altLang="en-US" sz="1100"/>
        </a:p>
      </cdr:txBody>
    </cdr:sp>
  </cdr:relSizeAnchor>
</c:userShapes>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0</xdr:colOff>
      <xdr:row>12</xdr:row>
      <xdr:rowOff>0</xdr:rowOff>
    </xdr:to>
    <xdr:sp macro="" textlink="">
      <xdr:nvSpPr>
        <xdr:cNvPr id="2" name="OpenSolver1"/>
        <xdr:cNvSpPr/>
      </xdr:nvSpPr>
      <xdr:spPr>
        <a:xfrm>
          <a:off x="4124325" y="1200150"/>
          <a:ext cx="7315200" cy="1200150"/>
        </a:xfrm>
        <a:prstGeom prst="rect">
          <a:avLst/>
        </a:prstGeom>
        <a:solidFill>
          <a:srgbClr val="FF00FF">
            <a:alpha val="4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17</xdr:col>
      <xdr:colOff>9525</xdr:colOff>
      <xdr:row>3</xdr:row>
      <xdr:rowOff>171450</xdr:rowOff>
    </xdr:from>
    <xdr:to>
      <xdr:col>18</xdr:col>
      <xdr:colOff>9525</xdr:colOff>
      <xdr:row>4</xdr:row>
      <xdr:rowOff>171450</xdr:rowOff>
    </xdr:to>
    <xdr:sp macro="" textlink="">
      <xdr:nvSpPr>
        <xdr:cNvPr id="3" name="OpenSolver2"/>
        <xdr:cNvSpPr/>
      </xdr:nvSpPr>
      <xdr:spPr>
        <a:xfrm>
          <a:off x="11449050" y="771525"/>
          <a:ext cx="609600" cy="200025"/>
        </a:xfrm>
        <a:prstGeom prst="rect">
          <a:avLst/>
        </a:prstGeom>
        <a:noFill/>
        <a:ln w="25400" cap="flat" cmpd="sng" algn="ctr">
          <a:solidFill>
            <a:srgbClr val="FF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16</xdr:col>
      <xdr:colOff>596900</xdr:colOff>
      <xdr:row>3</xdr:row>
      <xdr:rowOff>104140</xdr:rowOff>
    </xdr:from>
    <xdr:to>
      <xdr:col>17</xdr:col>
      <xdr:colOff>218389</xdr:colOff>
      <xdr:row>4</xdr:row>
      <xdr:rowOff>48260</xdr:rowOff>
    </xdr:to>
    <xdr:sp macro="" textlink="">
      <xdr:nvSpPr>
        <xdr:cNvPr id="4" name="OpenSolver3"/>
        <xdr:cNvSpPr/>
      </xdr:nvSpPr>
      <xdr:spPr>
        <a:xfrm>
          <a:off x="11426825" y="704215"/>
          <a:ext cx="231089" cy="144145"/>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min </a:t>
          </a:r>
        </a:p>
      </xdr:txBody>
    </xdr:sp>
    <xdr:clientData/>
  </xdr:twoCellAnchor>
  <xdr:twoCellAnchor>
    <xdr:from>
      <xdr:col>5</xdr:col>
      <xdr:colOff>0</xdr:colOff>
      <xdr:row>16</xdr:row>
      <xdr:rowOff>0</xdr:rowOff>
    </xdr:from>
    <xdr:to>
      <xdr:col>17</xdr:col>
      <xdr:colOff>0</xdr:colOff>
      <xdr:row>17</xdr:row>
      <xdr:rowOff>0</xdr:rowOff>
    </xdr:to>
    <xdr:sp macro="" textlink="">
      <xdr:nvSpPr>
        <xdr:cNvPr id="5" name="OpenSolver4"/>
        <xdr:cNvSpPr/>
      </xdr:nvSpPr>
      <xdr:spPr>
        <a:xfrm>
          <a:off x="4124325" y="3200400"/>
          <a:ext cx="7315200" cy="200025"/>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00FF"/>
            </a:solidFill>
          </a:endParaRPr>
        </a:p>
      </xdr:txBody>
    </xdr:sp>
    <xdr:clientData/>
  </xdr:twoCellAnchor>
  <xdr:twoCellAnchor>
    <xdr:from>
      <xdr:col>5</xdr:col>
      <xdr:colOff>0</xdr:colOff>
      <xdr:row>17</xdr:row>
      <xdr:rowOff>0</xdr:rowOff>
    </xdr:from>
    <xdr:to>
      <xdr:col>17</xdr:col>
      <xdr:colOff>0</xdr:colOff>
      <xdr:row>18</xdr:row>
      <xdr:rowOff>0</xdr:rowOff>
    </xdr:to>
    <xdr:sp macro="" textlink="">
      <xdr:nvSpPr>
        <xdr:cNvPr id="6" name="OpenSolver5"/>
        <xdr:cNvSpPr/>
      </xdr:nvSpPr>
      <xdr:spPr>
        <a:xfrm>
          <a:off x="4124325" y="3400425"/>
          <a:ext cx="7315200" cy="200025"/>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00FF"/>
              </a:solidFill>
            </a:rPr>
            <a:t>≥</a:t>
          </a:r>
        </a:p>
      </xdr:txBody>
    </xdr:sp>
    <xdr:clientData/>
  </xdr:twoCellAnchor>
  <xdr:twoCellAnchor>
    <xdr:from>
      <xdr:col>11</xdr:col>
      <xdr:colOff>0</xdr:colOff>
      <xdr:row>17</xdr:row>
      <xdr:rowOff>0</xdr:rowOff>
    </xdr:from>
    <xdr:to>
      <xdr:col>11</xdr:col>
      <xdr:colOff>0</xdr:colOff>
      <xdr:row>17</xdr:row>
      <xdr:rowOff>0</xdr:rowOff>
    </xdr:to>
    <xdr:cxnSp macro="">
      <xdr:nvCxnSpPr>
        <xdr:cNvPr id="7" name="OpenSolver6"/>
        <xdr:cNvCxnSpPr>
          <a:stCxn id="5" idx="2"/>
          <a:endCxn id="6" idx="0"/>
        </xdr:cNvCxnSpPr>
      </xdr:nvCxnSpPr>
      <xdr:spPr>
        <a:xfrm>
          <a:off x="7781925" y="3400425"/>
          <a:ext cx="0" cy="0"/>
        </a:xfrm>
        <a:prstGeom prst="straightConnector1">
          <a:avLst/>
        </a:prstGeom>
        <a:ln w="9525" cmpd="sng">
          <a:solidFill>
            <a:srgbClr val="0000FF"/>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16</xdr:row>
      <xdr:rowOff>55880</xdr:rowOff>
    </xdr:from>
    <xdr:to>
      <xdr:col>11</xdr:col>
      <xdr:colOff>190500</xdr:colOff>
      <xdr:row>17</xdr:row>
      <xdr:rowOff>127000</xdr:rowOff>
    </xdr:to>
    <xdr:sp macro="" textlink="">
      <xdr:nvSpPr>
        <xdr:cNvPr id="8" name="OpenSolver7"/>
        <xdr:cNvSpPr/>
      </xdr:nvSpPr>
      <xdr:spPr>
        <a:xfrm>
          <a:off x="7591425" y="3256280"/>
          <a:ext cx="381000" cy="271145"/>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xdr:colOff>
      <xdr:row>17</xdr:row>
      <xdr:rowOff>12700</xdr:rowOff>
    </xdr:from>
    <xdr:to>
      <xdr:col>17</xdr:col>
      <xdr:colOff>12700</xdr:colOff>
      <xdr:row>18</xdr:row>
      <xdr:rowOff>0</xdr:rowOff>
    </xdr:to>
    <xdr:sp macro="" textlink="">
      <xdr:nvSpPr>
        <xdr:cNvPr id="9" name="OpenSolver8"/>
        <xdr:cNvSpPr/>
      </xdr:nvSpPr>
      <xdr:spPr>
        <a:xfrm>
          <a:off x="4137025" y="3413125"/>
          <a:ext cx="7315200" cy="187325"/>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8000"/>
            </a:solidFill>
          </a:endParaRPr>
        </a:p>
      </xdr:txBody>
    </xdr:sp>
    <xdr:clientData/>
  </xdr:twoCellAnchor>
  <xdr:twoCellAnchor>
    <xdr:from>
      <xdr:col>5</xdr:col>
      <xdr:colOff>0</xdr:colOff>
      <xdr:row>25</xdr:row>
      <xdr:rowOff>0</xdr:rowOff>
    </xdr:from>
    <xdr:to>
      <xdr:col>17</xdr:col>
      <xdr:colOff>0</xdr:colOff>
      <xdr:row>26</xdr:row>
      <xdr:rowOff>0</xdr:rowOff>
    </xdr:to>
    <xdr:sp macro="" textlink="">
      <xdr:nvSpPr>
        <xdr:cNvPr id="10" name="OpenSolver9"/>
        <xdr:cNvSpPr/>
      </xdr:nvSpPr>
      <xdr:spPr>
        <a:xfrm>
          <a:off x="4124325" y="5038725"/>
          <a:ext cx="7315200" cy="200025"/>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8000"/>
              </a:solidFill>
            </a:rPr>
            <a:t>≤</a:t>
          </a:r>
        </a:p>
      </xdr:txBody>
    </xdr:sp>
    <xdr:clientData/>
  </xdr:twoCellAnchor>
  <xdr:twoCellAnchor>
    <xdr:from>
      <xdr:col>11</xdr:col>
      <xdr:colOff>0</xdr:colOff>
      <xdr:row>18</xdr:row>
      <xdr:rowOff>0</xdr:rowOff>
    </xdr:from>
    <xdr:to>
      <xdr:col>11</xdr:col>
      <xdr:colOff>12700</xdr:colOff>
      <xdr:row>25</xdr:row>
      <xdr:rowOff>0</xdr:rowOff>
    </xdr:to>
    <xdr:cxnSp macro="">
      <xdr:nvCxnSpPr>
        <xdr:cNvPr id="11" name="OpenSolver10"/>
        <xdr:cNvCxnSpPr>
          <a:stCxn id="9" idx="2"/>
          <a:endCxn id="10" idx="0"/>
        </xdr:cNvCxnSpPr>
      </xdr:nvCxnSpPr>
      <xdr:spPr>
        <a:xfrm flipH="1">
          <a:off x="7781925" y="3600450"/>
          <a:ext cx="12700" cy="1438275"/>
        </a:xfrm>
        <a:prstGeom prst="straightConnector1">
          <a:avLst/>
        </a:prstGeom>
        <a:ln w="9525" cmpd="sng">
          <a:solidFill>
            <a:srgbClr val="008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425450</xdr:colOff>
      <xdr:row>20</xdr:row>
      <xdr:rowOff>154940</xdr:rowOff>
    </xdr:from>
    <xdr:to>
      <xdr:col>11</xdr:col>
      <xdr:colOff>196850</xdr:colOff>
      <xdr:row>22</xdr:row>
      <xdr:rowOff>35560</xdr:rowOff>
    </xdr:to>
    <xdr:sp macro="" textlink="">
      <xdr:nvSpPr>
        <xdr:cNvPr id="12" name="OpenSolver11"/>
        <xdr:cNvSpPr/>
      </xdr:nvSpPr>
      <xdr:spPr>
        <a:xfrm>
          <a:off x="7597775" y="4164965"/>
          <a:ext cx="381000" cy="290195"/>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27</xdr:row>
      <xdr:rowOff>0</xdr:rowOff>
    </xdr:from>
    <xdr:to>
      <xdr:col>17</xdr:col>
      <xdr:colOff>0</xdr:colOff>
      <xdr:row>28</xdr:row>
      <xdr:rowOff>0</xdr:rowOff>
    </xdr:to>
    <xdr:sp macro="" textlink="">
      <xdr:nvSpPr>
        <xdr:cNvPr id="13" name="OpenSolver12"/>
        <xdr:cNvSpPr/>
      </xdr:nvSpPr>
      <xdr:spPr>
        <a:xfrm>
          <a:off x="4124325" y="5448300"/>
          <a:ext cx="7315200" cy="209550"/>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9900CC"/>
            </a:solidFill>
          </a:endParaRPr>
        </a:p>
      </xdr:txBody>
    </xdr:sp>
    <xdr:clientData/>
  </xdr:twoCellAnchor>
  <xdr:twoCellAnchor>
    <xdr:from>
      <xdr:col>5</xdr:col>
      <xdr:colOff>0</xdr:colOff>
      <xdr:row>28</xdr:row>
      <xdr:rowOff>0</xdr:rowOff>
    </xdr:from>
    <xdr:to>
      <xdr:col>17</xdr:col>
      <xdr:colOff>0</xdr:colOff>
      <xdr:row>29</xdr:row>
      <xdr:rowOff>0</xdr:rowOff>
    </xdr:to>
    <xdr:sp macro="" textlink="">
      <xdr:nvSpPr>
        <xdr:cNvPr id="14" name="OpenSolver13"/>
        <xdr:cNvSpPr/>
      </xdr:nvSpPr>
      <xdr:spPr>
        <a:xfrm>
          <a:off x="4124325" y="5657850"/>
          <a:ext cx="7315200" cy="200025"/>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9900CC"/>
              </a:solidFill>
            </a:rPr>
            <a:t>=</a:t>
          </a:r>
        </a:p>
      </xdr:txBody>
    </xdr:sp>
    <xdr:clientData/>
  </xdr:twoCellAnchor>
  <xdr:twoCellAnchor>
    <xdr:from>
      <xdr:col>11</xdr:col>
      <xdr:colOff>0</xdr:colOff>
      <xdr:row>28</xdr:row>
      <xdr:rowOff>0</xdr:rowOff>
    </xdr:from>
    <xdr:to>
      <xdr:col>11</xdr:col>
      <xdr:colOff>0</xdr:colOff>
      <xdr:row>28</xdr:row>
      <xdr:rowOff>0</xdr:rowOff>
    </xdr:to>
    <xdr:cxnSp macro="">
      <xdr:nvCxnSpPr>
        <xdr:cNvPr id="15" name="OpenSolver14"/>
        <xdr:cNvCxnSpPr>
          <a:stCxn id="13" idx="2"/>
          <a:endCxn id="14" idx="0"/>
        </xdr:cNvCxnSpPr>
      </xdr:nvCxnSpPr>
      <xdr:spPr>
        <a:xfrm>
          <a:off x="7781925" y="5657850"/>
          <a:ext cx="0" cy="0"/>
        </a:xfrm>
        <a:prstGeom prst="straightConnector1">
          <a:avLst/>
        </a:prstGeom>
        <a:ln w="9525" cmpd="sng">
          <a:solidFill>
            <a:srgbClr val="9900CC"/>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27</xdr:row>
      <xdr:rowOff>63500</xdr:rowOff>
    </xdr:from>
    <xdr:to>
      <xdr:col>11</xdr:col>
      <xdr:colOff>190500</xdr:colOff>
      <xdr:row>28</xdr:row>
      <xdr:rowOff>127000</xdr:rowOff>
    </xdr:to>
    <xdr:sp macro="" textlink="">
      <xdr:nvSpPr>
        <xdr:cNvPr id="16" name="OpenSolver15"/>
        <xdr:cNvSpPr/>
      </xdr:nvSpPr>
      <xdr:spPr>
        <a:xfrm>
          <a:off x="7591425" y="5511800"/>
          <a:ext cx="381000" cy="27305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20</xdr:row>
      <xdr:rowOff>0</xdr:rowOff>
    </xdr:from>
    <xdr:to>
      <xdr:col>17</xdr:col>
      <xdr:colOff>0</xdr:colOff>
      <xdr:row>21</xdr:row>
      <xdr:rowOff>0</xdr:rowOff>
    </xdr:to>
    <xdr:sp macro="" textlink="">
      <xdr:nvSpPr>
        <xdr:cNvPr id="17" name="OpenSolver16"/>
        <xdr:cNvSpPr/>
      </xdr:nvSpPr>
      <xdr:spPr>
        <a:xfrm>
          <a:off x="4124325" y="4010025"/>
          <a:ext cx="7315200" cy="209550"/>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800000"/>
            </a:solidFill>
          </a:endParaRPr>
        </a:p>
      </xdr:txBody>
    </xdr:sp>
    <xdr:clientData/>
  </xdr:twoCellAnchor>
  <xdr:twoCellAnchor>
    <xdr:from>
      <xdr:col>5</xdr:col>
      <xdr:colOff>0</xdr:colOff>
      <xdr:row>21</xdr:row>
      <xdr:rowOff>0</xdr:rowOff>
    </xdr:from>
    <xdr:to>
      <xdr:col>17</xdr:col>
      <xdr:colOff>0</xdr:colOff>
      <xdr:row>22</xdr:row>
      <xdr:rowOff>0</xdr:rowOff>
    </xdr:to>
    <xdr:sp macro="" textlink="">
      <xdr:nvSpPr>
        <xdr:cNvPr id="18" name="OpenSolver17"/>
        <xdr:cNvSpPr/>
      </xdr:nvSpPr>
      <xdr:spPr>
        <a:xfrm>
          <a:off x="4124325" y="4219575"/>
          <a:ext cx="7315200" cy="200025"/>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800000"/>
              </a:solidFill>
            </a:rPr>
            <a:t>=</a:t>
          </a:r>
        </a:p>
      </xdr:txBody>
    </xdr:sp>
    <xdr:clientData/>
  </xdr:twoCellAnchor>
  <xdr:twoCellAnchor>
    <xdr:from>
      <xdr:col>11</xdr:col>
      <xdr:colOff>0</xdr:colOff>
      <xdr:row>21</xdr:row>
      <xdr:rowOff>0</xdr:rowOff>
    </xdr:from>
    <xdr:to>
      <xdr:col>11</xdr:col>
      <xdr:colOff>0</xdr:colOff>
      <xdr:row>21</xdr:row>
      <xdr:rowOff>0</xdr:rowOff>
    </xdr:to>
    <xdr:cxnSp macro="">
      <xdr:nvCxnSpPr>
        <xdr:cNvPr id="19" name="OpenSolver18"/>
        <xdr:cNvCxnSpPr>
          <a:stCxn id="17" idx="2"/>
          <a:endCxn id="18" idx="0"/>
        </xdr:cNvCxnSpPr>
      </xdr:nvCxnSpPr>
      <xdr:spPr>
        <a:xfrm>
          <a:off x="7781925" y="4219575"/>
          <a:ext cx="0" cy="0"/>
        </a:xfrm>
        <a:prstGeom prst="straightConnector1">
          <a:avLst/>
        </a:prstGeom>
        <a:ln w="9525" cmpd="sng">
          <a:solidFill>
            <a:srgbClr val="800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20</xdr:row>
      <xdr:rowOff>63500</xdr:rowOff>
    </xdr:from>
    <xdr:to>
      <xdr:col>11</xdr:col>
      <xdr:colOff>190500</xdr:colOff>
      <xdr:row>21</xdr:row>
      <xdr:rowOff>127000</xdr:rowOff>
    </xdr:to>
    <xdr:sp macro="" textlink="">
      <xdr:nvSpPr>
        <xdr:cNvPr id="20" name="OpenSolver19"/>
        <xdr:cNvSpPr/>
      </xdr:nvSpPr>
      <xdr:spPr>
        <a:xfrm>
          <a:off x="7591425" y="4073525"/>
          <a:ext cx="381000" cy="27305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xdr:colOff>
      <xdr:row>6</xdr:row>
      <xdr:rowOff>7620</xdr:rowOff>
    </xdr:from>
    <xdr:to>
      <xdr:col>5</xdr:col>
      <xdr:colOff>64830</xdr:colOff>
      <xdr:row>6</xdr:row>
      <xdr:rowOff>121920</xdr:rowOff>
    </xdr:to>
    <xdr:sp macro="" textlink="">
      <xdr:nvSpPr>
        <xdr:cNvPr id="21" name="OpenSolver20"/>
        <xdr:cNvSpPr/>
      </xdr:nvSpPr>
      <xdr:spPr>
        <a:xfrm>
          <a:off x="41370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6</xdr:row>
      <xdr:rowOff>7620</xdr:rowOff>
    </xdr:from>
    <xdr:to>
      <xdr:col>6</xdr:col>
      <xdr:colOff>64830</xdr:colOff>
      <xdr:row>6</xdr:row>
      <xdr:rowOff>121920</xdr:rowOff>
    </xdr:to>
    <xdr:sp macro="" textlink="">
      <xdr:nvSpPr>
        <xdr:cNvPr id="22" name="OpenSolver21"/>
        <xdr:cNvSpPr/>
      </xdr:nvSpPr>
      <xdr:spPr>
        <a:xfrm>
          <a:off x="47466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6</xdr:row>
      <xdr:rowOff>7620</xdr:rowOff>
    </xdr:from>
    <xdr:to>
      <xdr:col>7</xdr:col>
      <xdr:colOff>64830</xdr:colOff>
      <xdr:row>6</xdr:row>
      <xdr:rowOff>121920</xdr:rowOff>
    </xdr:to>
    <xdr:sp macro="" textlink="">
      <xdr:nvSpPr>
        <xdr:cNvPr id="23" name="OpenSolver22"/>
        <xdr:cNvSpPr/>
      </xdr:nvSpPr>
      <xdr:spPr>
        <a:xfrm>
          <a:off x="53562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6</xdr:row>
      <xdr:rowOff>7620</xdr:rowOff>
    </xdr:from>
    <xdr:to>
      <xdr:col>8</xdr:col>
      <xdr:colOff>64830</xdr:colOff>
      <xdr:row>6</xdr:row>
      <xdr:rowOff>121920</xdr:rowOff>
    </xdr:to>
    <xdr:sp macro="" textlink="">
      <xdr:nvSpPr>
        <xdr:cNvPr id="24" name="OpenSolver23"/>
        <xdr:cNvSpPr/>
      </xdr:nvSpPr>
      <xdr:spPr>
        <a:xfrm>
          <a:off x="59658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6</xdr:row>
      <xdr:rowOff>7620</xdr:rowOff>
    </xdr:from>
    <xdr:to>
      <xdr:col>9</xdr:col>
      <xdr:colOff>64830</xdr:colOff>
      <xdr:row>6</xdr:row>
      <xdr:rowOff>121920</xdr:rowOff>
    </xdr:to>
    <xdr:sp macro="" textlink="">
      <xdr:nvSpPr>
        <xdr:cNvPr id="25" name="OpenSolver24"/>
        <xdr:cNvSpPr/>
      </xdr:nvSpPr>
      <xdr:spPr>
        <a:xfrm>
          <a:off x="65754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6</xdr:row>
      <xdr:rowOff>7620</xdr:rowOff>
    </xdr:from>
    <xdr:to>
      <xdr:col>10</xdr:col>
      <xdr:colOff>64830</xdr:colOff>
      <xdr:row>6</xdr:row>
      <xdr:rowOff>121920</xdr:rowOff>
    </xdr:to>
    <xdr:sp macro="" textlink="">
      <xdr:nvSpPr>
        <xdr:cNvPr id="26" name="OpenSolver25"/>
        <xdr:cNvSpPr/>
      </xdr:nvSpPr>
      <xdr:spPr>
        <a:xfrm>
          <a:off x="71850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6</xdr:row>
      <xdr:rowOff>7620</xdr:rowOff>
    </xdr:from>
    <xdr:to>
      <xdr:col>11</xdr:col>
      <xdr:colOff>64830</xdr:colOff>
      <xdr:row>6</xdr:row>
      <xdr:rowOff>121920</xdr:rowOff>
    </xdr:to>
    <xdr:sp macro="" textlink="">
      <xdr:nvSpPr>
        <xdr:cNvPr id="27" name="OpenSolver26"/>
        <xdr:cNvSpPr/>
      </xdr:nvSpPr>
      <xdr:spPr>
        <a:xfrm>
          <a:off x="77946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6</xdr:row>
      <xdr:rowOff>7620</xdr:rowOff>
    </xdr:from>
    <xdr:to>
      <xdr:col>12</xdr:col>
      <xdr:colOff>64830</xdr:colOff>
      <xdr:row>6</xdr:row>
      <xdr:rowOff>121920</xdr:rowOff>
    </xdr:to>
    <xdr:sp macro="" textlink="">
      <xdr:nvSpPr>
        <xdr:cNvPr id="28" name="OpenSolver27"/>
        <xdr:cNvSpPr/>
      </xdr:nvSpPr>
      <xdr:spPr>
        <a:xfrm>
          <a:off x="84042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6</xdr:row>
      <xdr:rowOff>7620</xdr:rowOff>
    </xdr:from>
    <xdr:to>
      <xdr:col>13</xdr:col>
      <xdr:colOff>64830</xdr:colOff>
      <xdr:row>6</xdr:row>
      <xdr:rowOff>121920</xdr:rowOff>
    </xdr:to>
    <xdr:sp macro="" textlink="">
      <xdr:nvSpPr>
        <xdr:cNvPr id="29" name="OpenSolver28"/>
        <xdr:cNvSpPr/>
      </xdr:nvSpPr>
      <xdr:spPr>
        <a:xfrm>
          <a:off x="90138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6</xdr:row>
      <xdr:rowOff>7620</xdr:rowOff>
    </xdr:from>
    <xdr:to>
      <xdr:col>14</xdr:col>
      <xdr:colOff>64830</xdr:colOff>
      <xdr:row>6</xdr:row>
      <xdr:rowOff>121920</xdr:rowOff>
    </xdr:to>
    <xdr:sp macro="" textlink="">
      <xdr:nvSpPr>
        <xdr:cNvPr id="30" name="OpenSolver29"/>
        <xdr:cNvSpPr/>
      </xdr:nvSpPr>
      <xdr:spPr>
        <a:xfrm>
          <a:off x="96234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6</xdr:row>
      <xdr:rowOff>7620</xdr:rowOff>
    </xdr:from>
    <xdr:to>
      <xdr:col>15</xdr:col>
      <xdr:colOff>64830</xdr:colOff>
      <xdr:row>6</xdr:row>
      <xdr:rowOff>121920</xdr:rowOff>
    </xdr:to>
    <xdr:sp macro="" textlink="">
      <xdr:nvSpPr>
        <xdr:cNvPr id="31" name="OpenSolver30"/>
        <xdr:cNvSpPr/>
      </xdr:nvSpPr>
      <xdr:spPr>
        <a:xfrm>
          <a:off x="102330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6</xdr:row>
      <xdr:rowOff>7620</xdr:rowOff>
    </xdr:from>
    <xdr:to>
      <xdr:col>16</xdr:col>
      <xdr:colOff>64830</xdr:colOff>
      <xdr:row>6</xdr:row>
      <xdr:rowOff>121920</xdr:rowOff>
    </xdr:to>
    <xdr:sp macro="" textlink="">
      <xdr:nvSpPr>
        <xdr:cNvPr id="32" name="OpenSolver31"/>
        <xdr:cNvSpPr/>
      </xdr:nvSpPr>
      <xdr:spPr>
        <a:xfrm>
          <a:off x="10842625" y="120777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7</xdr:row>
      <xdr:rowOff>15240</xdr:rowOff>
    </xdr:from>
    <xdr:to>
      <xdr:col>5</xdr:col>
      <xdr:colOff>64830</xdr:colOff>
      <xdr:row>7</xdr:row>
      <xdr:rowOff>129540</xdr:rowOff>
    </xdr:to>
    <xdr:sp macro="" textlink="">
      <xdr:nvSpPr>
        <xdr:cNvPr id="33" name="OpenSolver32"/>
        <xdr:cNvSpPr/>
      </xdr:nvSpPr>
      <xdr:spPr>
        <a:xfrm>
          <a:off x="41370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7</xdr:row>
      <xdr:rowOff>15240</xdr:rowOff>
    </xdr:from>
    <xdr:to>
      <xdr:col>6</xdr:col>
      <xdr:colOff>64830</xdr:colOff>
      <xdr:row>7</xdr:row>
      <xdr:rowOff>129540</xdr:rowOff>
    </xdr:to>
    <xdr:sp macro="" textlink="">
      <xdr:nvSpPr>
        <xdr:cNvPr id="34" name="OpenSolver33"/>
        <xdr:cNvSpPr/>
      </xdr:nvSpPr>
      <xdr:spPr>
        <a:xfrm>
          <a:off x="47466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7</xdr:row>
      <xdr:rowOff>15240</xdr:rowOff>
    </xdr:from>
    <xdr:to>
      <xdr:col>7</xdr:col>
      <xdr:colOff>64830</xdr:colOff>
      <xdr:row>7</xdr:row>
      <xdr:rowOff>129540</xdr:rowOff>
    </xdr:to>
    <xdr:sp macro="" textlink="">
      <xdr:nvSpPr>
        <xdr:cNvPr id="35" name="OpenSolver34"/>
        <xdr:cNvSpPr/>
      </xdr:nvSpPr>
      <xdr:spPr>
        <a:xfrm>
          <a:off x="53562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7</xdr:row>
      <xdr:rowOff>15240</xdr:rowOff>
    </xdr:from>
    <xdr:to>
      <xdr:col>8</xdr:col>
      <xdr:colOff>64830</xdr:colOff>
      <xdr:row>7</xdr:row>
      <xdr:rowOff>129540</xdr:rowOff>
    </xdr:to>
    <xdr:sp macro="" textlink="">
      <xdr:nvSpPr>
        <xdr:cNvPr id="36" name="OpenSolver35"/>
        <xdr:cNvSpPr/>
      </xdr:nvSpPr>
      <xdr:spPr>
        <a:xfrm>
          <a:off x="59658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7</xdr:row>
      <xdr:rowOff>15240</xdr:rowOff>
    </xdr:from>
    <xdr:to>
      <xdr:col>9</xdr:col>
      <xdr:colOff>64830</xdr:colOff>
      <xdr:row>7</xdr:row>
      <xdr:rowOff>129540</xdr:rowOff>
    </xdr:to>
    <xdr:sp macro="" textlink="">
      <xdr:nvSpPr>
        <xdr:cNvPr id="37" name="OpenSolver36"/>
        <xdr:cNvSpPr/>
      </xdr:nvSpPr>
      <xdr:spPr>
        <a:xfrm>
          <a:off x="65754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7</xdr:row>
      <xdr:rowOff>15240</xdr:rowOff>
    </xdr:from>
    <xdr:to>
      <xdr:col>10</xdr:col>
      <xdr:colOff>64830</xdr:colOff>
      <xdr:row>7</xdr:row>
      <xdr:rowOff>129540</xdr:rowOff>
    </xdr:to>
    <xdr:sp macro="" textlink="">
      <xdr:nvSpPr>
        <xdr:cNvPr id="38" name="OpenSolver37"/>
        <xdr:cNvSpPr/>
      </xdr:nvSpPr>
      <xdr:spPr>
        <a:xfrm>
          <a:off x="71850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7</xdr:row>
      <xdr:rowOff>15240</xdr:rowOff>
    </xdr:from>
    <xdr:to>
      <xdr:col>11</xdr:col>
      <xdr:colOff>64830</xdr:colOff>
      <xdr:row>7</xdr:row>
      <xdr:rowOff>129540</xdr:rowOff>
    </xdr:to>
    <xdr:sp macro="" textlink="">
      <xdr:nvSpPr>
        <xdr:cNvPr id="39" name="OpenSolver38"/>
        <xdr:cNvSpPr/>
      </xdr:nvSpPr>
      <xdr:spPr>
        <a:xfrm>
          <a:off x="77946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7</xdr:row>
      <xdr:rowOff>15240</xdr:rowOff>
    </xdr:from>
    <xdr:to>
      <xdr:col>12</xdr:col>
      <xdr:colOff>64830</xdr:colOff>
      <xdr:row>7</xdr:row>
      <xdr:rowOff>129540</xdr:rowOff>
    </xdr:to>
    <xdr:sp macro="" textlink="">
      <xdr:nvSpPr>
        <xdr:cNvPr id="40" name="OpenSolver39"/>
        <xdr:cNvSpPr/>
      </xdr:nvSpPr>
      <xdr:spPr>
        <a:xfrm>
          <a:off x="84042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7</xdr:row>
      <xdr:rowOff>15240</xdr:rowOff>
    </xdr:from>
    <xdr:to>
      <xdr:col>13</xdr:col>
      <xdr:colOff>64830</xdr:colOff>
      <xdr:row>7</xdr:row>
      <xdr:rowOff>129540</xdr:rowOff>
    </xdr:to>
    <xdr:sp macro="" textlink="">
      <xdr:nvSpPr>
        <xdr:cNvPr id="41" name="OpenSolver40"/>
        <xdr:cNvSpPr/>
      </xdr:nvSpPr>
      <xdr:spPr>
        <a:xfrm>
          <a:off x="90138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7</xdr:row>
      <xdr:rowOff>15240</xdr:rowOff>
    </xdr:from>
    <xdr:to>
      <xdr:col>14</xdr:col>
      <xdr:colOff>64830</xdr:colOff>
      <xdr:row>7</xdr:row>
      <xdr:rowOff>129540</xdr:rowOff>
    </xdr:to>
    <xdr:sp macro="" textlink="">
      <xdr:nvSpPr>
        <xdr:cNvPr id="42" name="OpenSolver41"/>
        <xdr:cNvSpPr/>
      </xdr:nvSpPr>
      <xdr:spPr>
        <a:xfrm>
          <a:off x="96234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7</xdr:row>
      <xdr:rowOff>15240</xdr:rowOff>
    </xdr:from>
    <xdr:to>
      <xdr:col>15</xdr:col>
      <xdr:colOff>64830</xdr:colOff>
      <xdr:row>7</xdr:row>
      <xdr:rowOff>129540</xdr:rowOff>
    </xdr:to>
    <xdr:sp macro="" textlink="">
      <xdr:nvSpPr>
        <xdr:cNvPr id="43" name="OpenSolver42"/>
        <xdr:cNvSpPr/>
      </xdr:nvSpPr>
      <xdr:spPr>
        <a:xfrm>
          <a:off x="102330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7</xdr:row>
      <xdr:rowOff>15240</xdr:rowOff>
    </xdr:from>
    <xdr:to>
      <xdr:col>16</xdr:col>
      <xdr:colOff>64830</xdr:colOff>
      <xdr:row>7</xdr:row>
      <xdr:rowOff>129540</xdr:rowOff>
    </xdr:to>
    <xdr:sp macro="" textlink="">
      <xdr:nvSpPr>
        <xdr:cNvPr id="44" name="OpenSolver43"/>
        <xdr:cNvSpPr/>
      </xdr:nvSpPr>
      <xdr:spPr>
        <a:xfrm>
          <a:off x="10842625" y="141541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8</xdr:row>
      <xdr:rowOff>10160</xdr:rowOff>
    </xdr:from>
    <xdr:to>
      <xdr:col>5</xdr:col>
      <xdr:colOff>64830</xdr:colOff>
      <xdr:row>8</xdr:row>
      <xdr:rowOff>124460</xdr:rowOff>
    </xdr:to>
    <xdr:sp macro="" textlink="">
      <xdr:nvSpPr>
        <xdr:cNvPr id="45" name="OpenSolver44"/>
        <xdr:cNvSpPr/>
      </xdr:nvSpPr>
      <xdr:spPr>
        <a:xfrm>
          <a:off x="41370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8</xdr:row>
      <xdr:rowOff>10160</xdr:rowOff>
    </xdr:from>
    <xdr:to>
      <xdr:col>6</xdr:col>
      <xdr:colOff>64830</xdr:colOff>
      <xdr:row>8</xdr:row>
      <xdr:rowOff>124460</xdr:rowOff>
    </xdr:to>
    <xdr:sp macro="" textlink="">
      <xdr:nvSpPr>
        <xdr:cNvPr id="46" name="OpenSolver45"/>
        <xdr:cNvSpPr/>
      </xdr:nvSpPr>
      <xdr:spPr>
        <a:xfrm>
          <a:off x="47466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8</xdr:row>
      <xdr:rowOff>10160</xdr:rowOff>
    </xdr:from>
    <xdr:to>
      <xdr:col>7</xdr:col>
      <xdr:colOff>64830</xdr:colOff>
      <xdr:row>8</xdr:row>
      <xdr:rowOff>124460</xdr:rowOff>
    </xdr:to>
    <xdr:sp macro="" textlink="">
      <xdr:nvSpPr>
        <xdr:cNvPr id="47" name="OpenSolver46"/>
        <xdr:cNvSpPr/>
      </xdr:nvSpPr>
      <xdr:spPr>
        <a:xfrm>
          <a:off x="53562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8</xdr:row>
      <xdr:rowOff>10160</xdr:rowOff>
    </xdr:from>
    <xdr:to>
      <xdr:col>8</xdr:col>
      <xdr:colOff>64830</xdr:colOff>
      <xdr:row>8</xdr:row>
      <xdr:rowOff>124460</xdr:rowOff>
    </xdr:to>
    <xdr:sp macro="" textlink="">
      <xdr:nvSpPr>
        <xdr:cNvPr id="48" name="OpenSolver47"/>
        <xdr:cNvSpPr/>
      </xdr:nvSpPr>
      <xdr:spPr>
        <a:xfrm>
          <a:off x="59658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8</xdr:row>
      <xdr:rowOff>10160</xdr:rowOff>
    </xdr:from>
    <xdr:to>
      <xdr:col>9</xdr:col>
      <xdr:colOff>64830</xdr:colOff>
      <xdr:row>8</xdr:row>
      <xdr:rowOff>124460</xdr:rowOff>
    </xdr:to>
    <xdr:sp macro="" textlink="">
      <xdr:nvSpPr>
        <xdr:cNvPr id="49" name="OpenSolver48"/>
        <xdr:cNvSpPr/>
      </xdr:nvSpPr>
      <xdr:spPr>
        <a:xfrm>
          <a:off x="65754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8</xdr:row>
      <xdr:rowOff>10160</xdr:rowOff>
    </xdr:from>
    <xdr:to>
      <xdr:col>10</xdr:col>
      <xdr:colOff>64830</xdr:colOff>
      <xdr:row>8</xdr:row>
      <xdr:rowOff>124460</xdr:rowOff>
    </xdr:to>
    <xdr:sp macro="" textlink="">
      <xdr:nvSpPr>
        <xdr:cNvPr id="50" name="OpenSolver49"/>
        <xdr:cNvSpPr/>
      </xdr:nvSpPr>
      <xdr:spPr>
        <a:xfrm>
          <a:off x="71850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8</xdr:row>
      <xdr:rowOff>10160</xdr:rowOff>
    </xdr:from>
    <xdr:to>
      <xdr:col>11</xdr:col>
      <xdr:colOff>64830</xdr:colOff>
      <xdr:row>8</xdr:row>
      <xdr:rowOff>124460</xdr:rowOff>
    </xdr:to>
    <xdr:sp macro="" textlink="">
      <xdr:nvSpPr>
        <xdr:cNvPr id="51" name="OpenSolver50"/>
        <xdr:cNvSpPr/>
      </xdr:nvSpPr>
      <xdr:spPr>
        <a:xfrm>
          <a:off x="77946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8</xdr:row>
      <xdr:rowOff>10160</xdr:rowOff>
    </xdr:from>
    <xdr:to>
      <xdr:col>12</xdr:col>
      <xdr:colOff>64830</xdr:colOff>
      <xdr:row>8</xdr:row>
      <xdr:rowOff>124460</xdr:rowOff>
    </xdr:to>
    <xdr:sp macro="" textlink="">
      <xdr:nvSpPr>
        <xdr:cNvPr id="52" name="OpenSolver51"/>
        <xdr:cNvSpPr/>
      </xdr:nvSpPr>
      <xdr:spPr>
        <a:xfrm>
          <a:off x="84042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8</xdr:row>
      <xdr:rowOff>10160</xdr:rowOff>
    </xdr:from>
    <xdr:to>
      <xdr:col>13</xdr:col>
      <xdr:colOff>64830</xdr:colOff>
      <xdr:row>8</xdr:row>
      <xdr:rowOff>124460</xdr:rowOff>
    </xdr:to>
    <xdr:sp macro="" textlink="">
      <xdr:nvSpPr>
        <xdr:cNvPr id="53" name="OpenSolver52"/>
        <xdr:cNvSpPr/>
      </xdr:nvSpPr>
      <xdr:spPr>
        <a:xfrm>
          <a:off x="90138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8</xdr:row>
      <xdr:rowOff>10160</xdr:rowOff>
    </xdr:from>
    <xdr:to>
      <xdr:col>14</xdr:col>
      <xdr:colOff>64830</xdr:colOff>
      <xdr:row>8</xdr:row>
      <xdr:rowOff>124460</xdr:rowOff>
    </xdr:to>
    <xdr:sp macro="" textlink="">
      <xdr:nvSpPr>
        <xdr:cNvPr id="54" name="OpenSolver53"/>
        <xdr:cNvSpPr/>
      </xdr:nvSpPr>
      <xdr:spPr>
        <a:xfrm>
          <a:off x="96234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8</xdr:row>
      <xdr:rowOff>10160</xdr:rowOff>
    </xdr:from>
    <xdr:to>
      <xdr:col>15</xdr:col>
      <xdr:colOff>64830</xdr:colOff>
      <xdr:row>8</xdr:row>
      <xdr:rowOff>124460</xdr:rowOff>
    </xdr:to>
    <xdr:sp macro="" textlink="">
      <xdr:nvSpPr>
        <xdr:cNvPr id="55" name="OpenSolver54"/>
        <xdr:cNvSpPr/>
      </xdr:nvSpPr>
      <xdr:spPr>
        <a:xfrm>
          <a:off x="102330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8</xdr:row>
      <xdr:rowOff>10160</xdr:rowOff>
    </xdr:from>
    <xdr:to>
      <xdr:col>16</xdr:col>
      <xdr:colOff>64830</xdr:colOff>
      <xdr:row>8</xdr:row>
      <xdr:rowOff>124460</xdr:rowOff>
    </xdr:to>
    <xdr:sp macro="" textlink="">
      <xdr:nvSpPr>
        <xdr:cNvPr id="56" name="OpenSolver55"/>
        <xdr:cNvSpPr/>
      </xdr:nvSpPr>
      <xdr:spPr>
        <a:xfrm>
          <a:off x="10842625" y="161036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9</xdr:row>
      <xdr:rowOff>17780</xdr:rowOff>
    </xdr:from>
    <xdr:to>
      <xdr:col>5</xdr:col>
      <xdr:colOff>64830</xdr:colOff>
      <xdr:row>9</xdr:row>
      <xdr:rowOff>132080</xdr:rowOff>
    </xdr:to>
    <xdr:sp macro="" textlink="">
      <xdr:nvSpPr>
        <xdr:cNvPr id="57" name="OpenSolver56"/>
        <xdr:cNvSpPr/>
      </xdr:nvSpPr>
      <xdr:spPr>
        <a:xfrm>
          <a:off x="41370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9</xdr:row>
      <xdr:rowOff>17780</xdr:rowOff>
    </xdr:from>
    <xdr:to>
      <xdr:col>6</xdr:col>
      <xdr:colOff>64830</xdr:colOff>
      <xdr:row>9</xdr:row>
      <xdr:rowOff>132080</xdr:rowOff>
    </xdr:to>
    <xdr:sp macro="" textlink="">
      <xdr:nvSpPr>
        <xdr:cNvPr id="58" name="OpenSolver57"/>
        <xdr:cNvSpPr/>
      </xdr:nvSpPr>
      <xdr:spPr>
        <a:xfrm>
          <a:off x="47466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9</xdr:row>
      <xdr:rowOff>17780</xdr:rowOff>
    </xdr:from>
    <xdr:to>
      <xdr:col>7</xdr:col>
      <xdr:colOff>64830</xdr:colOff>
      <xdr:row>9</xdr:row>
      <xdr:rowOff>132080</xdr:rowOff>
    </xdr:to>
    <xdr:sp macro="" textlink="">
      <xdr:nvSpPr>
        <xdr:cNvPr id="59" name="OpenSolver58"/>
        <xdr:cNvSpPr/>
      </xdr:nvSpPr>
      <xdr:spPr>
        <a:xfrm>
          <a:off x="53562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9</xdr:row>
      <xdr:rowOff>17780</xdr:rowOff>
    </xdr:from>
    <xdr:to>
      <xdr:col>8</xdr:col>
      <xdr:colOff>64830</xdr:colOff>
      <xdr:row>9</xdr:row>
      <xdr:rowOff>132080</xdr:rowOff>
    </xdr:to>
    <xdr:sp macro="" textlink="">
      <xdr:nvSpPr>
        <xdr:cNvPr id="60" name="OpenSolver59"/>
        <xdr:cNvSpPr/>
      </xdr:nvSpPr>
      <xdr:spPr>
        <a:xfrm>
          <a:off x="59658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9</xdr:row>
      <xdr:rowOff>17780</xdr:rowOff>
    </xdr:from>
    <xdr:to>
      <xdr:col>9</xdr:col>
      <xdr:colOff>64830</xdr:colOff>
      <xdr:row>9</xdr:row>
      <xdr:rowOff>132080</xdr:rowOff>
    </xdr:to>
    <xdr:sp macro="" textlink="">
      <xdr:nvSpPr>
        <xdr:cNvPr id="61" name="OpenSolver60"/>
        <xdr:cNvSpPr/>
      </xdr:nvSpPr>
      <xdr:spPr>
        <a:xfrm>
          <a:off x="65754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9</xdr:row>
      <xdr:rowOff>17780</xdr:rowOff>
    </xdr:from>
    <xdr:to>
      <xdr:col>10</xdr:col>
      <xdr:colOff>64830</xdr:colOff>
      <xdr:row>9</xdr:row>
      <xdr:rowOff>132080</xdr:rowOff>
    </xdr:to>
    <xdr:sp macro="" textlink="">
      <xdr:nvSpPr>
        <xdr:cNvPr id="62" name="OpenSolver61"/>
        <xdr:cNvSpPr/>
      </xdr:nvSpPr>
      <xdr:spPr>
        <a:xfrm>
          <a:off x="71850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9</xdr:row>
      <xdr:rowOff>17780</xdr:rowOff>
    </xdr:from>
    <xdr:to>
      <xdr:col>11</xdr:col>
      <xdr:colOff>64830</xdr:colOff>
      <xdr:row>9</xdr:row>
      <xdr:rowOff>132080</xdr:rowOff>
    </xdr:to>
    <xdr:sp macro="" textlink="">
      <xdr:nvSpPr>
        <xdr:cNvPr id="63" name="OpenSolver62"/>
        <xdr:cNvSpPr/>
      </xdr:nvSpPr>
      <xdr:spPr>
        <a:xfrm>
          <a:off x="77946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9</xdr:row>
      <xdr:rowOff>17780</xdr:rowOff>
    </xdr:from>
    <xdr:to>
      <xdr:col>12</xdr:col>
      <xdr:colOff>64830</xdr:colOff>
      <xdr:row>9</xdr:row>
      <xdr:rowOff>132080</xdr:rowOff>
    </xdr:to>
    <xdr:sp macro="" textlink="">
      <xdr:nvSpPr>
        <xdr:cNvPr id="64" name="OpenSolver63"/>
        <xdr:cNvSpPr/>
      </xdr:nvSpPr>
      <xdr:spPr>
        <a:xfrm>
          <a:off x="84042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9</xdr:row>
      <xdr:rowOff>17780</xdr:rowOff>
    </xdr:from>
    <xdr:to>
      <xdr:col>13</xdr:col>
      <xdr:colOff>64830</xdr:colOff>
      <xdr:row>9</xdr:row>
      <xdr:rowOff>132080</xdr:rowOff>
    </xdr:to>
    <xdr:sp macro="" textlink="">
      <xdr:nvSpPr>
        <xdr:cNvPr id="65" name="OpenSolver64"/>
        <xdr:cNvSpPr/>
      </xdr:nvSpPr>
      <xdr:spPr>
        <a:xfrm>
          <a:off x="90138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9</xdr:row>
      <xdr:rowOff>17780</xdr:rowOff>
    </xdr:from>
    <xdr:to>
      <xdr:col>14</xdr:col>
      <xdr:colOff>64830</xdr:colOff>
      <xdr:row>9</xdr:row>
      <xdr:rowOff>132080</xdr:rowOff>
    </xdr:to>
    <xdr:sp macro="" textlink="">
      <xdr:nvSpPr>
        <xdr:cNvPr id="66" name="OpenSolver65"/>
        <xdr:cNvSpPr/>
      </xdr:nvSpPr>
      <xdr:spPr>
        <a:xfrm>
          <a:off x="96234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9</xdr:row>
      <xdr:rowOff>17780</xdr:rowOff>
    </xdr:from>
    <xdr:to>
      <xdr:col>15</xdr:col>
      <xdr:colOff>64830</xdr:colOff>
      <xdr:row>9</xdr:row>
      <xdr:rowOff>132080</xdr:rowOff>
    </xdr:to>
    <xdr:sp macro="" textlink="">
      <xdr:nvSpPr>
        <xdr:cNvPr id="67" name="OpenSolver66"/>
        <xdr:cNvSpPr/>
      </xdr:nvSpPr>
      <xdr:spPr>
        <a:xfrm>
          <a:off x="102330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9</xdr:row>
      <xdr:rowOff>17780</xdr:rowOff>
    </xdr:from>
    <xdr:to>
      <xdr:col>16</xdr:col>
      <xdr:colOff>64830</xdr:colOff>
      <xdr:row>9</xdr:row>
      <xdr:rowOff>132080</xdr:rowOff>
    </xdr:to>
    <xdr:sp macro="" textlink="">
      <xdr:nvSpPr>
        <xdr:cNvPr id="68" name="OpenSolver67"/>
        <xdr:cNvSpPr/>
      </xdr:nvSpPr>
      <xdr:spPr>
        <a:xfrm>
          <a:off x="10842625" y="181800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10</xdr:row>
      <xdr:rowOff>12700</xdr:rowOff>
    </xdr:from>
    <xdr:to>
      <xdr:col>5</xdr:col>
      <xdr:colOff>64830</xdr:colOff>
      <xdr:row>10</xdr:row>
      <xdr:rowOff>127000</xdr:rowOff>
    </xdr:to>
    <xdr:sp macro="" textlink="">
      <xdr:nvSpPr>
        <xdr:cNvPr id="69" name="OpenSolver68"/>
        <xdr:cNvSpPr/>
      </xdr:nvSpPr>
      <xdr:spPr>
        <a:xfrm>
          <a:off x="41370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10</xdr:row>
      <xdr:rowOff>12700</xdr:rowOff>
    </xdr:from>
    <xdr:to>
      <xdr:col>6</xdr:col>
      <xdr:colOff>64830</xdr:colOff>
      <xdr:row>10</xdr:row>
      <xdr:rowOff>127000</xdr:rowOff>
    </xdr:to>
    <xdr:sp macro="" textlink="">
      <xdr:nvSpPr>
        <xdr:cNvPr id="70" name="OpenSolver69"/>
        <xdr:cNvSpPr/>
      </xdr:nvSpPr>
      <xdr:spPr>
        <a:xfrm>
          <a:off x="47466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10</xdr:row>
      <xdr:rowOff>12700</xdr:rowOff>
    </xdr:from>
    <xdr:to>
      <xdr:col>7</xdr:col>
      <xdr:colOff>64830</xdr:colOff>
      <xdr:row>10</xdr:row>
      <xdr:rowOff>127000</xdr:rowOff>
    </xdr:to>
    <xdr:sp macro="" textlink="">
      <xdr:nvSpPr>
        <xdr:cNvPr id="71" name="OpenSolver70"/>
        <xdr:cNvSpPr/>
      </xdr:nvSpPr>
      <xdr:spPr>
        <a:xfrm>
          <a:off x="53562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10</xdr:row>
      <xdr:rowOff>12700</xdr:rowOff>
    </xdr:from>
    <xdr:to>
      <xdr:col>8</xdr:col>
      <xdr:colOff>64830</xdr:colOff>
      <xdr:row>10</xdr:row>
      <xdr:rowOff>127000</xdr:rowOff>
    </xdr:to>
    <xdr:sp macro="" textlink="">
      <xdr:nvSpPr>
        <xdr:cNvPr id="72" name="OpenSolver71"/>
        <xdr:cNvSpPr/>
      </xdr:nvSpPr>
      <xdr:spPr>
        <a:xfrm>
          <a:off x="59658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10</xdr:row>
      <xdr:rowOff>12700</xdr:rowOff>
    </xdr:from>
    <xdr:to>
      <xdr:col>9</xdr:col>
      <xdr:colOff>64830</xdr:colOff>
      <xdr:row>10</xdr:row>
      <xdr:rowOff>127000</xdr:rowOff>
    </xdr:to>
    <xdr:sp macro="" textlink="">
      <xdr:nvSpPr>
        <xdr:cNvPr id="73" name="OpenSolver72"/>
        <xdr:cNvSpPr/>
      </xdr:nvSpPr>
      <xdr:spPr>
        <a:xfrm>
          <a:off x="65754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10</xdr:row>
      <xdr:rowOff>12700</xdr:rowOff>
    </xdr:from>
    <xdr:to>
      <xdr:col>10</xdr:col>
      <xdr:colOff>64830</xdr:colOff>
      <xdr:row>10</xdr:row>
      <xdr:rowOff>127000</xdr:rowOff>
    </xdr:to>
    <xdr:sp macro="" textlink="">
      <xdr:nvSpPr>
        <xdr:cNvPr id="74" name="OpenSolver73"/>
        <xdr:cNvSpPr/>
      </xdr:nvSpPr>
      <xdr:spPr>
        <a:xfrm>
          <a:off x="71850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10</xdr:row>
      <xdr:rowOff>12700</xdr:rowOff>
    </xdr:from>
    <xdr:to>
      <xdr:col>11</xdr:col>
      <xdr:colOff>64830</xdr:colOff>
      <xdr:row>10</xdr:row>
      <xdr:rowOff>127000</xdr:rowOff>
    </xdr:to>
    <xdr:sp macro="" textlink="">
      <xdr:nvSpPr>
        <xdr:cNvPr id="75" name="OpenSolver74"/>
        <xdr:cNvSpPr/>
      </xdr:nvSpPr>
      <xdr:spPr>
        <a:xfrm>
          <a:off x="77946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10</xdr:row>
      <xdr:rowOff>12700</xdr:rowOff>
    </xdr:from>
    <xdr:to>
      <xdr:col>12</xdr:col>
      <xdr:colOff>64830</xdr:colOff>
      <xdr:row>10</xdr:row>
      <xdr:rowOff>127000</xdr:rowOff>
    </xdr:to>
    <xdr:sp macro="" textlink="">
      <xdr:nvSpPr>
        <xdr:cNvPr id="76" name="OpenSolver75"/>
        <xdr:cNvSpPr/>
      </xdr:nvSpPr>
      <xdr:spPr>
        <a:xfrm>
          <a:off x="84042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10</xdr:row>
      <xdr:rowOff>12700</xdr:rowOff>
    </xdr:from>
    <xdr:to>
      <xdr:col>13</xdr:col>
      <xdr:colOff>64830</xdr:colOff>
      <xdr:row>10</xdr:row>
      <xdr:rowOff>127000</xdr:rowOff>
    </xdr:to>
    <xdr:sp macro="" textlink="">
      <xdr:nvSpPr>
        <xdr:cNvPr id="77" name="OpenSolver76"/>
        <xdr:cNvSpPr/>
      </xdr:nvSpPr>
      <xdr:spPr>
        <a:xfrm>
          <a:off x="90138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10</xdr:row>
      <xdr:rowOff>12700</xdr:rowOff>
    </xdr:from>
    <xdr:to>
      <xdr:col>14</xdr:col>
      <xdr:colOff>64830</xdr:colOff>
      <xdr:row>10</xdr:row>
      <xdr:rowOff>127000</xdr:rowOff>
    </xdr:to>
    <xdr:sp macro="" textlink="">
      <xdr:nvSpPr>
        <xdr:cNvPr id="78" name="OpenSolver77"/>
        <xdr:cNvSpPr/>
      </xdr:nvSpPr>
      <xdr:spPr>
        <a:xfrm>
          <a:off x="96234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10</xdr:row>
      <xdr:rowOff>12700</xdr:rowOff>
    </xdr:from>
    <xdr:to>
      <xdr:col>15</xdr:col>
      <xdr:colOff>64830</xdr:colOff>
      <xdr:row>10</xdr:row>
      <xdr:rowOff>127000</xdr:rowOff>
    </xdr:to>
    <xdr:sp macro="" textlink="">
      <xdr:nvSpPr>
        <xdr:cNvPr id="79" name="OpenSolver78"/>
        <xdr:cNvSpPr/>
      </xdr:nvSpPr>
      <xdr:spPr>
        <a:xfrm>
          <a:off x="102330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10</xdr:row>
      <xdr:rowOff>12700</xdr:rowOff>
    </xdr:from>
    <xdr:to>
      <xdr:col>16</xdr:col>
      <xdr:colOff>64830</xdr:colOff>
      <xdr:row>10</xdr:row>
      <xdr:rowOff>127000</xdr:rowOff>
    </xdr:to>
    <xdr:sp macro="" textlink="">
      <xdr:nvSpPr>
        <xdr:cNvPr id="80" name="OpenSolver79"/>
        <xdr:cNvSpPr/>
      </xdr:nvSpPr>
      <xdr:spPr>
        <a:xfrm>
          <a:off x="10842625" y="201295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11</xdr:row>
      <xdr:rowOff>7620</xdr:rowOff>
    </xdr:from>
    <xdr:to>
      <xdr:col>5</xdr:col>
      <xdr:colOff>64830</xdr:colOff>
      <xdr:row>11</xdr:row>
      <xdr:rowOff>121920</xdr:rowOff>
    </xdr:to>
    <xdr:sp macro="" textlink="">
      <xdr:nvSpPr>
        <xdr:cNvPr id="81" name="OpenSolver80"/>
        <xdr:cNvSpPr/>
      </xdr:nvSpPr>
      <xdr:spPr>
        <a:xfrm>
          <a:off x="41370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11</xdr:row>
      <xdr:rowOff>7620</xdr:rowOff>
    </xdr:from>
    <xdr:to>
      <xdr:col>6</xdr:col>
      <xdr:colOff>64830</xdr:colOff>
      <xdr:row>11</xdr:row>
      <xdr:rowOff>121920</xdr:rowOff>
    </xdr:to>
    <xdr:sp macro="" textlink="">
      <xdr:nvSpPr>
        <xdr:cNvPr id="82" name="OpenSolver81"/>
        <xdr:cNvSpPr/>
      </xdr:nvSpPr>
      <xdr:spPr>
        <a:xfrm>
          <a:off x="47466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11</xdr:row>
      <xdr:rowOff>7620</xdr:rowOff>
    </xdr:from>
    <xdr:to>
      <xdr:col>7</xdr:col>
      <xdr:colOff>64830</xdr:colOff>
      <xdr:row>11</xdr:row>
      <xdr:rowOff>121920</xdr:rowOff>
    </xdr:to>
    <xdr:sp macro="" textlink="">
      <xdr:nvSpPr>
        <xdr:cNvPr id="83" name="OpenSolver82"/>
        <xdr:cNvSpPr/>
      </xdr:nvSpPr>
      <xdr:spPr>
        <a:xfrm>
          <a:off x="53562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11</xdr:row>
      <xdr:rowOff>7620</xdr:rowOff>
    </xdr:from>
    <xdr:to>
      <xdr:col>8</xdr:col>
      <xdr:colOff>64830</xdr:colOff>
      <xdr:row>11</xdr:row>
      <xdr:rowOff>121920</xdr:rowOff>
    </xdr:to>
    <xdr:sp macro="" textlink="">
      <xdr:nvSpPr>
        <xdr:cNvPr id="84" name="OpenSolver83"/>
        <xdr:cNvSpPr/>
      </xdr:nvSpPr>
      <xdr:spPr>
        <a:xfrm>
          <a:off x="59658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11</xdr:row>
      <xdr:rowOff>7620</xdr:rowOff>
    </xdr:from>
    <xdr:to>
      <xdr:col>9</xdr:col>
      <xdr:colOff>64830</xdr:colOff>
      <xdr:row>11</xdr:row>
      <xdr:rowOff>121920</xdr:rowOff>
    </xdr:to>
    <xdr:sp macro="" textlink="">
      <xdr:nvSpPr>
        <xdr:cNvPr id="85" name="OpenSolver84"/>
        <xdr:cNvSpPr/>
      </xdr:nvSpPr>
      <xdr:spPr>
        <a:xfrm>
          <a:off x="65754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11</xdr:row>
      <xdr:rowOff>7620</xdr:rowOff>
    </xdr:from>
    <xdr:to>
      <xdr:col>10</xdr:col>
      <xdr:colOff>64830</xdr:colOff>
      <xdr:row>11</xdr:row>
      <xdr:rowOff>121920</xdr:rowOff>
    </xdr:to>
    <xdr:sp macro="" textlink="">
      <xdr:nvSpPr>
        <xdr:cNvPr id="86" name="OpenSolver85"/>
        <xdr:cNvSpPr/>
      </xdr:nvSpPr>
      <xdr:spPr>
        <a:xfrm>
          <a:off x="71850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11</xdr:row>
      <xdr:rowOff>7620</xdr:rowOff>
    </xdr:from>
    <xdr:to>
      <xdr:col>11</xdr:col>
      <xdr:colOff>64830</xdr:colOff>
      <xdr:row>11</xdr:row>
      <xdr:rowOff>121920</xdr:rowOff>
    </xdr:to>
    <xdr:sp macro="" textlink="">
      <xdr:nvSpPr>
        <xdr:cNvPr id="87" name="OpenSolver86"/>
        <xdr:cNvSpPr/>
      </xdr:nvSpPr>
      <xdr:spPr>
        <a:xfrm>
          <a:off x="77946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11</xdr:row>
      <xdr:rowOff>7620</xdr:rowOff>
    </xdr:from>
    <xdr:to>
      <xdr:col>12</xdr:col>
      <xdr:colOff>64830</xdr:colOff>
      <xdr:row>11</xdr:row>
      <xdr:rowOff>121920</xdr:rowOff>
    </xdr:to>
    <xdr:sp macro="" textlink="">
      <xdr:nvSpPr>
        <xdr:cNvPr id="88" name="OpenSolver87"/>
        <xdr:cNvSpPr/>
      </xdr:nvSpPr>
      <xdr:spPr>
        <a:xfrm>
          <a:off x="84042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11</xdr:row>
      <xdr:rowOff>7620</xdr:rowOff>
    </xdr:from>
    <xdr:to>
      <xdr:col>13</xdr:col>
      <xdr:colOff>64830</xdr:colOff>
      <xdr:row>11</xdr:row>
      <xdr:rowOff>121920</xdr:rowOff>
    </xdr:to>
    <xdr:sp macro="" textlink="">
      <xdr:nvSpPr>
        <xdr:cNvPr id="89" name="OpenSolver88"/>
        <xdr:cNvSpPr/>
      </xdr:nvSpPr>
      <xdr:spPr>
        <a:xfrm>
          <a:off x="90138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11</xdr:row>
      <xdr:rowOff>7620</xdr:rowOff>
    </xdr:from>
    <xdr:to>
      <xdr:col>14</xdr:col>
      <xdr:colOff>64830</xdr:colOff>
      <xdr:row>11</xdr:row>
      <xdr:rowOff>121920</xdr:rowOff>
    </xdr:to>
    <xdr:sp macro="" textlink="">
      <xdr:nvSpPr>
        <xdr:cNvPr id="90" name="OpenSolver89"/>
        <xdr:cNvSpPr/>
      </xdr:nvSpPr>
      <xdr:spPr>
        <a:xfrm>
          <a:off x="96234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11</xdr:row>
      <xdr:rowOff>7620</xdr:rowOff>
    </xdr:from>
    <xdr:to>
      <xdr:col>15</xdr:col>
      <xdr:colOff>64830</xdr:colOff>
      <xdr:row>11</xdr:row>
      <xdr:rowOff>121920</xdr:rowOff>
    </xdr:to>
    <xdr:sp macro="" textlink="">
      <xdr:nvSpPr>
        <xdr:cNvPr id="91" name="OpenSolver90"/>
        <xdr:cNvSpPr/>
      </xdr:nvSpPr>
      <xdr:spPr>
        <a:xfrm>
          <a:off x="102330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11</xdr:row>
      <xdr:rowOff>7620</xdr:rowOff>
    </xdr:from>
    <xdr:to>
      <xdr:col>16</xdr:col>
      <xdr:colOff>64830</xdr:colOff>
      <xdr:row>11</xdr:row>
      <xdr:rowOff>121920</xdr:rowOff>
    </xdr:to>
    <xdr:sp macro="" textlink="">
      <xdr:nvSpPr>
        <xdr:cNvPr id="92" name="OpenSolver91"/>
        <xdr:cNvSpPr/>
      </xdr:nvSpPr>
      <xdr:spPr>
        <a:xfrm>
          <a:off x="10842625" y="2207895"/>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0</xdr:col>
      <xdr:colOff>35718</xdr:colOff>
      <xdr:row>44</xdr:row>
      <xdr:rowOff>202405</xdr:rowOff>
    </xdr:from>
    <xdr:to>
      <xdr:col>12</xdr:col>
      <xdr:colOff>23812</xdr:colOff>
      <xdr:row>60</xdr:row>
      <xdr:rowOff>142874</xdr:rowOff>
    </xdr:to>
    <xdr:graphicFrame macro="">
      <xdr:nvGraphicFramePr>
        <xdr:cNvPr id="93" name="Chart 9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6</xdr:row>
      <xdr:rowOff>10887</xdr:rowOff>
    </xdr:from>
    <xdr:to>
      <xdr:col>17</xdr:col>
      <xdr:colOff>0</xdr:colOff>
      <xdr:row>12</xdr:row>
      <xdr:rowOff>10887</xdr:rowOff>
    </xdr:to>
    <xdr:sp macro="" textlink="">
      <xdr:nvSpPr>
        <xdr:cNvPr id="2" name="OpenSolver1"/>
        <xdr:cNvSpPr/>
      </xdr:nvSpPr>
      <xdr:spPr>
        <a:xfrm>
          <a:off x="3048000" y="1121230"/>
          <a:ext cx="7315200" cy="1110343"/>
        </a:xfrm>
        <a:prstGeom prst="rect">
          <a:avLst/>
        </a:prstGeom>
        <a:solidFill>
          <a:srgbClr val="FF00FF">
            <a:alpha val="4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2</xdr:col>
      <xdr:colOff>163286</xdr:colOff>
      <xdr:row>0</xdr:row>
      <xdr:rowOff>141514</xdr:rowOff>
    </xdr:from>
    <xdr:to>
      <xdr:col>3</xdr:col>
      <xdr:colOff>163286</xdr:colOff>
      <xdr:row>1</xdr:row>
      <xdr:rowOff>141514</xdr:rowOff>
    </xdr:to>
    <xdr:sp macro="" textlink="">
      <xdr:nvSpPr>
        <xdr:cNvPr id="3" name="OpenSolver2"/>
        <xdr:cNvSpPr/>
      </xdr:nvSpPr>
      <xdr:spPr>
        <a:xfrm>
          <a:off x="1382486" y="141514"/>
          <a:ext cx="609600" cy="182880"/>
        </a:xfrm>
        <a:prstGeom prst="rect">
          <a:avLst/>
        </a:prstGeom>
        <a:noFill/>
        <a:ln w="25400" cap="flat" cmpd="sng" algn="ctr">
          <a:solidFill>
            <a:srgbClr val="FF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00FF"/>
            </a:solidFill>
          </a:endParaRPr>
        </a:p>
      </xdr:txBody>
    </xdr:sp>
    <xdr:clientData/>
  </xdr:twoCellAnchor>
  <xdr:twoCellAnchor>
    <xdr:from>
      <xdr:col>0</xdr:col>
      <xdr:colOff>596900</xdr:colOff>
      <xdr:row>0</xdr:row>
      <xdr:rowOff>101600</xdr:rowOff>
    </xdr:from>
    <xdr:to>
      <xdr:col>1</xdr:col>
      <xdr:colOff>218389</xdr:colOff>
      <xdr:row>1</xdr:row>
      <xdr:rowOff>45720</xdr:rowOff>
    </xdr:to>
    <xdr:sp macro="" textlink="">
      <xdr:nvSpPr>
        <xdr:cNvPr id="4" name="OpenSolver3"/>
        <xdr:cNvSpPr/>
      </xdr:nvSpPr>
      <xdr:spPr>
        <a:xfrm>
          <a:off x="596900" y="101600"/>
          <a:ext cx="231089" cy="1270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min </a:t>
          </a:r>
        </a:p>
      </xdr:txBody>
    </xdr:sp>
    <xdr:clientData/>
  </xdr:twoCellAnchor>
  <xdr:twoCellAnchor>
    <xdr:from>
      <xdr:col>5</xdr:col>
      <xdr:colOff>0</xdr:colOff>
      <xdr:row>16</xdr:row>
      <xdr:rowOff>0</xdr:rowOff>
    </xdr:from>
    <xdr:to>
      <xdr:col>17</xdr:col>
      <xdr:colOff>0</xdr:colOff>
      <xdr:row>17</xdr:row>
      <xdr:rowOff>0</xdr:rowOff>
    </xdr:to>
    <xdr:sp macro="" textlink="">
      <xdr:nvSpPr>
        <xdr:cNvPr id="5" name="OpenSolver4"/>
        <xdr:cNvSpPr/>
      </xdr:nvSpPr>
      <xdr:spPr>
        <a:xfrm>
          <a:off x="3048000" y="2926080"/>
          <a:ext cx="7315200" cy="182880"/>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00FF"/>
            </a:solidFill>
          </a:endParaRPr>
        </a:p>
      </xdr:txBody>
    </xdr:sp>
    <xdr:clientData/>
  </xdr:twoCellAnchor>
  <xdr:twoCellAnchor>
    <xdr:from>
      <xdr:col>5</xdr:col>
      <xdr:colOff>0</xdr:colOff>
      <xdr:row>17</xdr:row>
      <xdr:rowOff>0</xdr:rowOff>
    </xdr:from>
    <xdr:to>
      <xdr:col>17</xdr:col>
      <xdr:colOff>0</xdr:colOff>
      <xdr:row>18</xdr:row>
      <xdr:rowOff>0</xdr:rowOff>
    </xdr:to>
    <xdr:sp macro="" textlink="">
      <xdr:nvSpPr>
        <xdr:cNvPr id="6" name="OpenSolver5"/>
        <xdr:cNvSpPr/>
      </xdr:nvSpPr>
      <xdr:spPr>
        <a:xfrm>
          <a:off x="3048000" y="3108960"/>
          <a:ext cx="7315200" cy="182880"/>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00FF"/>
              </a:solidFill>
            </a:rPr>
            <a:t>≥</a:t>
          </a:r>
        </a:p>
      </xdr:txBody>
    </xdr:sp>
    <xdr:clientData/>
  </xdr:twoCellAnchor>
  <xdr:twoCellAnchor>
    <xdr:from>
      <xdr:col>11</xdr:col>
      <xdr:colOff>0</xdr:colOff>
      <xdr:row>17</xdr:row>
      <xdr:rowOff>0</xdr:rowOff>
    </xdr:from>
    <xdr:to>
      <xdr:col>11</xdr:col>
      <xdr:colOff>0</xdr:colOff>
      <xdr:row>17</xdr:row>
      <xdr:rowOff>0</xdr:rowOff>
    </xdr:to>
    <xdr:cxnSp macro="">
      <xdr:nvCxnSpPr>
        <xdr:cNvPr id="7" name="OpenSolver6"/>
        <xdr:cNvCxnSpPr>
          <a:stCxn id="5" idx="2"/>
          <a:endCxn id="6" idx="0"/>
        </xdr:cNvCxnSpPr>
      </xdr:nvCxnSpPr>
      <xdr:spPr>
        <a:xfrm>
          <a:off x="6705600" y="3108960"/>
          <a:ext cx="0" cy="0"/>
        </a:xfrm>
        <a:prstGeom prst="straightConnector1">
          <a:avLst/>
        </a:prstGeom>
        <a:ln w="9525" cmpd="sng">
          <a:solidFill>
            <a:srgbClr val="0000FF"/>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16</xdr:row>
      <xdr:rowOff>55880</xdr:rowOff>
    </xdr:from>
    <xdr:to>
      <xdr:col>11</xdr:col>
      <xdr:colOff>190500</xdr:colOff>
      <xdr:row>17</xdr:row>
      <xdr:rowOff>127000</xdr:rowOff>
    </xdr:to>
    <xdr:sp macro="" textlink="">
      <xdr:nvSpPr>
        <xdr:cNvPr id="8" name="OpenSolver7"/>
        <xdr:cNvSpPr/>
      </xdr:nvSpPr>
      <xdr:spPr>
        <a:xfrm>
          <a:off x="6515100" y="2981960"/>
          <a:ext cx="381000" cy="254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xdr:colOff>
      <xdr:row>17</xdr:row>
      <xdr:rowOff>12700</xdr:rowOff>
    </xdr:from>
    <xdr:to>
      <xdr:col>17</xdr:col>
      <xdr:colOff>12700</xdr:colOff>
      <xdr:row>18</xdr:row>
      <xdr:rowOff>0</xdr:rowOff>
    </xdr:to>
    <xdr:sp macro="" textlink="">
      <xdr:nvSpPr>
        <xdr:cNvPr id="9" name="OpenSolver8"/>
        <xdr:cNvSpPr/>
      </xdr:nvSpPr>
      <xdr:spPr>
        <a:xfrm>
          <a:off x="3060700" y="3121660"/>
          <a:ext cx="7315200" cy="170180"/>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8000"/>
            </a:solidFill>
          </a:endParaRPr>
        </a:p>
      </xdr:txBody>
    </xdr:sp>
    <xdr:clientData/>
  </xdr:twoCellAnchor>
  <xdr:twoCellAnchor>
    <xdr:from>
      <xdr:col>5</xdr:col>
      <xdr:colOff>0</xdr:colOff>
      <xdr:row>25</xdr:row>
      <xdr:rowOff>0</xdr:rowOff>
    </xdr:from>
    <xdr:to>
      <xdr:col>17</xdr:col>
      <xdr:colOff>0</xdr:colOff>
      <xdr:row>26</xdr:row>
      <xdr:rowOff>0</xdr:rowOff>
    </xdr:to>
    <xdr:sp macro="" textlink="">
      <xdr:nvSpPr>
        <xdr:cNvPr id="10" name="OpenSolver9"/>
        <xdr:cNvSpPr/>
      </xdr:nvSpPr>
      <xdr:spPr>
        <a:xfrm>
          <a:off x="3048000" y="4572000"/>
          <a:ext cx="7315200" cy="182880"/>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8000"/>
              </a:solidFill>
            </a:rPr>
            <a:t>≤</a:t>
          </a:r>
        </a:p>
      </xdr:txBody>
    </xdr:sp>
    <xdr:clientData/>
  </xdr:twoCellAnchor>
  <xdr:twoCellAnchor>
    <xdr:from>
      <xdr:col>11</xdr:col>
      <xdr:colOff>0</xdr:colOff>
      <xdr:row>18</xdr:row>
      <xdr:rowOff>0</xdr:rowOff>
    </xdr:from>
    <xdr:to>
      <xdr:col>11</xdr:col>
      <xdr:colOff>12700</xdr:colOff>
      <xdr:row>25</xdr:row>
      <xdr:rowOff>0</xdr:rowOff>
    </xdr:to>
    <xdr:cxnSp macro="">
      <xdr:nvCxnSpPr>
        <xdr:cNvPr id="11" name="OpenSolver10"/>
        <xdr:cNvCxnSpPr>
          <a:stCxn id="9" idx="2"/>
          <a:endCxn id="10" idx="0"/>
        </xdr:cNvCxnSpPr>
      </xdr:nvCxnSpPr>
      <xdr:spPr>
        <a:xfrm flipH="1">
          <a:off x="6705600" y="3291840"/>
          <a:ext cx="12700" cy="1280160"/>
        </a:xfrm>
        <a:prstGeom prst="straightConnector1">
          <a:avLst/>
        </a:prstGeom>
        <a:ln w="9525" cmpd="sng">
          <a:solidFill>
            <a:srgbClr val="008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425450</xdr:colOff>
      <xdr:row>20</xdr:row>
      <xdr:rowOff>154940</xdr:rowOff>
    </xdr:from>
    <xdr:to>
      <xdr:col>11</xdr:col>
      <xdr:colOff>196850</xdr:colOff>
      <xdr:row>22</xdr:row>
      <xdr:rowOff>35560</xdr:rowOff>
    </xdr:to>
    <xdr:sp macro="" textlink="">
      <xdr:nvSpPr>
        <xdr:cNvPr id="12" name="OpenSolver11"/>
        <xdr:cNvSpPr/>
      </xdr:nvSpPr>
      <xdr:spPr>
        <a:xfrm>
          <a:off x="6521450" y="3812540"/>
          <a:ext cx="381000" cy="24638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27</xdr:row>
      <xdr:rowOff>0</xdr:rowOff>
    </xdr:from>
    <xdr:to>
      <xdr:col>17</xdr:col>
      <xdr:colOff>0</xdr:colOff>
      <xdr:row>28</xdr:row>
      <xdr:rowOff>0</xdr:rowOff>
    </xdr:to>
    <xdr:sp macro="" textlink="">
      <xdr:nvSpPr>
        <xdr:cNvPr id="13" name="OpenSolver12"/>
        <xdr:cNvSpPr/>
      </xdr:nvSpPr>
      <xdr:spPr>
        <a:xfrm>
          <a:off x="3048000" y="4937760"/>
          <a:ext cx="7315200" cy="182880"/>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9900CC"/>
            </a:solidFill>
          </a:endParaRPr>
        </a:p>
      </xdr:txBody>
    </xdr:sp>
    <xdr:clientData/>
  </xdr:twoCellAnchor>
  <xdr:twoCellAnchor>
    <xdr:from>
      <xdr:col>5</xdr:col>
      <xdr:colOff>0</xdr:colOff>
      <xdr:row>28</xdr:row>
      <xdr:rowOff>0</xdr:rowOff>
    </xdr:from>
    <xdr:to>
      <xdr:col>17</xdr:col>
      <xdr:colOff>0</xdr:colOff>
      <xdr:row>29</xdr:row>
      <xdr:rowOff>0</xdr:rowOff>
    </xdr:to>
    <xdr:sp macro="" textlink="">
      <xdr:nvSpPr>
        <xdr:cNvPr id="14" name="OpenSolver13"/>
        <xdr:cNvSpPr/>
      </xdr:nvSpPr>
      <xdr:spPr>
        <a:xfrm>
          <a:off x="3048000" y="5120640"/>
          <a:ext cx="7315200" cy="182880"/>
        </a:xfrm>
        <a:prstGeom prst="rect">
          <a:avLst/>
        </a:prstGeom>
        <a:noFill/>
        <a:ln w="25400" cap="flat" cmpd="sng" algn="ctr">
          <a:solidFill>
            <a:srgbClr val="9900CC"/>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9900CC"/>
              </a:solidFill>
            </a:rPr>
            <a:t>=</a:t>
          </a:r>
        </a:p>
      </xdr:txBody>
    </xdr:sp>
    <xdr:clientData/>
  </xdr:twoCellAnchor>
  <xdr:twoCellAnchor>
    <xdr:from>
      <xdr:col>11</xdr:col>
      <xdr:colOff>0</xdr:colOff>
      <xdr:row>28</xdr:row>
      <xdr:rowOff>0</xdr:rowOff>
    </xdr:from>
    <xdr:to>
      <xdr:col>11</xdr:col>
      <xdr:colOff>0</xdr:colOff>
      <xdr:row>28</xdr:row>
      <xdr:rowOff>0</xdr:rowOff>
    </xdr:to>
    <xdr:cxnSp macro="">
      <xdr:nvCxnSpPr>
        <xdr:cNvPr id="15" name="OpenSolver14"/>
        <xdr:cNvCxnSpPr>
          <a:stCxn id="13" idx="2"/>
          <a:endCxn id="14" idx="0"/>
        </xdr:cNvCxnSpPr>
      </xdr:nvCxnSpPr>
      <xdr:spPr>
        <a:xfrm>
          <a:off x="6705600" y="5120640"/>
          <a:ext cx="0" cy="0"/>
        </a:xfrm>
        <a:prstGeom prst="straightConnector1">
          <a:avLst/>
        </a:prstGeom>
        <a:ln w="9525" cmpd="sng">
          <a:solidFill>
            <a:srgbClr val="9900CC"/>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27</xdr:row>
      <xdr:rowOff>63500</xdr:rowOff>
    </xdr:from>
    <xdr:to>
      <xdr:col>11</xdr:col>
      <xdr:colOff>190500</xdr:colOff>
      <xdr:row>28</xdr:row>
      <xdr:rowOff>127000</xdr:rowOff>
    </xdr:to>
    <xdr:sp macro="" textlink="">
      <xdr:nvSpPr>
        <xdr:cNvPr id="16" name="OpenSolver15"/>
        <xdr:cNvSpPr/>
      </xdr:nvSpPr>
      <xdr:spPr>
        <a:xfrm>
          <a:off x="6515100" y="5001260"/>
          <a:ext cx="381000" cy="24638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20</xdr:row>
      <xdr:rowOff>0</xdr:rowOff>
    </xdr:from>
    <xdr:to>
      <xdr:col>17</xdr:col>
      <xdr:colOff>0</xdr:colOff>
      <xdr:row>21</xdr:row>
      <xdr:rowOff>0</xdr:rowOff>
    </xdr:to>
    <xdr:sp macro="" textlink="">
      <xdr:nvSpPr>
        <xdr:cNvPr id="17" name="OpenSolver16"/>
        <xdr:cNvSpPr/>
      </xdr:nvSpPr>
      <xdr:spPr>
        <a:xfrm>
          <a:off x="3048000" y="3657600"/>
          <a:ext cx="7315200" cy="182880"/>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800000"/>
            </a:solidFill>
          </a:endParaRPr>
        </a:p>
      </xdr:txBody>
    </xdr:sp>
    <xdr:clientData/>
  </xdr:twoCellAnchor>
  <xdr:twoCellAnchor>
    <xdr:from>
      <xdr:col>5</xdr:col>
      <xdr:colOff>0</xdr:colOff>
      <xdr:row>21</xdr:row>
      <xdr:rowOff>0</xdr:rowOff>
    </xdr:from>
    <xdr:to>
      <xdr:col>17</xdr:col>
      <xdr:colOff>0</xdr:colOff>
      <xdr:row>22</xdr:row>
      <xdr:rowOff>0</xdr:rowOff>
    </xdr:to>
    <xdr:sp macro="" textlink="">
      <xdr:nvSpPr>
        <xdr:cNvPr id="18" name="OpenSolver17"/>
        <xdr:cNvSpPr/>
      </xdr:nvSpPr>
      <xdr:spPr>
        <a:xfrm>
          <a:off x="3048000" y="3840480"/>
          <a:ext cx="7315200" cy="182880"/>
        </a:xfrm>
        <a:prstGeom prst="rect">
          <a:avLst/>
        </a:prstGeom>
        <a:noFill/>
        <a:ln w="25400" cap="flat" cmpd="sng" algn="ctr">
          <a:solidFill>
            <a:srgbClr val="800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800000"/>
              </a:solidFill>
            </a:rPr>
            <a:t>=</a:t>
          </a:r>
        </a:p>
      </xdr:txBody>
    </xdr:sp>
    <xdr:clientData/>
  </xdr:twoCellAnchor>
  <xdr:twoCellAnchor>
    <xdr:from>
      <xdr:col>11</xdr:col>
      <xdr:colOff>0</xdr:colOff>
      <xdr:row>21</xdr:row>
      <xdr:rowOff>0</xdr:rowOff>
    </xdr:from>
    <xdr:to>
      <xdr:col>11</xdr:col>
      <xdr:colOff>0</xdr:colOff>
      <xdr:row>21</xdr:row>
      <xdr:rowOff>0</xdr:rowOff>
    </xdr:to>
    <xdr:cxnSp macro="">
      <xdr:nvCxnSpPr>
        <xdr:cNvPr id="19" name="OpenSolver18"/>
        <xdr:cNvCxnSpPr>
          <a:stCxn id="17" idx="2"/>
          <a:endCxn id="18" idx="0"/>
        </xdr:cNvCxnSpPr>
      </xdr:nvCxnSpPr>
      <xdr:spPr>
        <a:xfrm>
          <a:off x="6705600" y="3840480"/>
          <a:ext cx="0" cy="0"/>
        </a:xfrm>
        <a:prstGeom prst="straightConnector1">
          <a:avLst/>
        </a:prstGeom>
        <a:ln w="9525" cmpd="sng">
          <a:solidFill>
            <a:srgbClr val="800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20</xdr:row>
      <xdr:rowOff>63500</xdr:rowOff>
    </xdr:from>
    <xdr:to>
      <xdr:col>11</xdr:col>
      <xdr:colOff>190500</xdr:colOff>
      <xdr:row>21</xdr:row>
      <xdr:rowOff>127000</xdr:rowOff>
    </xdr:to>
    <xdr:sp macro="" textlink="">
      <xdr:nvSpPr>
        <xdr:cNvPr id="20" name="OpenSolver19"/>
        <xdr:cNvSpPr/>
      </xdr:nvSpPr>
      <xdr:spPr>
        <a:xfrm>
          <a:off x="6515100" y="3721100"/>
          <a:ext cx="381000" cy="24638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0</xdr:colOff>
      <xdr:row>27</xdr:row>
      <xdr:rowOff>0</xdr:rowOff>
    </xdr:from>
    <xdr:to>
      <xdr:col>16</xdr:col>
      <xdr:colOff>0</xdr:colOff>
      <xdr:row>28</xdr:row>
      <xdr:rowOff>0</xdr:rowOff>
    </xdr:to>
    <xdr:sp macro="" textlink="">
      <xdr:nvSpPr>
        <xdr:cNvPr id="21" name="OpenSolver20"/>
        <xdr:cNvSpPr/>
      </xdr:nvSpPr>
      <xdr:spPr>
        <a:xfrm>
          <a:off x="2438400" y="4937760"/>
          <a:ext cx="7315200" cy="182880"/>
        </a:xfrm>
        <a:prstGeom prst="rect">
          <a:avLst/>
        </a:prstGeom>
        <a:noFill/>
        <a:ln w="25400" cap="flat" cmpd="sng" algn="ctr">
          <a:solidFill>
            <a:srgbClr val="00CC33"/>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00CC33"/>
            </a:solidFill>
          </a:endParaRPr>
        </a:p>
      </xdr:txBody>
    </xdr:sp>
    <xdr:clientData/>
  </xdr:twoCellAnchor>
  <xdr:twoCellAnchor>
    <xdr:from>
      <xdr:col>5</xdr:col>
      <xdr:colOff>0</xdr:colOff>
      <xdr:row>29</xdr:row>
      <xdr:rowOff>0</xdr:rowOff>
    </xdr:from>
    <xdr:to>
      <xdr:col>17</xdr:col>
      <xdr:colOff>0</xdr:colOff>
      <xdr:row>30</xdr:row>
      <xdr:rowOff>0</xdr:rowOff>
    </xdr:to>
    <xdr:sp macro="" textlink="">
      <xdr:nvSpPr>
        <xdr:cNvPr id="22" name="OpenSolver21"/>
        <xdr:cNvSpPr/>
      </xdr:nvSpPr>
      <xdr:spPr>
        <a:xfrm>
          <a:off x="3048000" y="5303520"/>
          <a:ext cx="7315200" cy="182880"/>
        </a:xfrm>
        <a:prstGeom prst="rect">
          <a:avLst/>
        </a:prstGeom>
        <a:noFill/>
        <a:ln w="25400" cap="flat" cmpd="sng" algn="ctr">
          <a:solidFill>
            <a:srgbClr val="00CC33"/>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00CC33"/>
              </a:solidFill>
            </a:rPr>
            <a:t>≤</a:t>
          </a:r>
        </a:p>
      </xdr:txBody>
    </xdr:sp>
    <xdr:clientData/>
  </xdr:twoCellAnchor>
  <xdr:twoCellAnchor>
    <xdr:from>
      <xdr:col>10</xdr:col>
      <xdr:colOff>0</xdr:colOff>
      <xdr:row>28</xdr:row>
      <xdr:rowOff>0</xdr:rowOff>
    </xdr:from>
    <xdr:to>
      <xdr:col>11</xdr:col>
      <xdr:colOff>0</xdr:colOff>
      <xdr:row>29</xdr:row>
      <xdr:rowOff>0</xdr:rowOff>
    </xdr:to>
    <xdr:cxnSp macro="">
      <xdr:nvCxnSpPr>
        <xdr:cNvPr id="23" name="OpenSolver22"/>
        <xdr:cNvCxnSpPr>
          <a:stCxn id="21" idx="2"/>
          <a:endCxn id="22" idx="0"/>
        </xdr:cNvCxnSpPr>
      </xdr:nvCxnSpPr>
      <xdr:spPr>
        <a:xfrm>
          <a:off x="6096000" y="5120640"/>
          <a:ext cx="609600" cy="182880"/>
        </a:xfrm>
        <a:prstGeom prst="straightConnector1">
          <a:avLst/>
        </a:prstGeom>
        <a:ln w="9525" cmpd="sng">
          <a:solidFill>
            <a:srgbClr val="00CC33"/>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27</xdr:row>
      <xdr:rowOff>154940</xdr:rowOff>
    </xdr:from>
    <xdr:to>
      <xdr:col>10</xdr:col>
      <xdr:colOff>495300</xdr:colOff>
      <xdr:row>29</xdr:row>
      <xdr:rowOff>35560</xdr:rowOff>
    </xdr:to>
    <xdr:sp macro="" textlink="">
      <xdr:nvSpPr>
        <xdr:cNvPr id="24" name="OpenSolver23"/>
        <xdr:cNvSpPr/>
      </xdr:nvSpPr>
      <xdr:spPr>
        <a:xfrm>
          <a:off x="6210300" y="5092700"/>
          <a:ext cx="381000" cy="24638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29</xdr:row>
      <xdr:rowOff>0</xdr:rowOff>
    </xdr:from>
    <xdr:to>
      <xdr:col>6</xdr:col>
      <xdr:colOff>0</xdr:colOff>
      <xdr:row>30</xdr:row>
      <xdr:rowOff>0</xdr:rowOff>
    </xdr:to>
    <xdr:sp macro="" textlink="">
      <xdr:nvSpPr>
        <xdr:cNvPr id="25" name="OpenSolver24"/>
        <xdr:cNvSpPr/>
      </xdr:nvSpPr>
      <xdr:spPr>
        <a:xfrm>
          <a:off x="3048000" y="5303520"/>
          <a:ext cx="609600" cy="182880"/>
        </a:xfrm>
        <a:prstGeom prst="rect">
          <a:avLst/>
        </a:prstGeom>
        <a:noFill/>
        <a:ln w="25400" cap="flat" cmpd="sng" algn="ctr">
          <a:solidFill>
            <a:srgbClr val="FF66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FF6600"/>
            </a:solidFill>
          </a:endParaRPr>
        </a:p>
      </xdr:txBody>
    </xdr:sp>
    <xdr:clientData/>
  </xdr:twoCellAnchor>
  <xdr:twoCellAnchor>
    <xdr:from>
      <xdr:col>16</xdr:col>
      <xdr:colOff>0</xdr:colOff>
      <xdr:row>27</xdr:row>
      <xdr:rowOff>0</xdr:rowOff>
    </xdr:from>
    <xdr:to>
      <xdr:col>17</xdr:col>
      <xdr:colOff>0</xdr:colOff>
      <xdr:row>28</xdr:row>
      <xdr:rowOff>0</xdr:rowOff>
    </xdr:to>
    <xdr:sp macro="" textlink="">
      <xdr:nvSpPr>
        <xdr:cNvPr id="26" name="OpenSolver25"/>
        <xdr:cNvSpPr/>
      </xdr:nvSpPr>
      <xdr:spPr>
        <a:xfrm>
          <a:off x="9753600" y="4937760"/>
          <a:ext cx="609600" cy="182880"/>
        </a:xfrm>
        <a:prstGeom prst="rect">
          <a:avLst/>
        </a:prstGeom>
        <a:noFill/>
        <a:ln w="25400" cap="flat" cmpd="sng" algn="ctr">
          <a:solidFill>
            <a:srgbClr val="FF66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FF6600"/>
              </a:solidFill>
            </a:rPr>
            <a:t>≥</a:t>
          </a:r>
        </a:p>
      </xdr:txBody>
    </xdr:sp>
    <xdr:clientData/>
  </xdr:twoCellAnchor>
  <xdr:twoCellAnchor>
    <xdr:from>
      <xdr:col>6</xdr:col>
      <xdr:colOff>0</xdr:colOff>
      <xdr:row>27</xdr:row>
      <xdr:rowOff>95250</xdr:rowOff>
    </xdr:from>
    <xdr:to>
      <xdr:col>16</xdr:col>
      <xdr:colOff>0</xdr:colOff>
      <xdr:row>29</xdr:row>
      <xdr:rowOff>91440</xdr:rowOff>
    </xdr:to>
    <xdr:cxnSp macro="">
      <xdr:nvCxnSpPr>
        <xdr:cNvPr id="27" name="OpenSolver26"/>
        <xdr:cNvCxnSpPr>
          <a:stCxn id="25" idx="3"/>
          <a:endCxn id="26" idx="1"/>
        </xdr:cNvCxnSpPr>
      </xdr:nvCxnSpPr>
      <xdr:spPr>
        <a:xfrm flipV="1">
          <a:off x="3657600" y="5033010"/>
          <a:ext cx="6096000" cy="361950"/>
        </a:xfrm>
        <a:prstGeom prst="straightConnector1">
          <a:avLst/>
        </a:prstGeom>
        <a:ln w="9525" cmpd="sng">
          <a:solidFill>
            <a:srgbClr val="FF66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27</xdr:row>
      <xdr:rowOff>153035</xdr:rowOff>
    </xdr:from>
    <xdr:to>
      <xdr:col>11</xdr:col>
      <xdr:colOff>190500</xdr:colOff>
      <xdr:row>29</xdr:row>
      <xdr:rowOff>33655</xdr:rowOff>
    </xdr:to>
    <xdr:sp macro="" textlink="">
      <xdr:nvSpPr>
        <xdr:cNvPr id="28" name="OpenSolver27"/>
        <xdr:cNvSpPr/>
      </xdr:nvSpPr>
      <xdr:spPr>
        <a:xfrm>
          <a:off x="6515100" y="5090795"/>
          <a:ext cx="381000" cy="24638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xdr:colOff>
      <xdr:row>27</xdr:row>
      <xdr:rowOff>12700</xdr:rowOff>
    </xdr:from>
    <xdr:to>
      <xdr:col>17</xdr:col>
      <xdr:colOff>12700</xdr:colOff>
      <xdr:row>28</xdr:row>
      <xdr:rowOff>0</xdr:rowOff>
    </xdr:to>
    <xdr:sp macro="" textlink="">
      <xdr:nvSpPr>
        <xdr:cNvPr id="29" name="OpenSolver28"/>
        <xdr:cNvSpPr/>
      </xdr:nvSpPr>
      <xdr:spPr>
        <a:xfrm>
          <a:off x="3060700" y="4950460"/>
          <a:ext cx="7315200" cy="170180"/>
        </a:xfrm>
        <a:prstGeom prst="rect">
          <a:avLst/>
        </a:prstGeom>
        <a:noFill/>
        <a:ln w="25400" cap="flat" cmpd="sng" algn="ctr">
          <a:solidFill>
            <a:srgbClr val="CC0099"/>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US" sz="1100" b="1">
            <a:solidFill>
              <a:srgbClr val="CC0099"/>
            </a:solidFill>
          </a:endParaRPr>
        </a:p>
      </xdr:txBody>
    </xdr:sp>
    <xdr:clientData/>
  </xdr:twoCellAnchor>
  <xdr:twoCellAnchor>
    <xdr:from>
      <xdr:col>5</xdr:col>
      <xdr:colOff>0</xdr:colOff>
      <xdr:row>30</xdr:row>
      <xdr:rowOff>0</xdr:rowOff>
    </xdr:from>
    <xdr:to>
      <xdr:col>17</xdr:col>
      <xdr:colOff>0</xdr:colOff>
      <xdr:row>31</xdr:row>
      <xdr:rowOff>0</xdr:rowOff>
    </xdr:to>
    <xdr:sp macro="" textlink="">
      <xdr:nvSpPr>
        <xdr:cNvPr id="30" name="OpenSolver29"/>
        <xdr:cNvSpPr/>
      </xdr:nvSpPr>
      <xdr:spPr>
        <a:xfrm>
          <a:off x="3048000" y="5486400"/>
          <a:ext cx="7315200" cy="182880"/>
        </a:xfrm>
        <a:prstGeom prst="rect">
          <a:avLst/>
        </a:prstGeom>
        <a:noFill/>
        <a:ln w="25400" cap="flat" cmpd="sng" algn="ctr">
          <a:solidFill>
            <a:srgbClr val="CC0099"/>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US" sz="1100" b="1">
              <a:solidFill>
                <a:srgbClr val="CC0099"/>
              </a:solidFill>
            </a:rPr>
            <a:t>≤</a:t>
          </a:r>
        </a:p>
      </xdr:txBody>
    </xdr:sp>
    <xdr:clientData/>
  </xdr:twoCellAnchor>
  <xdr:twoCellAnchor>
    <xdr:from>
      <xdr:col>11</xdr:col>
      <xdr:colOff>0</xdr:colOff>
      <xdr:row>28</xdr:row>
      <xdr:rowOff>0</xdr:rowOff>
    </xdr:from>
    <xdr:to>
      <xdr:col>11</xdr:col>
      <xdr:colOff>12700</xdr:colOff>
      <xdr:row>30</xdr:row>
      <xdr:rowOff>0</xdr:rowOff>
    </xdr:to>
    <xdr:cxnSp macro="">
      <xdr:nvCxnSpPr>
        <xdr:cNvPr id="31" name="OpenSolver30"/>
        <xdr:cNvCxnSpPr>
          <a:stCxn id="29" idx="2"/>
          <a:endCxn id="30" idx="0"/>
        </xdr:cNvCxnSpPr>
      </xdr:nvCxnSpPr>
      <xdr:spPr>
        <a:xfrm flipH="1">
          <a:off x="6705600" y="5120640"/>
          <a:ext cx="12700" cy="365760"/>
        </a:xfrm>
        <a:prstGeom prst="straightConnector1">
          <a:avLst/>
        </a:prstGeom>
        <a:ln w="9525" cmpd="sng">
          <a:solidFill>
            <a:srgbClr val="CC0099"/>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425450</xdr:colOff>
      <xdr:row>28</xdr:row>
      <xdr:rowOff>55880</xdr:rowOff>
    </xdr:from>
    <xdr:to>
      <xdr:col>11</xdr:col>
      <xdr:colOff>196850</xdr:colOff>
      <xdr:row>29</xdr:row>
      <xdr:rowOff>127000</xdr:rowOff>
    </xdr:to>
    <xdr:sp macro="" textlink="">
      <xdr:nvSpPr>
        <xdr:cNvPr id="32" name="OpenSolver31"/>
        <xdr:cNvSpPr/>
      </xdr:nvSpPr>
      <xdr:spPr>
        <a:xfrm>
          <a:off x="6521450" y="5176520"/>
          <a:ext cx="381000" cy="254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xdr:colOff>
      <xdr:row>6</xdr:row>
      <xdr:rowOff>7620</xdr:rowOff>
    </xdr:from>
    <xdr:to>
      <xdr:col>5</xdr:col>
      <xdr:colOff>64830</xdr:colOff>
      <xdr:row>6</xdr:row>
      <xdr:rowOff>121920</xdr:rowOff>
    </xdr:to>
    <xdr:sp macro="" textlink="">
      <xdr:nvSpPr>
        <xdr:cNvPr id="33" name="OpenSolver32"/>
        <xdr:cNvSpPr/>
      </xdr:nvSpPr>
      <xdr:spPr>
        <a:xfrm>
          <a:off x="30607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6</xdr:row>
      <xdr:rowOff>7620</xdr:rowOff>
    </xdr:from>
    <xdr:to>
      <xdr:col>6</xdr:col>
      <xdr:colOff>64830</xdr:colOff>
      <xdr:row>6</xdr:row>
      <xdr:rowOff>121920</xdr:rowOff>
    </xdr:to>
    <xdr:sp macro="" textlink="">
      <xdr:nvSpPr>
        <xdr:cNvPr id="34" name="OpenSolver33"/>
        <xdr:cNvSpPr/>
      </xdr:nvSpPr>
      <xdr:spPr>
        <a:xfrm>
          <a:off x="36703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6</xdr:row>
      <xdr:rowOff>7620</xdr:rowOff>
    </xdr:from>
    <xdr:to>
      <xdr:col>7</xdr:col>
      <xdr:colOff>64830</xdr:colOff>
      <xdr:row>6</xdr:row>
      <xdr:rowOff>121920</xdr:rowOff>
    </xdr:to>
    <xdr:sp macro="" textlink="">
      <xdr:nvSpPr>
        <xdr:cNvPr id="35" name="OpenSolver34"/>
        <xdr:cNvSpPr/>
      </xdr:nvSpPr>
      <xdr:spPr>
        <a:xfrm>
          <a:off x="42799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6</xdr:row>
      <xdr:rowOff>7620</xdr:rowOff>
    </xdr:from>
    <xdr:to>
      <xdr:col>8</xdr:col>
      <xdr:colOff>64830</xdr:colOff>
      <xdr:row>6</xdr:row>
      <xdr:rowOff>121920</xdr:rowOff>
    </xdr:to>
    <xdr:sp macro="" textlink="">
      <xdr:nvSpPr>
        <xdr:cNvPr id="36" name="OpenSolver35"/>
        <xdr:cNvSpPr/>
      </xdr:nvSpPr>
      <xdr:spPr>
        <a:xfrm>
          <a:off x="48895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6</xdr:row>
      <xdr:rowOff>7620</xdr:rowOff>
    </xdr:from>
    <xdr:to>
      <xdr:col>9</xdr:col>
      <xdr:colOff>64830</xdr:colOff>
      <xdr:row>6</xdr:row>
      <xdr:rowOff>121920</xdr:rowOff>
    </xdr:to>
    <xdr:sp macro="" textlink="">
      <xdr:nvSpPr>
        <xdr:cNvPr id="37" name="OpenSolver36"/>
        <xdr:cNvSpPr/>
      </xdr:nvSpPr>
      <xdr:spPr>
        <a:xfrm>
          <a:off x="54991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6</xdr:row>
      <xdr:rowOff>7620</xdr:rowOff>
    </xdr:from>
    <xdr:to>
      <xdr:col>10</xdr:col>
      <xdr:colOff>64830</xdr:colOff>
      <xdr:row>6</xdr:row>
      <xdr:rowOff>121920</xdr:rowOff>
    </xdr:to>
    <xdr:sp macro="" textlink="">
      <xdr:nvSpPr>
        <xdr:cNvPr id="38" name="OpenSolver37"/>
        <xdr:cNvSpPr/>
      </xdr:nvSpPr>
      <xdr:spPr>
        <a:xfrm>
          <a:off x="61087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6</xdr:row>
      <xdr:rowOff>7620</xdr:rowOff>
    </xdr:from>
    <xdr:to>
      <xdr:col>11</xdr:col>
      <xdr:colOff>64830</xdr:colOff>
      <xdr:row>6</xdr:row>
      <xdr:rowOff>121920</xdr:rowOff>
    </xdr:to>
    <xdr:sp macro="" textlink="">
      <xdr:nvSpPr>
        <xdr:cNvPr id="39" name="OpenSolver38"/>
        <xdr:cNvSpPr/>
      </xdr:nvSpPr>
      <xdr:spPr>
        <a:xfrm>
          <a:off x="67183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6</xdr:row>
      <xdr:rowOff>7620</xdr:rowOff>
    </xdr:from>
    <xdr:to>
      <xdr:col>12</xdr:col>
      <xdr:colOff>64830</xdr:colOff>
      <xdr:row>6</xdr:row>
      <xdr:rowOff>121920</xdr:rowOff>
    </xdr:to>
    <xdr:sp macro="" textlink="">
      <xdr:nvSpPr>
        <xdr:cNvPr id="40" name="OpenSolver39"/>
        <xdr:cNvSpPr/>
      </xdr:nvSpPr>
      <xdr:spPr>
        <a:xfrm>
          <a:off x="73279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6</xdr:row>
      <xdr:rowOff>7620</xdr:rowOff>
    </xdr:from>
    <xdr:to>
      <xdr:col>13</xdr:col>
      <xdr:colOff>64830</xdr:colOff>
      <xdr:row>6</xdr:row>
      <xdr:rowOff>121920</xdr:rowOff>
    </xdr:to>
    <xdr:sp macro="" textlink="">
      <xdr:nvSpPr>
        <xdr:cNvPr id="41" name="OpenSolver40"/>
        <xdr:cNvSpPr/>
      </xdr:nvSpPr>
      <xdr:spPr>
        <a:xfrm>
          <a:off x="79375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6</xdr:row>
      <xdr:rowOff>7620</xdr:rowOff>
    </xdr:from>
    <xdr:to>
      <xdr:col>14</xdr:col>
      <xdr:colOff>64830</xdr:colOff>
      <xdr:row>6</xdr:row>
      <xdr:rowOff>121920</xdr:rowOff>
    </xdr:to>
    <xdr:sp macro="" textlink="">
      <xdr:nvSpPr>
        <xdr:cNvPr id="42" name="OpenSolver41"/>
        <xdr:cNvSpPr/>
      </xdr:nvSpPr>
      <xdr:spPr>
        <a:xfrm>
          <a:off x="85471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6</xdr:row>
      <xdr:rowOff>7620</xdr:rowOff>
    </xdr:from>
    <xdr:to>
      <xdr:col>15</xdr:col>
      <xdr:colOff>64830</xdr:colOff>
      <xdr:row>6</xdr:row>
      <xdr:rowOff>121920</xdr:rowOff>
    </xdr:to>
    <xdr:sp macro="" textlink="">
      <xdr:nvSpPr>
        <xdr:cNvPr id="43" name="OpenSolver42"/>
        <xdr:cNvSpPr/>
      </xdr:nvSpPr>
      <xdr:spPr>
        <a:xfrm>
          <a:off x="91567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6</xdr:row>
      <xdr:rowOff>7620</xdr:rowOff>
    </xdr:from>
    <xdr:to>
      <xdr:col>16</xdr:col>
      <xdr:colOff>64830</xdr:colOff>
      <xdr:row>6</xdr:row>
      <xdr:rowOff>121920</xdr:rowOff>
    </xdr:to>
    <xdr:sp macro="" textlink="">
      <xdr:nvSpPr>
        <xdr:cNvPr id="44" name="OpenSolver43"/>
        <xdr:cNvSpPr/>
      </xdr:nvSpPr>
      <xdr:spPr>
        <a:xfrm>
          <a:off x="9766300" y="11049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7</xdr:row>
      <xdr:rowOff>15240</xdr:rowOff>
    </xdr:from>
    <xdr:to>
      <xdr:col>5</xdr:col>
      <xdr:colOff>64830</xdr:colOff>
      <xdr:row>7</xdr:row>
      <xdr:rowOff>129540</xdr:rowOff>
    </xdr:to>
    <xdr:sp macro="" textlink="">
      <xdr:nvSpPr>
        <xdr:cNvPr id="45" name="OpenSolver44"/>
        <xdr:cNvSpPr/>
      </xdr:nvSpPr>
      <xdr:spPr>
        <a:xfrm>
          <a:off x="30607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7</xdr:row>
      <xdr:rowOff>15240</xdr:rowOff>
    </xdr:from>
    <xdr:to>
      <xdr:col>6</xdr:col>
      <xdr:colOff>64830</xdr:colOff>
      <xdr:row>7</xdr:row>
      <xdr:rowOff>129540</xdr:rowOff>
    </xdr:to>
    <xdr:sp macro="" textlink="">
      <xdr:nvSpPr>
        <xdr:cNvPr id="46" name="OpenSolver45"/>
        <xdr:cNvSpPr/>
      </xdr:nvSpPr>
      <xdr:spPr>
        <a:xfrm>
          <a:off x="36703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7</xdr:row>
      <xdr:rowOff>15240</xdr:rowOff>
    </xdr:from>
    <xdr:to>
      <xdr:col>7</xdr:col>
      <xdr:colOff>64830</xdr:colOff>
      <xdr:row>7</xdr:row>
      <xdr:rowOff>129540</xdr:rowOff>
    </xdr:to>
    <xdr:sp macro="" textlink="">
      <xdr:nvSpPr>
        <xdr:cNvPr id="47" name="OpenSolver46"/>
        <xdr:cNvSpPr/>
      </xdr:nvSpPr>
      <xdr:spPr>
        <a:xfrm>
          <a:off x="42799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7</xdr:row>
      <xdr:rowOff>15240</xdr:rowOff>
    </xdr:from>
    <xdr:to>
      <xdr:col>8</xdr:col>
      <xdr:colOff>64830</xdr:colOff>
      <xdr:row>7</xdr:row>
      <xdr:rowOff>129540</xdr:rowOff>
    </xdr:to>
    <xdr:sp macro="" textlink="">
      <xdr:nvSpPr>
        <xdr:cNvPr id="48" name="OpenSolver47"/>
        <xdr:cNvSpPr/>
      </xdr:nvSpPr>
      <xdr:spPr>
        <a:xfrm>
          <a:off x="48895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7</xdr:row>
      <xdr:rowOff>15240</xdr:rowOff>
    </xdr:from>
    <xdr:to>
      <xdr:col>9</xdr:col>
      <xdr:colOff>64830</xdr:colOff>
      <xdr:row>7</xdr:row>
      <xdr:rowOff>129540</xdr:rowOff>
    </xdr:to>
    <xdr:sp macro="" textlink="">
      <xdr:nvSpPr>
        <xdr:cNvPr id="49" name="OpenSolver48"/>
        <xdr:cNvSpPr/>
      </xdr:nvSpPr>
      <xdr:spPr>
        <a:xfrm>
          <a:off x="54991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7</xdr:row>
      <xdr:rowOff>15240</xdr:rowOff>
    </xdr:from>
    <xdr:to>
      <xdr:col>10</xdr:col>
      <xdr:colOff>64830</xdr:colOff>
      <xdr:row>7</xdr:row>
      <xdr:rowOff>129540</xdr:rowOff>
    </xdr:to>
    <xdr:sp macro="" textlink="">
      <xdr:nvSpPr>
        <xdr:cNvPr id="50" name="OpenSolver49"/>
        <xdr:cNvSpPr/>
      </xdr:nvSpPr>
      <xdr:spPr>
        <a:xfrm>
          <a:off x="61087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7</xdr:row>
      <xdr:rowOff>15240</xdr:rowOff>
    </xdr:from>
    <xdr:to>
      <xdr:col>11</xdr:col>
      <xdr:colOff>64830</xdr:colOff>
      <xdr:row>7</xdr:row>
      <xdr:rowOff>129540</xdr:rowOff>
    </xdr:to>
    <xdr:sp macro="" textlink="">
      <xdr:nvSpPr>
        <xdr:cNvPr id="51" name="OpenSolver50"/>
        <xdr:cNvSpPr/>
      </xdr:nvSpPr>
      <xdr:spPr>
        <a:xfrm>
          <a:off x="67183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7</xdr:row>
      <xdr:rowOff>15240</xdr:rowOff>
    </xdr:from>
    <xdr:to>
      <xdr:col>12</xdr:col>
      <xdr:colOff>64830</xdr:colOff>
      <xdr:row>7</xdr:row>
      <xdr:rowOff>129540</xdr:rowOff>
    </xdr:to>
    <xdr:sp macro="" textlink="">
      <xdr:nvSpPr>
        <xdr:cNvPr id="52" name="OpenSolver51"/>
        <xdr:cNvSpPr/>
      </xdr:nvSpPr>
      <xdr:spPr>
        <a:xfrm>
          <a:off x="73279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7</xdr:row>
      <xdr:rowOff>15240</xdr:rowOff>
    </xdr:from>
    <xdr:to>
      <xdr:col>13</xdr:col>
      <xdr:colOff>64830</xdr:colOff>
      <xdr:row>7</xdr:row>
      <xdr:rowOff>129540</xdr:rowOff>
    </xdr:to>
    <xdr:sp macro="" textlink="">
      <xdr:nvSpPr>
        <xdr:cNvPr id="53" name="OpenSolver52"/>
        <xdr:cNvSpPr/>
      </xdr:nvSpPr>
      <xdr:spPr>
        <a:xfrm>
          <a:off x="79375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7</xdr:row>
      <xdr:rowOff>15240</xdr:rowOff>
    </xdr:from>
    <xdr:to>
      <xdr:col>14</xdr:col>
      <xdr:colOff>64830</xdr:colOff>
      <xdr:row>7</xdr:row>
      <xdr:rowOff>129540</xdr:rowOff>
    </xdr:to>
    <xdr:sp macro="" textlink="">
      <xdr:nvSpPr>
        <xdr:cNvPr id="54" name="OpenSolver53"/>
        <xdr:cNvSpPr/>
      </xdr:nvSpPr>
      <xdr:spPr>
        <a:xfrm>
          <a:off x="85471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7</xdr:row>
      <xdr:rowOff>15240</xdr:rowOff>
    </xdr:from>
    <xdr:to>
      <xdr:col>15</xdr:col>
      <xdr:colOff>64830</xdr:colOff>
      <xdr:row>7</xdr:row>
      <xdr:rowOff>129540</xdr:rowOff>
    </xdr:to>
    <xdr:sp macro="" textlink="">
      <xdr:nvSpPr>
        <xdr:cNvPr id="55" name="OpenSolver54"/>
        <xdr:cNvSpPr/>
      </xdr:nvSpPr>
      <xdr:spPr>
        <a:xfrm>
          <a:off x="91567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7</xdr:row>
      <xdr:rowOff>15240</xdr:rowOff>
    </xdr:from>
    <xdr:to>
      <xdr:col>16</xdr:col>
      <xdr:colOff>64830</xdr:colOff>
      <xdr:row>7</xdr:row>
      <xdr:rowOff>129540</xdr:rowOff>
    </xdr:to>
    <xdr:sp macro="" textlink="">
      <xdr:nvSpPr>
        <xdr:cNvPr id="56" name="OpenSolver55"/>
        <xdr:cNvSpPr/>
      </xdr:nvSpPr>
      <xdr:spPr>
        <a:xfrm>
          <a:off x="9766300" y="12954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8</xdr:row>
      <xdr:rowOff>10160</xdr:rowOff>
    </xdr:from>
    <xdr:to>
      <xdr:col>5</xdr:col>
      <xdr:colOff>64830</xdr:colOff>
      <xdr:row>8</xdr:row>
      <xdr:rowOff>124460</xdr:rowOff>
    </xdr:to>
    <xdr:sp macro="" textlink="">
      <xdr:nvSpPr>
        <xdr:cNvPr id="57" name="OpenSolver56"/>
        <xdr:cNvSpPr/>
      </xdr:nvSpPr>
      <xdr:spPr>
        <a:xfrm>
          <a:off x="30607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8</xdr:row>
      <xdr:rowOff>10160</xdr:rowOff>
    </xdr:from>
    <xdr:to>
      <xdr:col>6</xdr:col>
      <xdr:colOff>64830</xdr:colOff>
      <xdr:row>8</xdr:row>
      <xdr:rowOff>124460</xdr:rowOff>
    </xdr:to>
    <xdr:sp macro="" textlink="">
      <xdr:nvSpPr>
        <xdr:cNvPr id="58" name="OpenSolver57"/>
        <xdr:cNvSpPr/>
      </xdr:nvSpPr>
      <xdr:spPr>
        <a:xfrm>
          <a:off x="36703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8</xdr:row>
      <xdr:rowOff>10160</xdr:rowOff>
    </xdr:from>
    <xdr:to>
      <xdr:col>7</xdr:col>
      <xdr:colOff>64830</xdr:colOff>
      <xdr:row>8</xdr:row>
      <xdr:rowOff>124460</xdr:rowOff>
    </xdr:to>
    <xdr:sp macro="" textlink="">
      <xdr:nvSpPr>
        <xdr:cNvPr id="59" name="OpenSolver58"/>
        <xdr:cNvSpPr/>
      </xdr:nvSpPr>
      <xdr:spPr>
        <a:xfrm>
          <a:off x="42799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8</xdr:row>
      <xdr:rowOff>10160</xdr:rowOff>
    </xdr:from>
    <xdr:to>
      <xdr:col>8</xdr:col>
      <xdr:colOff>64830</xdr:colOff>
      <xdr:row>8</xdr:row>
      <xdr:rowOff>124460</xdr:rowOff>
    </xdr:to>
    <xdr:sp macro="" textlink="">
      <xdr:nvSpPr>
        <xdr:cNvPr id="60" name="OpenSolver59"/>
        <xdr:cNvSpPr/>
      </xdr:nvSpPr>
      <xdr:spPr>
        <a:xfrm>
          <a:off x="48895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8</xdr:row>
      <xdr:rowOff>10160</xdr:rowOff>
    </xdr:from>
    <xdr:to>
      <xdr:col>9</xdr:col>
      <xdr:colOff>64830</xdr:colOff>
      <xdr:row>8</xdr:row>
      <xdr:rowOff>124460</xdr:rowOff>
    </xdr:to>
    <xdr:sp macro="" textlink="">
      <xdr:nvSpPr>
        <xdr:cNvPr id="61" name="OpenSolver60"/>
        <xdr:cNvSpPr/>
      </xdr:nvSpPr>
      <xdr:spPr>
        <a:xfrm>
          <a:off x="54991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8</xdr:row>
      <xdr:rowOff>10160</xdr:rowOff>
    </xdr:from>
    <xdr:to>
      <xdr:col>10</xdr:col>
      <xdr:colOff>64830</xdr:colOff>
      <xdr:row>8</xdr:row>
      <xdr:rowOff>124460</xdr:rowOff>
    </xdr:to>
    <xdr:sp macro="" textlink="">
      <xdr:nvSpPr>
        <xdr:cNvPr id="62" name="OpenSolver61"/>
        <xdr:cNvSpPr/>
      </xdr:nvSpPr>
      <xdr:spPr>
        <a:xfrm>
          <a:off x="61087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8</xdr:row>
      <xdr:rowOff>10160</xdr:rowOff>
    </xdr:from>
    <xdr:to>
      <xdr:col>11</xdr:col>
      <xdr:colOff>64830</xdr:colOff>
      <xdr:row>8</xdr:row>
      <xdr:rowOff>124460</xdr:rowOff>
    </xdr:to>
    <xdr:sp macro="" textlink="">
      <xdr:nvSpPr>
        <xdr:cNvPr id="63" name="OpenSolver62"/>
        <xdr:cNvSpPr/>
      </xdr:nvSpPr>
      <xdr:spPr>
        <a:xfrm>
          <a:off x="67183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8</xdr:row>
      <xdr:rowOff>10160</xdr:rowOff>
    </xdr:from>
    <xdr:to>
      <xdr:col>12</xdr:col>
      <xdr:colOff>64830</xdr:colOff>
      <xdr:row>8</xdr:row>
      <xdr:rowOff>124460</xdr:rowOff>
    </xdr:to>
    <xdr:sp macro="" textlink="">
      <xdr:nvSpPr>
        <xdr:cNvPr id="64" name="OpenSolver63"/>
        <xdr:cNvSpPr/>
      </xdr:nvSpPr>
      <xdr:spPr>
        <a:xfrm>
          <a:off x="73279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8</xdr:row>
      <xdr:rowOff>10160</xdr:rowOff>
    </xdr:from>
    <xdr:to>
      <xdr:col>13</xdr:col>
      <xdr:colOff>64830</xdr:colOff>
      <xdr:row>8</xdr:row>
      <xdr:rowOff>124460</xdr:rowOff>
    </xdr:to>
    <xdr:sp macro="" textlink="">
      <xdr:nvSpPr>
        <xdr:cNvPr id="65" name="OpenSolver64"/>
        <xdr:cNvSpPr/>
      </xdr:nvSpPr>
      <xdr:spPr>
        <a:xfrm>
          <a:off x="79375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8</xdr:row>
      <xdr:rowOff>10160</xdr:rowOff>
    </xdr:from>
    <xdr:to>
      <xdr:col>14</xdr:col>
      <xdr:colOff>64830</xdr:colOff>
      <xdr:row>8</xdr:row>
      <xdr:rowOff>124460</xdr:rowOff>
    </xdr:to>
    <xdr:sp macro="" textlink="">
      <xdr:nvSpPr>
        <xdr:cNvPr id="66" name="OpenSolver65"/>
        <xdr:cNvSpPr/>
      </xdr:nvSpPr>
      <xdr:spPr>
        <a:xfrm>
          <a:off x="85471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8</xdr:row>
      <xdr:rowOff>10160</xdr:rowOff>
    </xdr:from>
    <xdr:to>
      <xdr:col>15</xdr:col>
      <xdr:colOff>64830</xdr:colOff>
      <xdr:row>8</xdr:row>
      <xdr:rowOff>124460</xdr:rowOff>
    </xdr:to>
    <xdr:sp macro="" textlink="">
      <xdr:nvSpPr>
        <xdr:cNvPr id="67" name="OpenSolver66"/>
        <xdr:cNvSpPr/>
      </xdr:nvSpPr>
      <xdr:spPr>
        <a:xfrm>
          <a:off x="91567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8</xdr:row>
      <xdr:rowOff>10160</xdr:rowOff>
    </xdr:from>
    <xdr:to>
      <xdr:col>16</xdr:col>
      <xdr:colOff>64830</xdr:colOff>
      <xdr:row>8</xdr:row>
      <xdr:rowOff>124460</xdr:rowOff>
    </xdr:to>
    <xdr:sp macro="" textlink="">
      <xdr:nvSpPr>
        <xdr:cNvPr id="68" name="OpenSolver67"/>
        <xdr:cNvSpPr/>
      </xdr:nvSpPr>
      <xdr:spPr>
        <a:xfrm>
          <a:off x="9766300" y="14732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9</xdr:row>
      <xdr:rowOff>17780</xdr:rowOff>
    </xdr:from>
    <xdr:to>
      <xdr:col>5</xdr:col>
      <xdr:colOff>64830</xdr:colOff>
      <xdr:row>9</xdr:row>
      <xdr:rowOff>132080</xdr:rowOff>
    </xdr:to>
    <xdr:sp macro="" textlink="">
      <xdr:nvSpPr>
        <xdr:cNvPr id="69" name="OpenSolver68"/>
        <xdr:cNvSpPr/>
      </xdr:nvSpPr>
      <xdr:spPr>
        <a:xfrm>
          <a:off x="30607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9</xdr:row>
      <xdr:rowOff>17780</xdr:rowOff>
    </xdr:from>
    <xdr:to>
      <xdr:col>6</xdr:col>
      <xdr:colOff>64830</xdr:colOff>
      <xdr:row>9</xdr:row>
      <xdr:rowOff>132080</xdr:rowOff>
    </xdr:to>
    <xdr:sp macro="" textlink="">
      <xdr:nvSpPr>
        <xdr:cNvPr id="70" name="OpenSolver69"/>
        <xdr:cNvSpPr/>
      </xdr:nvSpPr>
      <xdr:spPr>
        <a:xfrm>
          <a:off x="36703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9</xdr:row>
      <xdr:rowOff>17780</xdr:rowOff>
    </xdr:from>
    <xdr:to>
      <xdr:col>7</xdr:col>
      <xdr:colOff>64830</xdr:colOff>
      <xdr:row>9</xdr:row>
      <xdr:rowOff>132080</xdr:rowOff>
    </xdr:to>
    <xdr:sp macro="" textlink="">
      <xdr:nvSpPr>
        <xdr:cNvPr id="71" name="OpenSolver70"/>
        <xdr:cNvSpPr/>
      </xdr:nvSpPr>
      <xdr:spPr>
        <a:xfrm>
          <a:off x="42799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9</xdr:row>
      <xdr:rowOff>17780</xdr:rowOff>
    </xdr:from>
    <xdr:to>
      <xdr:col>8</xdr:col>
      <xdr:colOff>64830</xdr:colOff>
      <xdr:row>9</xdr:row>
      <xdr:rowOff>132080</xdr:rowOff>
    </xdr:to>
    <xdr:sp macro="" textlink="">
      <xdr:nvSpPr>
        <xdr:cNvPr id="72" name="OpenSolver71"/>
        <xdr:cNvSpPr/>
      </xdr:nvSpPr>
      <xdr:spPr>
        <a:xfrm>
          <a:off x="48895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9</xdr:row>
      <xdr:rowOff>17780</xdr:rowOff>
    </xdr:from>
    <xdr:to>
      <xdr:col>9</xdr:col>
      <xdr:colOff>64830</xdr:colOff>
      <xdr:row>9</xdr:row>
      <xdr:rowOff>132080</xdr:rowOff>
    </xdr:to>
    <xdr:sp macro="" textlink="">
      <xdr:nvSpPr>
        <xdr:cNvPr id="73" name="OpenSolver72"/>
        <xdr:cNvSpPr/>
      </xdr:nvSpPr>
      <xdr:spPr>
        <a:xfrm>
          <a:off x="54991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9</xdr:row>
      <xdr:rowOff>17780</xdr:rowOff>
    </xdr:from>
    <xdr:to>
      <xdr:col>10</xdr:col>
      <xdr:colOff>64830</xdr:colOff>
      <xdr:row>9</xdr:row>
      <xdr:rowOff>132080</xdr:rowOff>
    </xdr:to>
    <xdr:sp macro="" textlink="">
      <xdr:nvSpPr>
        <xdr:cNvPr id="74" name="OpenSolver73"/>
        <xdr:cNvSpPr/>
      </xdr:nvSpPr>
      <xdr:spPr>
        <a:xfrm>
          <a:off x="61087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9</xdr:row>
      <xdr:rowOff>17780</xdr:rowOff>
    </xdr:from>
    <xdr:to>
      <xdr:col>11</xdr:col>
      <xdr:colOff>64830</xdr:colOff>
      <xdr:row>9</xdr:row>
      <xdr:rowOff>132080</xdr:rowOff>
    </xdr:to>
    <xdr:sp macro="" textlink="">
      <xdr:nvSpPr>
        <xdr:cNvPr id="75" name="OpenSolver74"/>
        <xdr:cNvSpPr/>
      </xdr:nvSpPr>
      <xdr:spPr>
        <a:xfrm>
          <a:off x="67183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9</xdr:row>
      <xdr:rowOff>17780</xdr:rowOff>
    </xdr:from>
    <xdr:to>
      <xdr:col>12</xdr:col>
      <xdr:colOff>64830</xdr:colOff>
      <xdr:row>9</xdr:row>
      <xdr:rowOff>132080</xdr:rowOff>
    </xdr:to>
    <xdr:sp macro="" textlink="">
      <xdr:nvSpPr>
        <xdr:cNvPr id="76" name="OpenSolver75"/>
        <xdr:cNvSpPr/>
      </xdr:nvSpPr>
      <xdr:spPr>
        <a:xfrm>
          <a:off x="73279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9</xdr:row>
      <xdr:rowOff>17780</xdr:rowOff>
    </xdr:from>
    <xdr:to>
      <xdr:col>13</xdr:col>
      <xdr:colOff>64830</xdr:colOff>
      <xdr:row>9</xdr:row>
      <xdr:rowOff>132080</xdr:rowOff>
    </xdr:to>
    <xdr:sp macro="" textlink="">
      <xdr:nvSpPr>
        <xdr:cNvPr id="77" name="OpenSolver76"/>
        <xdr:cNvSpPr/>
      </xdr:nvSpPr>
      <xdr:spPr>
        <a:xfrm>
          <a:off x="79375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9</xdr:row>
      <xdr:rowOff>17780</xdr:rowOff>
    </xdr:from>
    <xdr:to>
      <xdr:col>14</xdr:col>
      <xdr:colOff>64830</xdr:colOff>
      <xdr:row>9</xdr:row>
      <xdr:rowOff>132080</xdr:rowOff>
    </xdr:to>
    <xdr:sp macro="" textlink="">
      <xdr:nvSpPr>
        <xdr:cNvPr id="78" name="OpenSolver77"/>
        <xdr:cNvSpPr/>
      </xdr:nvSpPr>
      <xdr:spPr>
        <a:xfrm>
          <a:off x="85471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9</xdr:row>
      <xdr:rowOff>17780</xdr:rowOff>
    </xdr:from>
    <xdr:to>
      <xdr:col>15</xdr:col>
      <xdr:colOff>64830</xdr:colOff>
      <xdr:row>9</xdr:row>
      <xdr:rowOff>132080</xdr:rowOff>
    </xdr:to>
    <xdr:sp macro="" textlink="">
      <xdr:nvSpPr>
        <xdr:cNvPr id="79" name="OpenSolver78"/>
        <xdr:cNvSpPr/>
      </xdr:nvSpPr>
      <xdr:spPr>
        <a:xfrm>
          <a:off x="91567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9</xdr:row>
      <xdr:rowOff>17780</xdr:rowOff>
    </xdr:from>
    <xdr:to>
      <xdr:col>16</xdr:col>
      <xdr:colOff>64830</xdr:colOff>
      <xdr:row>9</xdr:row>
      <xdr:rowOff>132080</xdr:rowOff>
    </xdr:to>
    <xdr:sp macro="" textlink="">
      <xdr:nvSpPr>
        <xdr:cNvPr id="80" name="OpenSolver79"/>
        <xdr:cNvSpPr/>
      </xdr:nvSpPr>
      <xdr:spPr>
        <a:xfrm>
          <a:off x="9766300" y="16637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10</xdr:row>
      <xdr:rowOff>12700</xdr:rowOff>
    </xdr:from>
    <xdr:to>
      <xdr:col>5</xdr:col>
      <xdr:colOff>64830</xdr:colOff>
      <xdr:row>10</xdr:row>
      <xdr:rowOff>127000</xdr:rowOff>
    </xdr:to>
    <xdr:sp macro="" textlink="">
      <xdr:nvSpPr>
        <xdr:cNvPr id="81" name="OpenSolver80"/>
        <xdr:cNvSpPr/>
      </xdr:nvSpPr>
      <xdr:spPr>
        <a:xfrm>
          <a:off x="30607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10</xdr:row>
      <xdr:rowOff>12700</xdr:rowOff>
    </xdr:from>
    <xdr:to>
      <xdr:col>6</xdr:col>
      <xdr:colOff>64830</xdr:colOff>
      <xdr:row>10</xdr:row>
      <xdr:rowOff>127000</xdr:rowOff>
    </xdr:to>
    <xdr:sp macro="" textlink="">
      <xdr:nvSpPr>
        <xdr:cNvPr id="82" name="OpenSolver81"/>
        <xdr:cNvSpPr/>
      </xdr:nvSpPr>
      <xdr:spPr>
        <a:xfrm>
          <a:off x="36703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10</xdr:row>
      <xdr:rowOff>12700</xdr:rowOff>
    </xdr:from>
    <xdr:to>
      <xdr:col>7</xdr:col>
      <xdr:colOff>64830</xdr:colOff>
      <xdr:row>10</xdr:row>
      <xdr:rowOff>127000</xdr:rowOff>
    </xdr:to>
    <xdr:sp macro="" textlink="">
      <xdr:nvSpPr>
        <xdr:cNvPr id="83" name="OpenSolver82"/>
        <xdr:cNvSpPr/>
      </xdr:nvSpPr>
      <xdr:spPr>
        <a:xfrm>
          <a:off x="42799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10</xdr:row>
      <xdr:rowOff>12700</xdr:rowOff>
    </xdr:from>
    <xdr:to>
      <xdr:col>8</xdr:col>
      <xdr:colOff>64830</xdr:colOff>
      <xdr:row>10</xdr:row>
      <xdr:rowOff>127000</xdr:rowOff>
    </xdr:to>
    <xdr:sp macro="" textlink="">
      <xdr:nvSpPr>
        <xdr:cNvPr id="84" name="OpenSolver83"/>
        <xdr:cNvSpPr/>
      </xdr:nvSpPr>
      <xdr:spPr>
        <a:xfrm>
          <a:off x="48895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10</xdr:row>
      <xdr:rowOff>12700</xdr:rowOff>
    </xdr:from>
    <xdr:to>
      <xdr:col>9</xdr:col>
      <xdr:colOff>64830</xdr:colOff>
      <xdr:row>10</xdr:row>
      <xdr:rowOff>127000</xdr:rowOff>
    </xdr:to>
    <xdr:sp macro="" textlink="">
      <xdr:nvSpPr>
        <xdr:cNvPr id="85" name="OpenSolver84"/>
        <xdr:cNvSpPr/>
      </xdr:nvSpPr>
      <xdr:spPr>
        <a:xfrm>
          <a:off x="54991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10</xdr:row>
      <xdr:rowOff>12700</xdr:rowOff>
    </xdr:from>
    <xdr:to>
      <xdr:col>10</xdr:col>
      <xdr:colOff>64830</xdr:colOff>
      <xdr:row>10</xdr:row>
      <xdr:rowOff>127000</xdr:rowOff>
    </xdr:to>
    <xdr:sp macro="" textlink="">
      <xdr:nvSpPr>
        <xdr:cNvPr id="86" name="OpenSolver85"/>
        <xdr:cNvSpPr/>
      </xdr:nvSpPr>
      <xdr:spPr>
        <a:xfrm>
          <a:off x="61087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10</xdr:row>
      <xdr:rowOff>12700</xdr:rowOff>
    </xdr:from>
    <xdr:to>
      <xdr:col>11</xdr:col>
      <xdr:colOff>64830</xdr:colOff>
      <xdr:row>10</xdr:row>
      <xdr:rowOff>127000</xdr:rowOff>
    </xdr:to>
    <xdr:sp macro="" textlink="">
      <xdr:nvSpPr>
        <xdr:cNvPr id="87" name="OpenSolver86"/>
        <xdr:cNvSpPr/>
      </xdr:nvSpPr>
      <xdr:spPr>
        <a:xfrm>
          <a:off x="67183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10</xdr:row>
      <xdr:rowOff>12700</xdr:rowOff>
    </xdr:from>
    <xdr:to>
      <xdr:col>12</xdr:col>
      <xdr:colOff>64830</xdr:colOff>
      <xdr:row>10</xdr:row>
      <xdr:rowOff>127000</xdr:rowOff>
    </xdr:to>
    <xdr:sp macro="" textlink="">
      <xdr:nvSpPr>
        <xdr:cNvPr id="88" name="OpenSolver87"/>
        <xdr:cNvSpPr/>
      </xdr:nvSpPr>
      <xdr:spPr>
        <a:xfrm>
          <a:off x="73279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10</xdr:row>
      <xdr:rowOff>12700</xdr:rowOff>
    </xdr:from>
    <xdr:to>
      <xdr:col>13</xdr:col>
      <xdr:colOff>64830</xdr:colOff>
      <xdr:row>10</xdr:row>
      <xdr:rowOff>127000</xdr:rowOff>
    </xdr:to>
    <xdr:sp macro="" textlink="">
      <xdr:nvSpPr>
        <xdr:cNvPr id="89" name="OpenSolver88"/>
        <xdr:cNvSpPr/>
      </xdr:nvSpPr>
      <xdr:spPr>
        <a:xfrm>
          <a:off x="79375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10</xdr:row>
      <xdr:rowOff>12700</xdr:rowOff>
    </xdr:from>
    <xdr:to>
      <xdr:col>14</xdr:col>
      <xdr:colOff>64830</xdr:colOff>
      <xdr:row>10</xdr:row>
      <xdr:rowOff>127000</xdr:rowOff>
    </xdr:to>
    <xdr:sp macro="" textlink="">
      <xdr:nvSpPr>
        <xdr:cNvPr id="90" name="OpenSolver89"/>
        <xdr:cNvSpPr/>
      </xdr:nvSpPr>
      <xdr:spPr>
        <a:xfrm>
          <a:off x="85471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10</xdr:row>
      <xdr:rowOff>12700</xdr:rowOff>
    </xdr:from>
    <xdr:to>
      <xdr:col>15</xdr:col>
      <xdr:colOff>64830</xdr:colOff>
      <xdr:row>10</xdr:row>
      <xdr:rowOff>127000</xdr:rowOff>
    </xdr:to>
    <xdr:sp macro="" textlink="">
      <xdr:nvSpPr>
        <xdr:cNvPr id="91" name="OpenSolver90"/>
        <xdr:cNvSpPr/>
      </xdr:nvSpPr>
      <xdr:spPr>
        <a:xfrm>
          <a:off x="91567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10</xdr:row>
      <xdr:rowOff>12700</xdr:rowOff>
    </xdr:from>
    <xdr:to>
      <xdr:col>16</xdr:col>
      <xdr:colOff>64830</xdr:colOff>
      <xdr:row>10</xdr:row>
      <xdr:rowOff>127000</xdr:rowOff>
    </xdr:to>
    <xdr:sp macro="" textlink="">
      <xdr:nvSpPr>
        <xdr:cNvPr id="92" name="OpenSolver91"/>
        <xdr:cNvSpPr/>
      </xdr:nvSpPr>
      <xdr:spPr>
        <a:xfrm>
          <a:off x="9766300" y="18415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5</xdr:col>
      <xdr:colOff>12700</xdr:colOff>
      <xdr:row>11</xdr:row>
      <xdr:rowOff>7620</xdr:rowOff>
    </xdr:from>
    <xdr:to>
      <xdr:col>5</xdr:col>
      <xdr:colOff>64830</xdr:colOff>
      <xdr:row>11</xdr:row>
      <xdr:rowOff>121920</xdr:rowOff>
    </xdr:to>
    <xdr:sp macro="" textlink="">
      <xdr:nvSpPr>
        <xdr:cNvPr id="93" name="OpenSolver92"/>
        <xdr:cNvSpPr/>
      </xdr:nvSpPr>
      <xdr:spPr>
        <a:xfrm>
          <a:off x="30607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6</xdr:col>
      <xdr:colOff>12700</xdr:colOff>
      <xdr:row>11</xdr:row>
      <xdr:rowOff>7620</xdr:rowOff>
    </xdr:from>
    <xdr:to>
      <xdr:col>6</xdr:col>
      <xdr:colOff>64830</xdr:colOff>
      <xdr:row>11</xdr:row>
      <xdr:rowOff>121920</xdr:rowOff>
    </xdr:to>
    <xdr:sp macro="" textlink="">
      <xdr:nvSpPr>
        <xdr:cNvPr id="94" name="OpenSolver93"/>
        <xdr:cNvSpPr/>
      </xdr:nvSpPr>
      <xdr:spPr>
        <a:xfrm>
          <a:off x="36703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7</xdr:col>
      <xdr:colOff>12700</xdr:colOff>
      <xdr:row>11</xdr:row>
      <xdr:rowOff>7620</xdr:rowOff>
    </xdr:from>
    <xdr:to>
      <xdr:col>7</xdr:col>
      <xdr:colOff>64830</xdr:colOff>
      <xdr:row>11</xdr:row>
      <xdr:rowOff>121920</xdr:rowOff>
    </xdr:to>
    <xdr:sp macro="" textlink="">
      <xdr:nvSpPr>
        <xdr:cNvPr id="95" name="OpenSolver94"/>
        <xdr:cNvSpPr/>
      </xdr:nvSpPr>
      <xdr:spPr>
        <a:xfrm>
          <a:off x="42799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8</xdr:col>
      <xdr:colOff>12700</xdr:colOff>
      <xdr:row>11</xdr:row>
      <xdr:rowOff>7620</xdr:rowOff>
    </xdr:from>
    <xdr:to>
      <xdr:col>8</xdr:col>
      <xdr:colOff>64830</xdr:colOff>
      <xdr:row>11</xdr:row>
      <xdr:rowOff>121920</xdr:rowOff>
    </xdr:to>
    <xdr:sp macro="" textlink="">
      <xdr:nvSpPr>
        <xdr:cNvPr id="96" name="OpenSolver95"/>
        <xdr:cNvSpPr/>
      </xdr:nvSpPr>
      <xdr:spPr>
        <a:xfrm>
          <a:off x="48895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9</xdr:col>
      <xdr:colOff>12700</xdr:colOff>
      <xdr:row>11</xdr:row>
      <xdr:rowOff>7620</xdr:rowOff>
    </xdr:from>
    <xdr:to>
      <xdr:col>9</xdr:col>
      <xdr:colOff>64830</xdr:colOff>
      <xdr:row>11</xdr:row>
      <xdr:rowOff>121920</xdr:rowOff>
    </xdr:to>
    <xdr:sp macro="" textlink="">
      <xdr:nvSpPr>
        <xdr:cNvPr id="97" name="OpenSolver96"/>
        <xdr:cNvSpPr/>
      </xdr:nvSpPr>
      <xdr:spPr>
        <a:xfrm>
          <a:off x="54991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10</xdr:col>
      <xdr:colOff>12700</xdr:colOff>
      <xdr:row>11</xdr:row>
      <xdr:rowOff>7620</xdr:rowOff>
    </xdr:from>
    <xdr:to>
      <xdr:col>10</xdr:col>
      <xdr:colOff>64830</xdr:colOff>
      <xdr:row>11</xdr:row>
      <xdr:rowOff>121920</xdr:rowOff>
    </xdr:to>
    <xdr:sp macro="" textlink="">
      <xdr:nvSpPr>
        <xdr:cNvPr id="98" name="OpenSolver97"/>
        <xdr:cNvSpPr/>
      </xdr:nvSpPr>
      <xdr:spPr>
        <a:xfrm>
          <a:off x="61087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11</xdr:col>
      <xdr:colOff>12700</xdr:colOff>
      <xdr:row>11</xdr:row>
      <xdr:rowOff>7620</xdr:rowOff>
    </xdr:from>
    <xdr:to>
      <xdr:col>11</xdr:col>
      <xdr:colOff>64830</xdr:colOff>
      <xdr:row>11</xdr:row>
      <xdr:rowOff>121920</xdr:rowOff>
    </xdr:to>
    <xdr:sp macro="" textlink="">
      <xdr:nvSpPr>
        <xdr:cNvPr id="99" name="OpenSolver98"/>
        <xdr:cNvSpPr/>
      </xdr:nvSpPr>
      <xdr:spPr>
        <a:xfrm>
          <a:off x="67183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12</xdr:col>
      <xdr:colOff>12700</xdr:colOff>
      <xdr:row>11</xdr:row>
      <xdr:rowOff>7620</xdr:rowOff>
    </xdr:from>
    <xdr:to>
      <xdr:col>12</xdr:col>
      <xdr:colOff>64830</xdr:colOff>
      <xdr:row>11</xdr:row>
      <xdr:rowOff>121920</xdr:rowOff>
    </xdr:to>
    <xdr:sp macro="" textlink="">
      <xdr:nvSpPr>
        <xdr:cNvPr id="100" name="OpenSolver99"/>
        <xdr:cNvSpPr/>
      </xdr:nvSpPr>
      <xdr:spPr>
        <a:xfrm>
          <a:off x="73279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13</xdr:col>
      <xdr:colOff>12700</xdr:colOff>
      <xdr:row>11</xdr:row>
      <xdr:rowOff>7620</xdr:rowOff>
    </xdr:from>
    <xdr:to>
      <xdr:col>13</xdr:col>
      <xdr:colOff>64830</xdr:colOff>
      <xdr:row>11</xdr:row>
      <xdr:rowOff>121920</xdr:rowOff>
    </xdr:to>
    <xdr:sp macro="" textlink="">
      <xdr:nvSpPr>
        <xdr:cNvPr id="101" name="OpenSolver100"/>
        <xdr:cNvSpPr/>
      </xdr:nvSpPr>
      <xdr:spPr>
        <a:xfrm>
          <a:off x="79375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14</xdr:col>
      <xdr:colOff>12700</xdr:colOff>
      <xdr:row>11</xdr:row>
      <xdr:rowOff>7620</xdr:rowOff>
    </xdr:from>
    <xdr:to>
      <xdr:col>14</xdr:col>
      <xdr:colOff>64830</xdr:colOff>
      <xdr:row>11</xdr:row>
      <xdr:rowOff>121920</xdr:rowOff>
    </xdr:to>
    <xdr:sp macro="" textlink="">
      <xdr:nvSpPr>
        <xdr:cNvPr id="102" name="OpenSolver101"/>
        <xdr:cNvSpPr/>
      </xdr:nvSpPr>
      <xdr:spPr>
        <a:xfrm>
          <a:off x="85471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15</xdr:col>
      <xdr:colOff>12700</xdr:colOff>
      <xdr:row>11</xdr:row>
      <xdr:rowOff>7620</xdr:rowOff>
    </xdr:from>
    <xdr:to>
      <xdr:col>15</xdr:col>
      <xdr:colOff>64830</xdr:colOff>
      <xdr:row>11</xdr:row>
      <xdr:rowOff>121920</xdr:rowOff>
    </xdr:to>
    <xdr:sp macro="" textlink="">
      <xdr:nvSpPr>
        <xdr:cNvPr id="103" name="OpenSolver102"/>
        <xdr:cNvSpPr/>
      </xdr:nvSpPr>
      <xdr:spPr>
        <a:xfrm>
          <a:off x="91567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16</xdr:col>
      <xdr:colOff>12700</xdr:colOff>
      <xdr:row>11</xdr:row>
      <xdr:rowOff>7620</xdr:rowOff>
    </xdr:from>
    <xdr:to>
      <xdr:col>16</xdr:col>
      <xdr:colOff>64830</xdr:colOff>
      <xdr:row>11</xdr:row>
      <xdr:rowOff>121920</xdr:rowOff>
    </xdr:to>
    <xdr:sp macro="" textlink="">
      <xdr:nvSpPr>
        <xdr:cNvPr id="104" name="OpenSolver103"/>
        <xdr:cNvSpPr/>
      </xdr:nvSpPr>
      <xdr:spPr>
        <a:xfrm>
          <a:off x="9766300" y="2019300"/>
          <a:ext cx="52130"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US" sz="900">
              <a:solidFill>
                <a:srgbClr val="000000"/>
              </a:solidFill>
            </a:rPr>
            <a:t>i</a:t>
          </a:r>
        </a:p>
      </xdr:txBody>
    </xdr:sp>
    <xdr:clientData/>
  </xdr:twoCellAnchor>
  <xdr:twoCellAnchor>
    <xdr:from>
      <xdr:col>0</xdr:col>
      <xdr:colOff>315685</xdr:colOff>
      <xdr:row>37</xdr:row>
      <xdr:rowOff>92527</xdr:rowOff>
    </xdr:from>
    <xdr:to>
      <xdr:col>10</xdr:col>
      <xdr:colOff>32656</xdr:colOff>
      <xdr:row>54</xdr:row>
      <xdr:rowOff>65313</xdr:rowOff>
    </xdr:to>
    <xdr:graphicFrame macro="">
      <xdr:nvGraphicFramePr>
        <xdr:cNvPr id="105" name="Chart 10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239488</xdr:colOff>
      <xdr:row>57</xdr:row>
      <xdr:rowOff>48985</xdr:rowOff>
    </xdr:from>
    <xdr:to>
      <xdr:col>9</xdr:col>
      <xdr:colOff>272144</xdr:colOff>
      <xdr:row>74</xdr:row>
      <xdr:rowOff>10885</xdr:rowOff>
    </xdr:to>
    <xdr:graphicFrame macro="">
      <xdr:nvGraphicFramePr>
        <xdr:cNvPr id="106" name="Chart 10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Y36"/>
  <sheetViews>
    <sheetView tabSelected="1" showWhiteSpace="0" zoomScale="80" zoomScaleNormal="80" workbookViewId="0">
      <selection activeCell="B24" sqref="B24"/>
    </sheetView>
  </sheetViews>
  <sheetFormatPr baseColWidth="10" defaultColWidth="8.7265625" defaultRowHeight="14.5"/>
  <cols>
    <col min="1" max="1" width="30.26953125" bestFit="1" customWidth="1"/>
    <col min="19" max="19" width="10.7265625" bestFit="1" customWidth="1"/>
  </cols>
  <sheetData>
    <row r="4" spans="2:19">
      <c r="B4" s="29" t="s">
        <v>0</v>
      </c>
      <c r="C4" s="29"/>
      <c r="D4" s="29"/>
      <c r="E4" s="29"/>
      <c r="F4" s="29"/>
      <c r="G4" s="29"/>
      <c r="H4" s="29"/>
      <c r="I4" s="29"/>
      <c r="J4" s="29"/>
      <c r="K4" s="29"/>
      <c r="L4" s="29"/>
      <c r="M4" s="29"/>
      <c r="N4" s="29"/>
      <c r="O4" s="29"/>
      <c r="P4" s="29"/>
      <c r="Q4" s="29"/>
      <c r="R4" s="29"/>
      <c r="S4" s="29"/>
    </row>
    <row r="5" spans="2:19">
      <c r="B5" s="29"/>
      <c r="E5" s="29"/>
      <c r="F5" s="2">
        <v>1</v>
      </c>
      <c r="G5" s="2">
        <v>2</v>
      </c>
      <c r="H5" s="2">
        <v>3</v>
      </c>
      <c r="I5" s="2">
        <v>4</v>
      </c>
      <c r="J5" s="2">
        <v>5</v>
      </c>
      <c r="K5" s="2">
        <v>6</v>
      </c>
      <c r="L5" s="2">
        <v>7</v>
      </c>
      <c r="M5" s="2">
        <v>8</v>
      </c>
      <c r="N5" s="2">
        <v>9</v>
      </c>
      <c r="O5" s="2">
        <v>10</v>
      </c>
      <c r="P5" s="2">
        <v>11</v>
      </c>
      <c r="Q5" s="2">
        <v>12</v>
      </c>
      <c r="R5" s="29">
        <f>SUMPRODUCT(R21:R32,S21:S32)</f>
        <v>6242264</v>
      </c>
      <c r="S5" s="29"/>
    </row>
    <row r="6" spans="2:19">
      <c r="B6" s="29"/>
      <c r="C6" s="29" t="s">
        <v>58</v>
      </c>
      <c r="D6" s="29" t="s">
        <v>2</v>
      </c>
      <c r="E6" s="29">
        <v>0</v>
      </c>
      <c r="F6" s="2">
        <v>4400</v>
      </c>
      <c r="G6" s="2">
        <v>4400</v>
      </c>
      <c r="H6" s="2">
        <v>6000</v>
      </c>
      <c r="I6" s="2">
        <v>8000</v>
      </c>
      <c r="J6" s="2">
        <v>6600</v>
      </c>
      <c r="K6" s="2">
        <v>11800</v>
      </c>
      <c r="L6" s="2">
        <v>13000</v>
      </c>
      <c r="M6" s="2">
        <v>11200</v>
      </c>
      <c r="N6" s="2">
        <v>10800</v>
      </c>
      <c r="O6" s="2">
        <v>7600</v>
      </c>
      <c r="P6" s="2">
        <v>6000</v>
      </c>
      <c r="Q6" s="2">
        <v>5600</v>
      </c>
      <c r="R6" s="29">
        <f>SUM(F6:Q6)</f>
        <v>95400</v>
      </c>
      <c r="S6" s="29"/>
    </row>
    <row r="7" spans="2:19">
      <c r="B7" s="29"/>
      <c r="C7" s="29" t="s">
        <v>5</v>
      </c>
      <c r="D7" s="29" t="s">
        <v>6</v>
      </c>
      <c r="E7" s="29">
        <v>240</v>
      </c>
      <c r="F7" s="1">
        <v>6347</v>
      </c>
      <c r="G7" s="1">
        <v>6400</v>
      </c>
      <c r="H7" s="1">
        <v>6400</v>
      </c>
      <c r="I7" s="1">
        <v>6400</v>
      </c>
      <c r="J7" s="1">
        <v>9453</v>
      </c>
      <c r="K7" s="1">
        <v>9480</v>
      </c>
      <c r="L7" s="1">
        <v>9480</v>
      </c>
      <c r="M7" s="1">
        <v>11200</v>
      </c>
      <c r="N7" s="1">
        <v>10800</v>
      </c>
      <c r="O7" s="1">
        <v>7600</v>
      </c>
      <c r="P7" s="1">
        <v>6000</v>
      </c>
      <c r="Q7" s="1">
        <v>5600</v>
      </c>
      <c r="R7" s="1">
        <f>SUM(F7:Q7)</f>
        <v>95160</v>
      </c>
      <c r="S7" s="29"/>
    </row>
    <row r="8" spans="2:19">
      <c r="B8" s="29"/>
      <c r="C8" s="29" t="s">
        <v>20</v>
      </c>
      <c r="D8" s="29" t="s">
        <v>1</v>
      </c>
      <c r="E8" s="29">
        <v>240</v>
      </c>
      <c r="F8" s="29">
        <v>2187</v>
      </c>
      <c r="G8" s="29">
        <v>4187</v>
      </c>
      <c r="H8" s="29">
        <v>4587</v>
      </c>
      <c r="I8" s="29">
        <v>2987</v>
      </c>
      <c r="J8" s="29">
        <v>5840</v>
      </c>
      <c r="K8" s="29">
        <v>3520</v>
      </c>
      <c r="L8" s="29">
        <v>0</v>
      </c>
      <c r="M8" s="29">
        <v>0</v>
      </c>
      <c r="N8" s="29">
        <v>0</v>
      </c>
      <c r="O8" s="29">
        <v>0</v>
      </c>
      <c r="P8" s="29">
        <v>0</v>
      </c>
      <c r="Q8" s="29">
        <v>0</v>
      </c>
      <c r="R8" s="1">
        <f t="shared" ref="R8:R12" si="0">SUM(F8:Q8)</f>
        <v>23308</v>
      </c>
      <c r="S8" s="29"/>
    </row>
    <row r="9" spans="2:19">
      <c r="B9" s="29"/>
      <c r="C9" s="29" t="s">
        <v>3</v>
      </c>
      <c r="D9" s="29" t="s">
        <v>4</v>
      </c>
      <c r="E9" s="29">
        <v>160</v>
      </c>
      <c r="F9" s="29">
        <v>160</v>
      </c>
      <c r="G9" s="29">
        <v>160</v>
      </c>
      <c r="H9" s="29">
        <v>160</v>
      </c>
      <c r="I9" s="29">
        <v>160</v>
      </c>
      <c r="J9" s="29">
        <v>237</v>
      </c>
      <c r="K9" s="29">
        <v>237</v>
      </c>
      <c r="L9" s="29">
        <v>237</v>
      </c>
      <c r="M9" s="29">
        <v>237</v>
      </c>
      <c r="N9" s="29">
        <v>237</v>
      </c>
      <c r="O9" s="29">
        <v>191</v>
      </c>
      <c r="P9" s="29">
        <v>151</v>
      </c>
      <c r="Q9" s="29">
        <v>151</v>
      </c>
      <c r="R9" s="1">
        <f t="shared" si="0"/>
        <v>2318</v>
      </c>
      <c r="S9" s="29"/>
    </row>
    <row r="10" spans="2:19">
      <c r="B10" s="29"/>
      <c r="C10" s="29" t="s">
        <v>8</v>
      </c>
      <c r="D10" s="29" t="s">
        <v>7</v>
      </c>
      <c r="E10" s="29"/>
      <c r="F10" s="29">
        <v>0</v>
      </c>
      <c r="G10" s="29">
        <v>0</v>
      </c>
      <c r="H10" s="29">
        <v>0</v>
      </c>
      <c r="I10" s="29">
        <v>0</v>
      </c>
      <c r="J10" s="29">
        <v>77</v>
      </c>
      <c r="K10" s="29">
        <v>0</v>
      </c>
      <c r="L10" s="29">
        <v>0</v>
      </c>
      <c r="M10" s="29">
        <v>0</v>
      </c>
      <c r="N10" s="29">
        <v>0</v>
      </c>
      <c r="O10" s="29">
        <v>0</v>
      </c>
      <c r="P10" s="29">
        <v>0</v>
      </c>
      <c r="Q10" s="29">
        <v>0</v>
      </c>
      <c r="R10" s="1">
        <f>SUM(F10:Q10)</f>
        <v>77</v>
      </c>
      <c r="S10" s="29"/>
    </row>
    <row r="11" spans="2:19">
      <c r="B11" s="29"/>
      <c r="C11" s="29" t="s">
        <v>9</v>
      </c>
      <c r="D11" s="29" t="s">
        <v>10</v>
      </c>
      <c r="E11" s="29"/>
      <c r="F11" s="29">
        <v>0</v>
      </c>
      <c r="G11" s="29">
        <v>0</v>
      </c>
      <c r="H11" s="29">
        <v>0</v>
      </c>
      <c r="I11" s="29">
        <v>0</v>
      </c>
      <c r="J11" s="29">
        <v>0</v>
      </c>
      <c r="K11" s="29">
        <v>0</v>
      </c>
      <c r="L11" s="29">
        <v>0</v>
      </c>
      <c r="M11" s="29">
        <v>0</v>
      </c>
      <c r="N11" s="29">
        <v>0</v>
      </c>
      <c r="O11" s="29">
        <v>46</v>
      </c>
      <c r="P11" s="29">
        <v>40</v>
      </c>
      <c r="Q11" s="29">
        <v>0</v>
      </c>
      <c r="R11" s="1">
        <f t="shared" si="0"/>
        <v>86</v>
      </c>
      <c r="S11" s="29"/>
    </row>
    <row r="12" spans="2:19">
      <c r="B12" s="29"/>
      <c r="C12" s="29" t="s">
        <v>11</v>
      </c>
      <c r="D12" s="29" t="s">
        <v>12</v>
      </c>
      <c r="E12" s="29"/>
      <c r="F12" s="29">
        <v>0</v>
      </c>
      <c r="G12" s="29">
        <v>0</v>
      </c>
      <c r="H12" s="29">
        <v>0</v>
      </c>
      <c r="I12" s="29">
        <v>0</v>
      </c>
      <c r="J12" s="29">
        <v>0</v>
      </c>
      <c r="K12" s="29">
        <v>0</v>
      </c>
      <c r="L12" s="29">
        <v>0</v>
      </c>
      <c r="M12" s="29">
        <v>43</v>
      </c>
      <c r="N12" s="29">
        <v>33</v>
      </c>
      <c r="O12" s="29">
        <v>0</v>
      </c>
      <c r="P12" s="29">
        <v>0</v>
      </c>
      <c r="Q12" s="29">
        <v>0</v>
      </c>
      <c r="R12" s="1">
        <f t="shared" si="0"/>
        <v>76</v>
      </c>
      <c r="S12" s="29"/>
    </row>
    <row r="13" spans="2:19">
      <c r="B13" s="29"/>
      <c r="C13" s="29" t="s">
        <v>14</v>
      </c>
      <c r="D13" s="29" t="s">
        <v>15</v>
      </c>
      <c r="E13" s="29"/>
      <c r="F13" s="29">
        <v>13000</v>
      </c>
      <c r="G13" s="29">
        <v>13000</v>
      </c>
      <c r="H13" s="29">
        <v>13000</v>
      </c>
      <c r="I13" s="29">
        <v>13000</v>
      </c>
      <c r="J13" s="29">
        <v>13000</v>
      </c>
      <c r="K13" s="29">
        <v>13000</v>
      </c>
      <c r="L13" s="29">
        <v>13000</v>
      </c>
      <c r="M13" s="29">
        <v>13000</v>
      </c>
      <c r="N13" s="29">
        <v>13000</v>
      </c>
      <c r="O13" s="29">
        <v>13000</v>
      </c>
      <c r="P13" s="29">
        <v>13000</v>
      </c>
      <c r="Q13" s="29">
        <v>13000</v>
      </c>
      <c r="R13" s="29">
        <f>SUM(F13:Q13)</f>
        <v>156000</v>
      </c>
      <c r="S13" s="29"/>
    </row>
    <row r="14" spans="2:19">
      <c r="B14" s="29"/>
      <c r="C14" s="29"/>
      <c r="D14" s="29"/>
      <c r="E14" s="29"/>
      <c r="F14" s="29"/>
      <c r="G14" s="29"/>
      <c r="H14" s="29"/>
      <c r="I14" s="29"/>
      <c r="J14" s="29"/>
      <c r="K14" s="29"/>
      <c r="L14" s="29"/>
      <c r="M14" s="29"/>
      <c r="N14" s="29"/>
      <c r="O14" s="29"/>
      <c r="P14" s="29"/>
      <c r="Q14" s="29"/>
      <c r="R14" s="29"/>
      <c r="S14" s="29"/>
    </row>
    <row r="15" spans="2:19">
      <c r="B15" s="29" t="s">
        <v>13</v>
      </c>
      <c r="C15" s="29"/>
      <c r="D15" s="29"/>
      <c r="E15" s="29"/>
      <c r="F15" s="29"/>
      <c r="G15" s="29"/>
      <c r="H15" s="29"/>
      <c r="I15" s="29"/>
      <c r="J15" s="29"/>
      <c r="K15" s="29"/>
      <c r="L15" s="29"/>
      <c r="M15" s="29"/>
      <c r="N15" s="29"/>
      <c r="O15" s="29"/>
      <c r="P15" s="29"/>
      <c r="Q15" s="29"/>
      <c r="R15" s="29"/>
      <c r="S15" s="29"/>
    </row>
    <row r="16" spans="2:19">
      <c r="B16" s="29"/>
      <c r="C16" s="29" t="s">
        <v>18</v>
      </c>
      <c r="D16" s="29"/>
      <c r="E16" s="29"/>
      <c r="F16" s="2">
        <v>1</v>
      </c>
      <c r="G16" s="2">
        <v>1</v>
      </c>
      <c r="H16" s="2">
        <v>1</v>
      </c>
      <c r="I16" s="2">
        <v>1</v>
      </c>
      <c r="J16" s="2">
        <v>1</v>
      </c>
      <c r="K16" s="2">
        <v>1</v>
      </c>
      <c r="L16" s="2">
        <v>1</v>
      </c>
      <c r="M16" s="2">
        <v>1</v>
      </c>
      <c r="N16" s="2">
        <v>1</v>
      </c>
      <c r="O16" s="2">
        <v>1</v>
      </c>
      <c r="P16" s="2">
        <v>1</v>
      </c>
      <c r="Q16" s="2">
        <v>1</v>
      </c>
      <c r="R16" s="29" t="s">
        <v>19</v>
      </c>
      <c r="S16" s="29"/>
    </row>
    <row r="17" spans="2:25">
      <c r="B17" s="29"/>
      <c r="C17" s="29"/>
      <c r="D17" s="29" t="s">
        <v>15</v>
      </c>
      <c r="E17" s="29"/>
      <c r="F17" s="29">
        <f>PRODUCT(F$13,F$16)</f>
        <v>13000</v>
      </c>
      <c r="G17" s="29">
        <f t="shared" ref="G17:Q17" si="1">PRODUCT(G$13,G$16)</f>
        <v>13000</v>
      </c>
      <c r="H17" s="29">
        <f t="shared" si="1"/>
        <v>13000</v>
      </c>
      <c r="I17" s="29">
        <f t="shared" si="1"/>
        <v>13000</v>
      </c>
      <c r="J17" s="29">
        <f t="shared" si="1"/>
        <v>13000</v>
      </c>
      <c r="K17" s="29">
        <f t="shared" si="1"/>
        <v>13000</v>
      </c>
      <c r="L17" s="29">
        <f t="shared" si="1"/>
        <v>13000</v>
      </c>
      <c r="M17" s="29">
        <f t="shared" si="1"/>
        <v>13000</v>
      </c>
      <c r="N17" s="29">
        <f t="shared" si="1"/>
        <v>13000</v>
      </c>
      <c r="O17" s="29">
        <f t="shared" si="1"/>
        <v>13000</v>
      </c>
      <c r="P17" s="29">
        <f t="shared" si="1"/>
        <v>13000</v>
      </c>
      <c r="Q17" s="29">
        <f t="shared" si="1"/>
        <v>13000</v>
      </c>
      <c r="R17" s="29">
        <f>SUM(F17:Q17)</f>
        <v>156000</v>
      </c>
      <c r="S17" s="29"/>
    </row>
    <row r="18" spans="2:25">
      <c r="B18" s="29"/>
      <c r="C18" s="29"/>
      <c r="D18" s="29" t="s">
        <v>6</v>
      </c>
      <c r="E18" s="29"/>
      <c r="F18" s="29">
        <f>PRODUCT(F$7,F$16)</f>
        <v>6347</v>
      </c>
      <c r="G18" s="29">
        <f t="shared" ref="G18:Q18" si="2">PRODUCT(G$7,G$16)</f>
        <v>6400</v>
      </c>
      <c r="H18" s="29">
        <f t="shared" si="2"/>
        <v>6400</v>
      </c>
      <c r="I18" s="29">
        <f t="shared" si="2"/>
        <v>6400</v>
      </c>
      <c r="J18" s="29">
        <f t="shared" si="2"/>
        <v>9453</v>
      </c>
      <c r="K18" s="29">
        <f t="shared" si="2"/>
        <v>9480</v>
      </c>
      <c r="L18" s="29">
        <f t="shared" si="2"/>
        <v>9480</v>
      </c>
      <c r="M18" s="29">
        <f t="shared" si="2"/>
        <v>11200</v>
      </c>
      <c r="N18" s="29">
        <f t="shared" si="2"/>
        <v>10800</v>
      </c>
      <c r="O18" s="29">
        <f t="shared" si="2"/>
        <v>7600</v>
      </c>
      <c r="P18" s="29">
        <f t="shared" si="2"/>
        <v>6000</v>
      </c>
      <c r="Q18" s="29">
        <f t="shared" si="2"/>
        <v>5600</v>
      </c>
      <c r="R18" s="29"/>
      <c r="S18" s="29"/>
    </row>
    <row r="19" spans="2:25">
      <c r="B19" s="29"/>
      <c r="C19" s="29"/>
      <c r="D19" s="29"/>
      <c r="E19" s="29"/>
      <c r="F19" s="29"/>
      <c r="G19" s="29"/>
      <c r="H19" s="29"/>
      <c r="I19" s="29"/>
      <c r="J19" s="29"/>
      <c r="K19" s="29"/>
      <c r="L19" s="29"/>
      <c r="M19" s="29"/>
      <c r="N19" s="29"/>
      <c r="O19" s="29"/>
      <c r="P19" s="29"/>
      <c r="Q19" s="29"/>
      <c r="R19" s="29"/>
      <c r="S19" s="29"/>
    </row>
    <row r="20" spans="2:25" ht="15" thickBot="1">
      <c r="B20" s="29"/>
      <c r="C20" s="29" t="s">
        <v>16</v>
      </c>
      <c r="D20" s="29"/>
      <c r="E20" s="29"/>
      <c r="F20" s="2">
        <v>1</v>
      </c>
      <c r="G20" s="2">
        <v>1</v>
      </c>
      <c r="H20" s="2">
        <v>1</v>
      </c>
      <c r="I20" s="2">
        <v>1</v>
      </c>
      <c r="J20" s="2">
        <v>1</v>
      </c>
      <c r="K20" s="2">
        <v>1</v>
      </c>
      <c r="L20" s="2">
        <v>1</v>
      </c>
      <c r="M20" s="2">
        <v>1</v>
      </c>
      <c r="N20" s="2">
        <v>1</v>
      </c>
      <c r="O20" s="2">
        <v>1</v>
      </c>
      <c r="P20" s="2">
        <v>1</v>
      </c>
      <c r="Q20" s="2">
        <v>1</v>
      </c>
      <c r="R20" s="29"/>
      <c r="S20" s="29" t="s">
        <v>23</v>
      </c>
    </row>
    <row r="21" spans="2:25" ht="15" thickTop="1">
      <c r="B21" s="29"/>
      <c r="C21" s="29"/>
      <c r="D21" s="29"/>
      <c r="E21" s="29"/>
      <c r="F21" s="29">
        <f>PRODUCT(F$9,F$20)</f>
        <v>160</v>
      </c>
      <c r="G21" s="29">
        <f>PRODUCT(G$9,G$20)</f>
        <v>160</v>
      </c>
      <c r="H21" s="29">
        <f t="shared" ref="H21:Q21" si="3">PRODUCT(H$9,H$20)</f>
        <v>160</v>
      </c>
      <c r="I21" s="29">
        <f t="shared" si="3"/>
        <v>160</v>
      </c>
      <c r="J21" s="29">
        <f t="shared" si="3"/>
        <v>237</v>
      </c>
      <c r="K21" s="29">
        <f t="shared" si="3"/>
        <v>237</v>
      </c>
      <c r="L21" s="29">
        <f t="shared" si="3"/>
        <v>237</v>
      </c>
      <c r="M21" s="29">
        <f t="shared" si="3"/>
        <v>237</v>
      </c>
      <c r="N21" s="29">
        <f t="shared" si="3"/>
        <v>237</v>
      </c>
      <c r="O21" s="29">
        <f t="shared" si="3"/>
        <v>191</v>
      </c>
      <c r="P21" s="29">
        <f t="shared" si="3"/>
        <v>151</v>
      </c>
      <c r="Q21" s="29">
        <f t="shared" si="3"/>
        <v>151</v>
      </c>
      <c r="R21" s="6">
        <f>SUM(F21:Q21)</f>
        <v>2318</v>
      </c>
      <c r="S21" s="4">
        <v>2400</v>
      </c>
    </row>
    <row r="22" spans="2:25">
      <c r="B22" s="29"/>
      <c r="C22" s="29"/>
      <c r="D22" s="29" t="s">
        <v>4</v>
      </c>
      <c r="E22" s="29"/>
      <c r="F22" s="29">
        <f>E$9+F$10-F$11</f>
        <v>160</v>
      </c>
      <c r="G22" s="29">
        <f>F$9+G$10-G$11</f>
        <v>160</v>
      </c>
      <c r="H22" s="29">
        <f>G$9+H$10-H$11</f>
        <v>160</v>
      </c>
      <c r="I22" s="29">
        <f t="shared" ref="I22:Q22" si="4">H$9+I$10-I$11</f>
        <v>160</v>
      </c>
      <c r="J22" s="29">
        <f t="shared" si="4"/>
        <v>237</v>
      </c>
      <c r="K22" s="29">
        <f t="shared" si="4"/>
        <v>237</v>
      </c>
      <c r="L22" s="29">
        <f t="shared" si="4"/>
        <v>237</v>
      </c>
      <c r="M22" s="29">
        <f t="shared" si="4"/>
        <v>237</v>
      </c>
      <c r="N22" s="29">
        <f t="shared" si="4"/>
        <v>237</v>
      </c>
      <c r="O22" s="29">
        <f t="shared" si="4"/>
        <v>191</v>
      </c>
      <c r="P22" s="29">
        <f t="shared" si="4"/>
        <v>151</v>
      </c>
      <c r="Q22" s="29">
        <f t="shared" si="4"/>
        <v>151</v>
      </c>
      <c r="R22" s="6"/>
      <c r="S22" s="5"/>
    </row>
    <row r="23" spans="2:25" ht="15" thickBot="1">
      <c r="B23" s="29"/>
      <c r="C23" s="29"/>
      <c r="D23" s="29"/>
      <c r="E23" s="29"/>
      <c r="F23" s="29">
        <v>40</v>
      </c>
      <c r="G23" s="29">
        <v>40</v>
      </c>
      <c r="H23" s="29">
        <v>40</v>
      </c>
      <c r="I23" s="29">
        <v>40</v>
      </c>
      <c r="J23" s="29">
        <v>40</v>
      </c>
      <c r="K23" s="29">
        <v>40</v>
      </c>
      <c r="L23" s="29">
        <v>40</v>
      </c>
      <c r="M23" s="29">
        <v>40</v>
      </c>
      <c r="N23" s="29">
        <v>40</v>
      </c>
      <c r="O23" s="29">
        <v>40</v>
      </c>
      <c r="P23" s="29">
        <v>40</v>
      </c>
      <c r="Q23" s="29">
        <v>40</v>
      </c>
      <c r="R23" s="6"/>
      <c r="S23" s="5"/>
    </row>
    <row r="24" spans="2:25" ht="15" thickTop="1">
      <c r="B24" s="29"/>
      <c r="C24" s="29"/>
      <c r="D24" s="29" t="s">
        <v>12</v>
      </c>
      <c r="E24" s="29"/>
      <c r="F24" s="29">
        <f>PRODUCT(F12,F20)</f>
        <v>0</v>
      </c>
      <c r="G24" s="29">
        <f>PRODUCT(G12,G20)</f>
        <v>0</v>
      </c>
      <c r="H24" s="29">
        <f t="shared" ref="H24:Q24" si="5">PRODUCT(H12,H20)</f>
        <v>0</v>
      </c>
      <c r="I24" s="29">
        <f t="shared" si="5"/>
        <v>0</v>
      </c>
      <c r="J24" s="29">
        <f t="shared" si="5"/>
        <v>0</v>
      </c>
      <c r="K24" s="29">
        <f t="shared" si="5"/>
        <v>0</v>
      </c>
      <c r="L24" s="29">
        <f t="shared" si="5"/>
        <v>0</v>
      </c>
      <c r="M24" s="29">
        <f t="shared" si="5"/>
        <v>43</v>
      </c>
      <c r="N24" s="29">
        <f t="shared" si="5"/>
        <v>33</v>
      </c>
      <c r="O24" s="29">
        <f t="shared" si="5"/>
        <v>0</v>
      </c>
      <c r="P24" s="29">
        <f t="shared" si="5"/>
        <v>0</v>
      </c>
      <c r="Q24" s="29">
        <f t="shared" si="5"/>
        <v>0</v>
      </c>
      <c r="R24" s="6">
        <f>SUM(F24:Q24)</f>
        <v>76</v>
      </c>
      <c r="S24" s="4">
        <v>3300</v>
      </c>
    </row>
    <row r="25" spans="2:25">
      <c r="B25" s="29"/>
      <c r="C25" s="29"/>
      <c r="D25" s="29"/>
      <c r="E25" s="29"/>
      <c r="F25" s="29"/>
      <c r="G25" s="29"/>
      <c r="H25" s="29"/>
      <c r="I25" s="29"/>
      <c r="J25" s="29"/>
      <c r="K25" s="29"/>
      <c r="L25" s="29"/>
      <c r="M25" s="29"/>
      <c r="N25" s="29"/>
      <c r="O25" s="29"/>
      <c r="P25" s="29"/>
      <c r="Q25" s="29"/>
      <c r="R25" s="6"/>
      <c r="S25" s="5"/>
    </row>
    <row r="26" spans="2:25">
      <c r="B26" s="29"/>
      <c r="C26" s="29"/>
      <c r="D26" s="29" t="s">
        <v>22</v>
      </c>
      <c r="E26" s="29"/>
      <c r="F26" s="29">
        <f xml:space="preserve"> (F24+F22)*F23</f>
        <v>6400</v>
      </c>
      <c r="G26" s="29">
        <f t="shared" ref="G26:P26" si="6" xml:space="preserve"> (G24+G22)*G23</f>
        <v>6400</v>
      </c>
      <c r="H26" s="29">
        <f t="shared" si="6"/>
        <v>6400</v>
      </c>
      <c r="I26" s="29">
        <f t="shared" si="6"/>
        <v>6400</v>
      </c>
      <c r="J26" s="29">
        <f t="shared" si="6"/>
        <v>9480</v>
      </c>
      <c r="K26" s="29">
        <f t="shared" si="6"/>
        <v>9480</v>
      </c>
      <c r="L26" s="29">
        <f t="shared" si="6"/>
        <v>9480</v>
      </c>
      <c r="M26" s="29">
        <f t="shared" si="6"/>
        <v>11200</v>
      </c>
      <c r="N26" s="29">
        <f t="shared" si="6"/>
        <v>10800</v>
      </c>
      <c r="O26" s="29">
        <f t="shared" si="6"/>
        <v>7640</v>
      </c>
      <c r="P26" s="29">
        <f t="shared" si="6"/>
        <v>6040</v>
      </c>
      <c r="Q26" s="29">
        <f xml:space="preserve"> (Q24+Q22)*Q23</f>
        <v>6040</v>
      </c>
      <c r="R26" s="6"/>
      <c r="S26" s="5"/>
    </row>
    <row r="27" spans="2:25" ht="15" thickBot="1">
      <c r="B27" s="29"/>
      <c r="C27" s="29" t="s">
        <v>17</v>
      </c>
      <c r="D27" s="29"/>
      <c r="E27" s="3"/>
      <c r="F27" s="2">
        <v>1</v>
      </c>
      <c r="G27" s="2">
        <v>1</v>
      </c>
      <c r="H27" s="2">
        <v>1</v>
      </c>
      <c r="I27" s="2">
        <v>1</v>
      </c>
      <c r="J27" s="2">
        <v>1</v>
      </c>
      <c r="K27" s="2">
        <v>1</v>
      </c>
      <c r="L27" s="2">
        <v>1</v>
      </c>
      <c r="M27" s="2">
        <v>1</v>
      </c>
      <c r="N27" s="2">
        <v>1</v>
      </c>
      <c r="O27" s="2">
        <v>1</v>
      </c>
      <c r="P27" s="2">
        <v>1</v>
      </c>
      <c r="Q27" s="2">
        <v>1</v>
      </c>
      <c r="R27" s="6"/>
      <c r="S27" s="5"/>
    </row>
    <row r="28" spans="2:25" ht="15" thickTop="1">
      <c r="B28" s="29"/>
      <c r="C28" s="29"/>
      <c r="D28" s="29"/>
      <c r="E28" s="29"/>
      <c r="F28" s="29">
        <f t="shared" ref="F28:Q28" si="7">PRODUCT(F8,F27)</f>
        <v>2187</v>
      </c>
      <c r="G28" s="29">
        <f t="shared" si="7"/>
        <v>4187</v>
      </c>
      <c r="H28" s="29">
        <f t="shared" si="7"/>
        <v>4587</v>
      </c>
      <c r="I28" s="29">
        <f t="shared" si="7"/>
        <v>2987</v>
      </c>
      <c r="J28" s="29">
        <f t="shared" si="7"/>
        <v>5840</v>
      </c>
      <c r="K28" s="29">
        <f t="shared" si="7"/>
        <v>3520</v>
      </c>
      <c r="L28" s="29">
        <f t="shared" si="7"/>
        <v>0</v>
      </c>
      <c r="M28" s="29">
        <f t="shared" si="7"/>
        <v>0</v>
      </c>
      <c r="N28" s="29">
        <f t="shared" si="7"/>
        <v>0</v>
      </c>
      <c r="O28" s="29">
        <f t="shared" si="7"/>
        <v>0</v>
      </c>
      <c r="P28" s="29">
        <f t="shared" si="7"/>
        <v>0</v>
      </c>
      <c r="Q28" s="29">
        <f t="shared" si="7"/>
        <v>0</v>
      </c>
      <c r="R28" s="6">
        <f>SUM(F28:Q28)</f>
        <v>23308</v>
      </c>
      <c r="S28" s="4">
        <v>8</v>
      </c>
    </row>
    <row r="29" spans="2:25">
      <c r="B29" s="29"/>
      <c r="C29" s="29"/>
      <c r="D29" s="29"/>
      <c r="E29" s="29"/>
      <c r="F29" s="29">
        <f>E$8+F$7-F$6</f>
        <v>2187</v>
      </c>
      <c r="G29" s="29">
        <f>F$8+G$7-G$6</f>
        <v>4187</v>
      </c>
      <c r="H29" s="29">
        <f t="shared" ref="H29:P29" si="8">G$8+H$7-H$6</f>
        <v>4587</v>
      </c>
      <c r="I29" s="29">
        <f t="shared" si="8"/>
        <v>2987</v>
      </c>
      <c r="J29" s="29">
        <f t="shared" si="8"/>
        <v>5840</v>
      </c>
      <c r="K29" s="29">
        <f t="shared" si="8"/>
        <v>3520</v>
      </c>
      <c r="L29" s="29">
        <f t="shared" si="8"/>
        <v>0</v>
      </c>
      <c r="M29" s="29">
        <f t="shared" si="8"/>
        <v>0</v>
      </c>
      <c r="N29" s="29">
        <f t="shared" si="8"/>
        <v>0</v>
      </c>
      <c r="O29" s="29">
        <f t="shared" si="8"/>
        <v>0</v>
      </c>
      <c r="P29" s="29">
        <f t="shared" si="8"/>
        <v>0</v>
      </c>
      <c r="Q29" s="29">
        <f>P$8+Q$7-Q$6</f>
        <v>0</v>
      </c>
      <c r="R29" s="6"/>
      <c r="S29" s="5"/>
    </row>
    <row r="30" spans="2:25" ht="15" thickBot="1">
      <c r="B30" s="29"/>
      <c r="C30" s="29"/>
      <c r="D30" s="29"/>
      <c r="E30" s="29"/>
      <c r="F30" s="29"/>
      <c r="G30" s="29"/>
      <c r="H30" s="29"/>
      <c r="I30" s="29"/>
      <c r="J30" s="29"/>
      <c r="K30" s="29"/>
      <c r="L30" s="29"/>
      <c r="M30" s="29"/>
      <c r="N30" s="29"/>
      <c r="O30" s="29"/>
      <c r="P30" s="29"/>
      <c r="Q30" s="29"/>
      <c r="R30" s="6"/>
      <c r="S30" s="5"/>
      <c r="Y30" t="s">
        <v>21</v>
      </c>
    </row>
    <row r="31" spans="2:25" ht="15.5" thickTop="1" thickBot="1">
      <c r="B31" s="29"/>
      <c r="C31" s="29"/>
      <c r="D31" s="29" t="s">
        <v>7</v>
      </c>
      <c r="E31" s="29"/>
      <c r="F31" s="29">
        <f t="shared" ref="F31:Q31" si="9">PRODUCT(F10,F20)</f>
        <v>0</v>
      </c>
      <c r="G31" s="29">
        <f t="shared" si="9"/>
        <v>0</v>
      </c>
      <c r="H31" s="29">
        <f t="shared" si="9"/>
        <v>0</v>
      </c>
      <c r="I31" s="29">
        <f t="shared" si="9"/>
        <v>0</v>
      </c>
      <c r="J31" s="29">
        <f t="shared" si="9"/>
        <v>77</v>
      </c>
      <c r="K31" s="29">
        <f t="shared" si="9"/>
        <v>0</v>
      </c>
      <c r="L31" s="29">
        <f t="shared" si="9"/>
        <v>0</v>
      </c>
      <c r="M31" s="29">
        <f t="shared" si="9"/>
        <v>0</v>
      </c>
      <c r="N31" s="29">
        <f t="shared" si="9"/>
        <v>0</v>
      </c>
      <c r="O31" s="29">
        <f t="shared" si="9"/>
        <v>0</v>
      </c>
      <c r="P31" s="29">
        <f t="shared" si="9"/>
        <v>0</v>
      </c>
      <c r="Q31" s="29">
        <f t="shared" si="9"/>
        <v>0</v>
      </c>
      <c r="R31" s="6">
        <f>SUM(F31:Q31)</f>
        <v>77</v>
      </c>
      <c r="S31" s="4">
        <v>1800</v>
      </c>
    </row>
    <row r="32" spans="2:25" ht="15" thickTop="1">
      <c r="B32" s="29"/>
      <c r="C32" s="29"/>
      <c r="D32" s="29" t="s">
        <v>10</v>
      </c>
      <c r="E32" s="29"/>
      <c r="F32" s="29">
        <f t="shared" ref="F32:Q32" si="10">PRODUCT(F11,F20)</f>
        <v>0</v>
      </c>
      <c r="G32" s="29">
        <f t="shared" si="10"/>
        <v>0</v>
      </c>
      <c r="H32" s="29">
        <f t="shared" si="10"/>
        <v>0</v>
      </c>
      <c r="I32" s="29">
        <f t="shared" si="10"/>
        <v>0</v>
      </c>
      <c r="J32" s="29">
        <f t="shared" si="10"/>
        <v>0</v>
      </c>
      <c r="K32" s="29">
        <f t="shared" si="10"/>
        <v>0</v>
      </c>
      <c r="L32" s="29">
        <f t="shared" si="10"/>
        <v>0</v>
      </c>
      <c r="M32" s="29">
        <f t="shared" si="10"/>
        <v>0</v>
      </c>
      <c r="N32" s="29">
        <f t="shared" si="10"/>
        <v>0</v>
      </c>
      <c r="O32" s="29">
        <f t="shared" si="10"/>
        <v>46</v>
      </c>
      <c r="P32" s="29">
        <f t="shared" si="10"/>
        <v>40</v>
      </c>
      <c r="Q32" s="29">
        <f t="shared" si="10"/>
        <v>0</v>
      </c>
      <c r="R32" s="6">
        <f>SUM(F32:Q32)</f>
        <v>86</v>
      </c>
      <c r="S32" s="4">
        <v>1200</v>
      </c>
    </row>
    <row r="34" spans="1:9">
      <c r="A34" s="31" t="s">
        <v>24</v>
      </c>
      <c r="B34" s="31"/>
      <c r="C34" s="31"/>
      <c r="D34" s="31"/>
      <c r="E34" s="31"/>
      <c r="F34" s="31"/>
      <c r="G34" s="31"/>
      <c r="H34" s="31"/>
      <c r="I34" s="31"/>
    </row>
    <row r="36" spans="1:9" s="32" customFormat="1"/>
  </sheetData>
  <mergeCells count="2">
    <mergeCell ref="A34:I34"/>
    <mergeCell ref="A36:XFD36"/>
  </mergeCells>
  <phoneticPr fontId="1"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Y71"/>
  <sheetViews>
    <sheetView showWhiteSpace="0" topLeftCell="A40" zoomScale="80" zoomScaleNormal="80" workbookViewId="0">
      <selection activeCell="K39" sqref="K39"/>
    </sheetView>
  </sheetViews>
  <sheetFormatPr baseColWidth="10" defaultColWidth="8.7265625" defaultRowHeight="14.5"/>
  <cols>
    <col min="1" max="1" width="30.26953125" style="30" bestFit="1" customWidth="1"/>
    <col min="2" max="18" width="8.7265625" style="30"/>
    <col min="19" max="19" width="10.7265625" style="30" bestFit="1" customWidth="1"/>
    <col min="20" max="16384" width="8.7265625" style="30"/>
  </cols>
  <sheetData>
    <row r="4" spans="2:18">
      <c r="B4" s="30" t="s">
        <v>0</v>
      </c>
    </row>
    <row r="5" spans="2:18">
      <c r="F5" s="2">
        <v>1</v>
      </c>
      <c r="G5" s="2">
        <v>2</v>
      </c>
      <c r="H5" s="2">
        <v>3</v>
      </c>
      <c r="I5" s="2">
        <v>4</v>
      </c>
      <c r="J5" s="2">
        <v>5</v>
      </c>
      <c r="K5" s="2">
        <v>6</v>
      </c>
      <c r="L5" s="2">
        <v>7</v>
      </c>
      <c r="M5" s="2">
        <v>8</v>
      </c>
      <c r="N5" s="2">
        <v>9</v>
      </c>
      <c r="O5" s="2">
        <v>10</v>
      </c>
      <c r="P5" s="2">
        <v>11</v>
      </c>
      <c r="Q5" s="2">
        <v>12</v>
      </c>
      <c r="R5" s="30">
        <f>SUMPRODUCT(R21:R32,S21:S32)</f>
        <v>6242264</v>
      </c>
    </row>
    <row r="6" spans="2:18">
      <c r="C6" s="30" t="s">
        <v>58</v>
      </c>
      <c r="D6" s="30" t="s">
        <v>2</v>
      </c>
      <c r="E6" s="30">
        <v>0</v>
      </c>
      <c r="F6" s="2">
        <v>4400</v>
      </c>
      <c r="G6" s="2">
        <v>4400</v>
      </c>
      <c r="H6" s="2">
        <v>6000</v>
      </c>
      <c r="I6" s="2">
        <v>8000</v>
      </c>
      <c r="J6" s="2">
        <v>6600</v>
      </c>
      <c r="K6" s="2">
        <v>11800</v>
      </c>
      <c r="L6" s="2">
        <v>13000</v>
      </c>
      <c r="M6" s="2">
        <v>11200</v>
      </c>
      <c r="N6" s="2">
        <v>10800</v>
      </c>
      <c r="O6" s="2">
        <v>7600</v>
      </c>
      <c r="P6" s="2">
        <v>6000</v>
      </c>
      <c r="Q6" s="2">
        <v>5600</v>
      </c>
      <c r="R6" s="30">
        <f>SUM(F6:Q6)</f>
        <v>95400</v>
      </c>
    </row>
    <row r="7" spans="2:18">
      <c r="C7" s="30" t="s">
        <v>5</v>
      </c>
      <c r="D7" s="30" t="s">
        <v>6</v>
      </c>
      <c r="E7" s="30">
        <v>240</v>
      </c>
      <c r="F7" s="1">
        <v>6347</v>
      </c>
      <c r="G7" s="1">
        <v>6400</v>
      </c>
      <c r="H7" s="1">
        <v>6400</v>
      </c>
      <c r="I7" s="1">
        <v>6400</v>
      </c>
      <c r="J7" s="1">
        <v>9453</v>
      </c>
      <c r="K7" s="1">
        <v>9480</v>
      </c>
      <c r="L7" s="1">
        <v>9480</v>
      </c>
      <c r="M7" s="1">
        <v>11200</v>
      </c>
      <c r="N7" s="1">
        <v>10800</v>
      </c>
      <c r="O7" s="1">
        <v>7600</v>
      </c>
      <c r="P7" s="1">
        <v>6000</v>
      </c>
      <c r="Q7" s="1">
        <v>5600</v>
      </c>
      <c r="R7" s="1">
        <f>SUM(F7:Q7)</f>
        <v>95160</v>
      </c>
    </row>
    <row r="8" spans="2:18">
      <c r="C8" s="30" t="s">
        <v>20</v>
      </c>
      <c r="D8" s="30" t="s">
        <v>1</v>
      </c>
      <c r="E8" s="30">
        <v>240</v>
      </c>
      <c r="F8" s="30">
        <v>2187</v>
      </c>
      <c r="G8" s="30">
        <v>4187</v>
      </c>
      <c r="H8" s="30">
        <v>4587</v>
      </c>
      <c r="I8" s="30">
        <v>2987</v>
      </c>
      <c r="J8" s="30">
        <v>5840</v>
      </c>
      <c r="K8" s="30">
        <v>3520</v>
      </c>
      <c r="L8" s="30">
        <v>0</v>
      </c>
      <c r="M8" s="30">
        <v>0</v>
      </c>
      <c r="N8" s="30">
        <v>0</v>
      </c>
      <c r="O8" s="30">
        <v>0</v>
      </c>
      <c r="P8" s="30">
        <v>0</v>
      </c>
      <c r="Q8" s="30">
        <v>0</v>
      </c>
      <c r="R8" s="1">
        <f t="shared" ref="R8:R12" si="0">SUM(F8:Q8)</f>
        <v>23308</v>
      </c>
    </row>
    <row r="9" spans="2:18">
      <c r="C9" s="30" t="s">
        <v>3</v>
      </c>
      <c r="D9" s="30" t="s">
        <v>4</v>
      </c>
      <c r="E9" s="30">
        <v>160</v>
      </c>
      <c r="F9" s="30">
        <v>160</v>
      </c>
      <c r="G9" s="30">
        <v>160</v>
      </c>
      <c r="H9" s="30">
        <v>160</v>
      </c>
      <c r="I9" s="30">
        <v>160</v>
      </c>
      <c r="J9" s="30">
        <v>237</v>
      </c>
      <c r="K9" s="30">
        <v>237</v>
      </c>
      <c r="L9" s="30">
        <v>237</v>
      </c>
      <c r="M9" s="30">
        <v>237</v>
      </c>
      <c r="N9" s="30">
        <v>237</v>
      </c>
      <c r="O9" s="30">
        <v>191</v>
      </c>
      <c r="P9" s="30">
        <v>151</v>
      </c>
      <c r="Q9" s="30">
        <v>151</v>
      </c>
      <c r="R9" s="1">
        <f t="shared" si="0"/>
        <v>2318</v>
      </c>
    </row>
    <row r="10" spans="2:18">
      <c r="C10" s="30" t="s">
        <v>8</v>
      </c>
      <c r="D10" s="30" t="s">
        <v>7</v>
      </c>
      <c r="F10" s="30">
        <v>0</v>
      </c>
      <c r="G10" s="30">
        <v>0</v>
      </c>
      <c r="H10" s="30">
        <v>0</v>
      </c>
      <c r="I10" s="30">
        <v>0</v>
      </c>
      <c r="J10" s="30">
        <v>77</v>
      </c>
      <c r="K10" s="30">
        <v>0</v>
      </c>
      <c r="L10" s="30">
        <v>0</v>
      </c>
      <c r="M10" s="30">
        <v>0</v>
      </c>
      <c r="N10" s="30">
        <v>0</v>
      </c>
      <c r="O10" s="30">
        <v>0</v>
      </c>
      <c r="P10" s="30">
        <v>0</v>
      </c>
      <c r="Q10" s="30">
        <v>0</v>
      </c>
      <c r="R10" s="1">
        <f>SUM(F10:Q10)</f>
        <v>77</v>
      </c>
    </row>
    <row r="11" spans="2:18">
      <c r="C11" s="30" t="s">
        <v>9</v>
      </c>
      <c r="D11" s="30" t="s">
        <v>10</v>
      </c>
      <c r="F11" s="30">
        <v>0</v>
      </c>
      <c r="G11" s="30">
        <v>0</v>
      </c>
      <c r="H11" s="30">
        <v>0</v>
      </c>
      <c r="I11" s="30">
        <v>0</v>
      </c>
      <c r="J11" s="30">
        <v>0</v>
      </c>
      <c r="K11" s="30">
        <v>0</v>
      </c>
      <c r="L11" s="30">
        <v>0</v>
      </c>
      <c r="M11" s="30">
        <v>0</v>
      </c>
      <c r="N11" s="30">
        <v>0</v>
      </c>
      <c r="O11" s="30">
        <v>46</v>
      </c>
      <c r="P11" s="30">
        <v>40</v>
      </c>
      <c r="Q11" s="30">
        <v>0</v>
      </c>
      <c r="R11" s="1">
        <f t="shared" si="0"/>
        <v>86</v>
      </c>
    </row>
    <row r="12" spans="2:18">
      <c r="C12" s="30" t="s">
        <v>11</v>
      </c>
      <c r="D12" s="30" t="s">
        <v>12</v>
      </c>
      <c r="F12" s="30">
        <v>0</v>
      </c>
      <c r="G12" s="30">
        <v>0</v>
      </c>
      <c r="H12" s="30">
        <v>0</v>
      </c>
      <c r="I12" s="30">
        <v>0</v>
      </c>
      <c r="J12" s="30">
        <v>0</v>
      </c>
      <c r="K12" s="30">
        <v>0</v>
      </c>
      <c r="L12" s="30">
        <v>0</v>
      </c>
      <c r="M12" s="30">
        <v>43</v>
      </c>
      <c r="N12" s="30">
        <v>33</v>
      </c>
      <c r="O12" s="30">
        <v>0</v>
      </c>
      <c r="P12" s="30">
        <v>0</v>
      </c>
      <c r="Q12" s="30">
        <v>0</v>
      </c>
      <c r="R12" s="1">
        <f t="shared" si="0"/>
        <v>76</v>
      </c>
    </row>
    <row r="13" spans="2:18">
      <c r="C13" s="30" t="s">
        <v>14</v>
      </c>
      <c r="D13" s="30" t="s">
        <v>15</v>
      </c>
      <c r="F13" s="30">
        <v>13000</v>
      </c>
      <c r="G13" s="30">
        <v>13000</v>
      </c>
      <c r="H13" s="30">
        <v>13000</v>
      </c>
      <c r="I13" s="30">
        <v>13000</v>
      </c>
      <c r="J13" s="30">
        <v>13000</v>
      </c>
      <c r="K13" s="30">
        <v>13000</v>
      </c>
      <c r="L13" s="30">
        <v>13000</v>
      </c>
      <c r="M13" s="30">
        <v>13000</v>
      </c>
      <c r="N13" s="30">
        <v>13000</v>
      </c>
      <c r="O13" s="30">
        <v>13000</v>
      </c>
      <c r="P13" s="30">
        <v>13000</v>
      </c>
      <c r="Q13" s="30">
        <v>13000</v>
      </c>
      <c r="R13" s="30">
        <f>SUM(F13:Q13)</f>
        <v>156000</v>
      </c>
    </row>
    <row r="15" spans="2:18">
      <c r="B15" s="30" t="s">
        <v>13</v>
      </c>
    </row>
    <row r="16" spans="2:18">
      <c r="C16" s="30" t="s">
        <v>18</v>
      </c>
      <c r="F16" s="2">
        <v>1</v>
      </c>
      <c r="G16" s="2">
        <v>1</v>
      </c>
      <c r="H16" s="2">
        <v>1</v>
      </c>
      <c r="I16" s="2">
        <v>1</v>
      </c>
      <c r="J16" s="2">
        <v>1</v>
      </c>
      <c r="K16" s="2">
        <v>1</v>
      </c>
      <c r="L16" s="2">
        <v>1</v>
      </c>
      <c r="M16" s="2">
        <v>1</v>
      </c>
      <c r="N16" s="2">
        <v>1</v>
      </c>
      <c r="O16" s="2">
        <v>1</v>
      </c>
      <c r="P16" s="2">
        <v>1</v>
      </c>
      <c r="Q16" s="2">
        <v>1</v>
      </c>
      <c r="R16" s="30" t="s">
        <v>19</v>
      </c>
    </row>
    <row r="17" spans="3:25">
      <c r="D17" s="30" t="s">
        <v>15</v>
      </c>
      <c r="F17" s="30">
        <f>PRODUCT(F$13,F$16)</f>
        <v>13000</v>
      </c>
      <c r="G17" s="30">
        <f t="shared" ref="G17:Q17" si="1">PRODUCT(G$13,G$16)</f>
        <v>13000</v>
      </c>
      <c r="H17" s="30">
        <f t="shared" si="1"/>
        <v>13000</v>
      </c>
      <c r="I17" s="30">
        <f t="shared" si="1"/>
        <v>13000</v>
      </c>
      <c r="J17" s="30">
        <f t="shared" si="1"/>
        <v>13000</v>
      </c>
      <c r="K17" s="30">
        <f t="shared" si="1"/>
        <v>13000</v>
      </c>
      <c r="L17" s="30">
        <f t="shared" si="1"/>
        <v>13000</v>
      </c>
      <c r="M17" s="30">
        <f t="shared" si="1"/>
        <v>13000</v>
      </c>
      <c r="N17" s="30">
        <f t="shared" si="1"/>
        <v>13000</v>
      </c>
      <c r="O17" s="30">
        <f t="shared" si="1"/>
        <v>13000</v>
      </c>
      <c r="P17" s="30">
        <f t="shared" si="1"/>
        <v>13000</v>
      </c>
      <c r="Q17" s="30">
        <f t="shared" si="1"/>
        <v>13000</v>
      </c>
      <c r="R17" s="30">
        <f>SUM(F17:Q17)</f>
        <v>156000</v>
      </c>
    </row>
    <row r="18" spans="3:25">
      <c r="D18" s="30" t="s">
        <v>6</v>
      </c>
      <c r="F18" s="30">
        <f>PRODUCT(F$7,F$16)</f>
        <v>6347</v>
      </c>
      <c r="G18" s="30">
        <f t="shared" ref="G18:Q18" si="2">PRODUCT(G$7,G$16)</f>
        <v>6400</v>
      </c>
      <c r="H18" s="30">
        <f t="shared" si="2"/>
        <v>6400</v>
      </c>
      <c r="I18" s="30">
        <f t="shared" si="2"/>
        <v>6400</v>
      </c>
      <c r="J18" s="30">
        <f t="shared" si="2"/>
        <v>9453</v>
      </c>
      <c r="K18" s="30">
        <f t="shared" si="2"/>
        <v>9480</v>
      </c>
      <c r="L18" s="30">
        <f t="shared" si="2"/>
        <v>9480</v>
      </c>
      <c r="M18" s="30">
        <f t="shared" si="2"/>
        <v>11200</v>
      </c>
      <c r="N18" s="30">
        <f t="shared" si="2"/>
        <v>10800</v>
      </c>
      <c r="O18" s="30">
        <f t="shared" si="2"/>
        <v>7600</v>
      </c>
      <c r="P18" s="30">
        <f t="shared" si="2"/>
        <v>6000</v>
      </c>
      <c r="Q18" s="30">
        <f t="shared" si="2"/>
        <v>5600</v>
      </c>
    </row>
    <row r="20" spans="3:25" ht="15" thickBot="1">
      <c r="C20" s="30" t="s">
        <v>16</v>
      </c>
      <c r="F20" s="2">
        <v>1</v>
      </c>
      <c r="G20" s="2">
        <v>1</v>
      </c>
      <c r="H20" s="2">
        <v>1</v>
      </c>
      <c r="I20" s="2">
        <v>1</v>
      </c>
      <c r="J20" s="2">
        <v>1</v>
      </c>
      <c r="K20" s="2">
        <v>1</v>
      </c>
      <c r="L20" s="2">
        <v>1</v>
      </c>
      <c r="M20" s="2">
        <v>1</v>
      </c>
      <c r="N20" s="2">
        <v>1</v>
      </c>
      <c r="O20" s="2">
        <v>1</v>
      </c>
      <c r="P20" s="2">
        <v>1</v>
      </c>
      <c r="Q20" s="2">
        <v>1</v>
      </c>
      <c r="S20" s="30" t="s">
        <v>23</v>
      </c>
    </row>
    <row r="21" spans="3:25" ht="15" thickTop="1">
      <c r="F21" s="30">
        <f>PRODUCT(F$9,F$20)</f>
        <v>160</v>
      </c>
      <c r="G21" s="30">
        <f>PRODUCT(G$9,G$20)</f>
        <v>160</v>
      </c>
      <c r="H21" s="30">
        <f t="shared" ref="H21:Q21" si="3">PRODUCT(H$9,H$20)</f>
        <v>160</v>
      </c>
      <c r="I21" s="30">
        <f t="shared" si="3"/>
        <v>160</v>
      </c>
      <c r="J21" s="30">
        <f t="shared" si="3"/>
        <v>237</v>
      </c>
      <c r="K21" s="30">
        <f t="shared" si="3"/>
        <v>237</v>
      </c>
      <c r="L21" s="30">
        <f t="shared" si="3"/>
        <v>237</v>
      </c>
      <c r="M21" s="30">
        <f t="shared" si="3"/>
        <v>237</v>
      </c>
      <c r="N21" s="30">
        <f t="shared" si="3"/>
        <v>237</v>
      </c>
      <c r="O21" s="30">
        <f t="shared" si="3"/>
        <v>191</v>
      </c>
      <c r="P21" s="30">
        <f t="shared" si="3"/>
        <v>151</v>
      </c>
      <c r="Q21" s="30">
        <f t="shared" si="3"/>
        <v>151</v>
      </c>
      <c r="R21" s="6">
        <f>SUM(F21:Q21)</f>
        <v>2318</v>
      </c>
      <c r="S21" s="4">
        <v>2400</v>
      </c>
    </row>
    <row r="22" spans="3:25">
      <c r="D22" s="30" t="s">
        <v>4</v>
      </c>
      <c r="F22" s="30">
        <f>E$9+F$10-F$11</f>
        <v>160</v>
      </c>
      <c r="G22" s="30">
        <f>F$9+G$10-G$11</f>
        <v>160</v>
      </c>
      <c r="H22" s="30">
        <f>G$9+H$10-H$11</f>
        <v>160</v>
      </c>
      <c r="I22" s="30">
        <f t="shared" ref="I22:Q22" si="4">H$9+I$10-I$11</f>
        <v>160</v>
      </c>
      <c r="J22" s="30">
        <f t="shared" si="4"/>
        <v>237</v>
      </c>
      <c r="K22" s="30">
        <f t="shared" si="4"/>
        <v>237</v>
      </c>
      <c r="L22" s="30">
        <f t="shared" si="4"/>
        <v>237</v>
      </c>
      <c r="M22" s="30">
        <f t="shared" si="4"/>
        <v>237</v>
      </c>
      <c r="N22" s="30">
        <f t="shared" si="4"/>
        <v>237</v>
      </c>
      <c r="O22" s="30">
        <f t="shared" si="4"/>
        <v>191</v>
      </c>
      <c r="P22" s="30">
        <f t="shared" si="4"/>
        <v>151</v>
      </c>
      <c r="Q22" s="30">
        <f t="shared" si="4"/>
        <v>151</v>
      </c>
      <c r="R22" s="6"/>
      <c r="S22" s="5"/>
    </row>
    <row r="23" spans="3:25" ht="15" thickBot="1">
      <c r="F23" s="30">
        <v>40</v>
      </c>
      <c r="G23" s="30">
        <v>40</v>
      </c>
      <c r="H23" s="30">
        <v>40</v>
      </c>
      <c r="I23" s="30">
        <v>40</v>
      </c>
      <c r="J23" s="30">
        <v>40</v>
      </c>
      <c r="K23" s="30">
        <v>40</v>
      </c>
      <c r="L23" s="30">
        <v>40</v>
      </c>
      <c r="M23" s="30">
        <v>40</v>
      </c>
      <c r="N23" s="30">
        <v>40</v>
      </c>
      <c r="O23" s="30">
        <v>40</v>
      </c>
      <c r="P23" s="30">
        <v>40</v>
      </c>
      <c r="Q23" s="30">
        <v>40</v>
      </c>
      <c r="R23" s="6"/>
      <c r="S23" s="5"/>
    </row>
    <row r="24" spans="3:25" ht="15" thickTop="1">
      <c r="D24" s="30" t="s">
        <v>12</v>
      </c>
      <c r="F24" s="30">
        <f>PRODUCT(F12,F20)</f>
        <v>0</v>
      </c>
      <c r="G24" s="30">
        <f>PRODUCT(G12,G20)</f>
        <v>0</v>
      </c>
      <c r="H24" s="30">
        <f t="shared" ref="H24:Q24" si="5">PRODUCT(H12,H20)</f>
        <v>0</v>
      </c>
      <c r="I24" s="30">
        <f t="shared" si="5"/>
        <v>0</v>
      </c>
      <c r="J24" s="30">
        <f t="shared" si="5"/>
        <v>0</v>
      </c>
      <c r="K24" s="30">
        <f t="shared" si="5"/>
        <v>0</v>
      </c>
      <c r="L24" s="30">
        <f t="shared" si="5"/>
        <v>0</v>
      </c>
      <c r="M24" s="30">
        <f t="shared" si="5"/>
        <v>43</v>
      </c>
      <c r="N24" s="30">
        <f t="shared" si="5"/>
        <v>33</v>
      </c>
      <c r="O24" s="30">
        <f t="shared" si="5"/>
        <v>0</v>
      </c>
      <c r="P24" s="30">
        <f t="shared" si="5"/>
        <v>0</v>
      </c>
      <c r="Q24" s="30">
        <f t="shared" si="5"/>
        <v>0</v>
      </c>
      <c r="R24" s="6">
        <f>SUM(F24:Q24)</f>
        <v>76</v>
      </c>
      <c r="S24" s="4">
        <v>3300</v>
      </c>
    </row>
    <row r="25" spans="3:25">
      <c r="R25" s="6"/>
      <c r="S25" s="5"/>
    </row>
    <row r="26" spans="3:25">
      <c r="D26" s="30" t="s">
        <v>22</v>
      </c>
      <c r="F26" s="30">
        <f xml:space="preserve"> (F24+F22)*F23</f>
        <v>6400</v>
      </c>
      <c r="G26" s="30">
        <f t="shared" ref="G26:P26" si="6" xml:space="preserve"> (G24+G22)*G23</f>
        <v>6400</v>
      </c>
      <c r="H26" s="30">
        <f t="shared" si="6"/>
        <v>6400</v>
      </c>
      <c r="I26" s="30">
        <f t="shared" si="6"/>
        <v>6400</v>
      </c>
      <c r="J26" s="30">
        <f t="shared" si="6"/>
        <v>9480</v>
      </c>
      <c r="K26" s="30">
        <f t="shared" si="6"/>
        <v>9480</v>
      </c>
      <c r="L26" s="30">
        <f t="shared" si="6"/>
        <v>9480</v>
      </c>
      <c r="M26" s="30">
        <f t="shared" si="6"/>
        <v>11200</v>
      </c>
      <c r="N26" s="30">
        <f t="shared" si="6"/>
        <v>10800</v>
      </c>
      <c r="O26" s="30">
        <f t="shared" si="6"/>
        <v>7640</v>
      </c>
      <c r="P26" s="30">
        <f t="shared" si="6"/>
        <v>6040</v>
      </c>
      <c r="Q26" s="30">
        <f xml:space="preserve"> (Q24+Q22)*Q23</f>
        <v>6040</v>
      </c>
      <c r="R26" s="6"/>
      <c r="S26" s="5"/>
    </row>
    <row r="27" spans="3:25" ht="15" thickBot="1">
      <c r="C27" s="30" t="s">
        <v>17</v>
      </c>
      <c r="E27" s="3"/>
      <c r="F27" s="2">
        <v>1</v>
      </c>
      <c r="G27" s="2">
        <v>1</v>
      </c>
      <c r="H27" s="2">
        <v>1</v>
      </c>
      <c r="I27" s="2">
        <v>1</v>
      </c>
      <c r="J27" s="2">
        <v>1</v>
      </c>
      <c r="K27" s="2">
        <v>1</v>
      </c>
      <c r="L27" s="2">
        <v>1</v>
      </c>
      <c r="M27" s="2">
        <v>1</v>
      </c>
      <c r="N27" s="2">
        <v>1</v>
      </c>
      <c r="O27" s="2">
        <v>1</v>
      </c>
      <c r="P27" s="2">
        <v>1</v>
      </c>
      <c r="Q27" s="2">
        <v>1</v>
      </c>
      <c r="R27" s="6"/>
      <c r="S27" s="5"/>
    </row>
    <row r="28" spans="3:25" ht="15" thickTop="1">
      <c r="F28" s="30">
        <f t="shared" ref="F28:Q28" si="7">PRODUCT(F8,F27)</f>
        <v>2187</v>
      </c>
      <c r="G28" s="30">
        <f t="shared" si="7"/>
        <v>4187</v>
      </c>
      <c r="H28" s="30">
        <f t="shared" si="7"/>
        <v>4587</v>
      </c>
      <c r="I28" s="30">
        <f t="shared" si="7"/>
        <v>2987</v>
      </c>
      <c r="J28" s="30">
        <f t="shared" si="7"/>
        <v>5840</v>
      </c>
      <c r="K28" s="30">
        <f t="shared" si="7"/>
        <v>3520</v>
      </c>
      <c r="L28" s="30">
        <f t="shared" si="7"/>
        <v>0</v>
      </c>
      <c r="M28" s="30">
        <f t="shared" si="7"/>
        <v>0</v>
      </c>
      <c r="N28" s="30">
        <f t="shared" si="7"/>
        <v>0</v>
      </c>
      <c r="O28" s="30">
        <f t="shared" si="7"/>
        <v>0</v>
      </c>
      <c r="P28" s="30">
        <f t="shared" si="7"/>
        <v>0</v>
      </c>
      <c r="Q28" s="30">
        <f t="shared" si="7"/>
        <v>0</v>
      </c>
      <c r="R28" s="6">
        <f>SUM(F28:Q28)</f>
        <v>23308</v>
      </c>
      <c r="S28" s="4">
        <v>8</v>
      </c>
    </row>
    <row r="29" spans="3:25">
      <c r="F29" s="30">
        <f>E$8+F$7-F$6</f>
        <v>2187</v>
      </c>
      <c r="G29" s="30">
        <f>F$8+G$7-G$6</f>
        <v>4187</v>
      </c>
      <c r="H29" s="30">
        <f t="shared" ref="H29:P29" si="8">G$8+H$7-H$6</f>
        <v>4587</v>
      </c>
      <c r="I29" s="30">
        <f t="shared" si="8"/>
        <v>2987</v>
      </c>
      <c r="J29" s="30">
        <f t="shared" si="8"/>
        <v>5840</v>
      </c>
      <c r="K29" s="30">
        <f t="shared" si="8"/>
        <v>3520</v>
      </c>
      <c r="L29" s="30">
        <f t="shared" si="8"/>
        <v>0</v>
      </c>
      <c r="M29" s="30">
        <f t="shared" si="8"/>
        <v>0</v>
      </c>
      <c r="N29" s="30">
        <f t="shared" si="8"/>
        <v>0</v>
      </c>
      <c r="O29" s="30">
        <f t="shared" si="8"/>
        <v>0</v>
      </c>
      <c r="P29" s="30">
        <f t="shared" si="8"/>
        <v>0</v>
      </c>
      <c r="Q29" s="30">
        <f>P$8+Q$7-Q$6</f>
        <v>0</v>
      </c>
      <c r="R29" s="6"/>
      <c r="S29" s="5"/>
    </row>
    <row r="30" spans="3:25" ht="15" thickBot="1">
      <c r="R30" s="6"/>
      <c r="S30" s="5"/>
      <c r="Y30" s="30" t="s">
        <v>21</v>
      </c>
    </row>
    <row r="31" spans="3:25" ht="15.5" thickTop="1" thickBot="1">
      <c r="D31" s="30" t="s">
        <v>7</v>
      </c>
      <c r="F31" s="30">
        <f t="shared" ref="F31:Q31" si="9">PRODUCT(F10,F20)</f>
        <v>0</v>
      </c>
      <c r="G31" s="30">
        <f t="shared" si="9"/>
        <v>0</v>
      </c>
      <c r="H31" s="30">
        <f t="shared" si="9"/>
        <v>0</v>
      </c>
      <c r="I31" s="30">
        <f t="shared" si="9"/>
        <v>0</v>
      </c>
      <c r="J31" s="30">
        <f t="shared" si="9"/>
        <v>77</v>
      </c>
      <c r="K31" s="30">
        <f t="shared" si="9"/>
        <v>0</v>
      </c>
      <c r="L31" s="30">
        <f t="shared" si="9"/>
        <v>0</v>
      </c>
      <c r="M31" s="30">
        <f t="shared" si="9"/>
        <v>0</v>
      </c>
      <c r="N31" s="30">
        <f t="shared" si="9"/>
        <v>0</v>
      </c>
      <c r="O31" s="30">
        <f t="shared" si="9"/>
        <v>0</v>
      </c>
      <c r="P31" s="30">
        <f t="shared" si="9"/>
        <v>0</v>
      </c>
      <c r="Q31" s="30">
        <f t="shared" si="9"/>
        <v>0</v>
      </c>
      <c r="R31" s="6">
        <f>SUM(F31:Q31)</f>
        <v>77</v>
      </c>
      <c r="S31" s="4">
        <v>1800</v>
      </c>
    </row>
    <row r="32" spans="3:25" ht="15" thickTop="1">
      <c r="D32" s="30" t="s">
        <v>10</v>
      </c>
      <c r="F32" s="30">
        <f t="shared" ref="F32:Q32" si="10">PRODUCT(F11,F20)</f>
        <v>0</v>
      </c>
      <c r="G32" s="30">
        <f t="shared" si="10"/>
        <v>0</v>
      </c>
      <c r="H32" s="30">
        <f t="shared" si="10"/>
        <v>0</v>
      </c>
      <c r="I32" s="30">
        <f t="shared" si="10"/>
        <v>0</v>
      </c>
      <c r="J32" s="30">
        <f t="shared" si="10"/>
        <v>0</v>
      </c>
      <c r="K32" s="30">
        <f t="shared" si="10"/>
        <v>0</v>
      </c>
      <c r="L32" s="30">
        <f t="shared" si="10"/>
        <v>0</v>
      </c>
      <c r="M32" s="30">
        <f t="shared" si="10"/>
        <v>0</v>
      </c>
      <c r="N32" s="30">
        <f t="shared" si="10"/>
        <v>0</v>
      </c>
      <c r="O32" s="30">
        <f t="shared" si="10"/>
        <v>46</v>
      </c>
      <c r="P32" s="30">
        <f t="shared" si="10"/>
        <v>40</v>
      </c>
      <c r="Q32" s="30">
        <f t="shared" si="10"/>
        <v>0</v>
      </c>
      <c r="R32" s="6">
        <f>SUM(F32:Q32)</f>
        <v>86</v>
      </c>
      <c r="S32" s="4">
        <v>1200</v>
      </c>
    </row>
    <row r="34" spans="1:11">
      <c r="A34" s="31" t="s">
        <v>24</v>
      </c>
      <c r="B34" s="31"/>
      <c r="C34" s="31"/>
      <c r="D34" s="31"/>
      <c r="E34" s="31"/>
      <c r="F34" s="31"/>
      <c r="G34" s="31"/>
      <c r="H34" s="31"/>
      <c r="I34" s="31"/>
    </row>
    <row r="36" spans="1:11" s="32" customFormat="1"/>
    <row r="38" spans="1:11" ht="15" thickBot="1">
      <c r="B38" s="11">
        <v>-0.6</v>
      </c>
      <c r="C38" s="11">
        <v>-0.4</v>
      </c>
      <c r="D38" s="11">
        <v>-0.2</v>
      </c>
      <c r="E38" s="30" t="s">
        <v>32</v>
      </c>
      <c r="F38" s="14" t="s">
        <v>33</v>
      </c>
      <c r="G38" s="13" t="s">
        <v>34</v>
      </c>
      <c r="H38" s="13" t="s">
        <v>35</v>
      </c>
      <c r="J38" s="11"/>
    </row>
    <row r="39" spans="1:11">
      <c r="A39" s="7" t="s">
        <v>25</v>
      </c>
      <c r="B39" s="7">
        <f>E39*40%</f>
        <v>720</v>
      </c>
      <c r="C39" s="7">
        <f>E39*60%</f>
        <v>1080</v>
      </c>
      <c r="D39" s="7">
        <f>E39*80%</f>
        <v>1440</v>
      </c>
      <c r="E39" s="7">
        <v>1800</v>
      </c>
      <c r="F39" s="7">
        <f>E39*120%</f>
        <v>2160</v>
      </c>
      <c r="G39" s="15">
        <f>E39*140%</f>
        <v>2520</v>
      </c>
      <c r="H39" s="16">
        <f>E39*160%</f>
        <v>2880</v>
      </c>
      <c r="J39" s="12"/>
      <c r="K39" s="12"/>
    </row>
    <row r="40" spans="1:11">
      <c r="A40" s="8" t="s">
        <v>31</v>
      </c>
      <c r="B40" s="8">
        <v>6085960</v>
      </c>
      <c r="C40" s="8">
        <v>6132400</v>
      </c>
      <c r="D40" s="8">
        <v>6178840</v>
      </c>
      <c r="E40" s="8">
        <v>6242264</v>
      </c>
      <c r="F40" s="8">
        <v>6248540</v>
      </c>
      <c r="G40" s="9">
        <v>6267860</v>
      </c>
      <c r="H40" s="10">
        <v>6278660</v>
      </c>
      <c r="J40" s="12"/>
      <c r="K40" s="12"/>
    </row>
    <row r="41" spans="1:11">
      <c r="A41" s="8" t="s">
        <v>26</v>
      </c>
      <c r="B41" s="8">
        <v>7400</v>
      </c>
      <c r="C41" s="8">
        <v>11960</v>
      </c>
      <c r="D41" s="8">
        <v>11960</v>
      </c>
      <c r="E41" s="8">
        <v>23308</v>
      </c>
      <c r="F41" s="8">
        <v>23560</v>
      </c>
      <c r="G41" s="9">
        <v>18520</v>
      </c>
      <c r="H41" s="10">
        <v>18520</v>
      </c>
      <c r="J41" s="12"/>
      <c r="K41" s="12"/>
    </row>
    <row r="42" spans="1:11">
      <c r="A42" s="8" t="s">
        <v>27</v>
      </c>
      <c r="B42" s="8">
        <v>2369</v>
      </c>
      <c r="C42" s="8">
        <v>2369</v>
      </c>
      <c r="D42" s="8">
        <v>2369</v>
      </c>
      <c r="E42" s="8">
        <v>2318</v>
      </c>
      <c r="F42" s="8">
        <v>2300</v>
      </c>
      <c r="G42" s="9">
        <v>2074</v>
      </c>
      <c r="H42" s="10">
        <v>2074</v>
      </c>
      <c r="J42" s="12"/>
      <c r="K42" s="12"/>
    </row>
    <row r="43" spans="1:11">
      <c r="A43" s="8" t="s">
        <v>28</v>
      </c>
      <c r="B43" s="8">
        <v>148</v>
      </c>
      <c r="C43" s="8">
        <v>129</v>
      </c>
      <c r="D43" s="8">
        <v>129</v>
      </c>
      <c r="E43" s="8">
        <v>77</v>
      </c>
      <c r="F43" s="8">
        <v>76</v>
      </c>
      <c r="G43" s="9">
        <v>30</v>
      </c>
      <c r="H43" s="10">
        <v>30</v>
      </c>
      <c r="J43" s="12"/>
      <c r="K43" s="12"/>
    </row>
    <row r="44" spans="1:11">
      <c r="A44" s="8" t="s">
        <v>29</v>
      </c>
      <c r="B44" s="8">
        <v>168</v>
      </c>
      <c r="C44" s="8">
        <v>149</v>
      </c>
      <c r="D44" s="8">
        <v>149</v>
      </c>
      <c r="E44" s="8">
        <v>86</v>
      </c>
      <c r="F44" s="8">
        <v>96</v>
      </c>
      <c r="G44" s="9">
        <v>50</v>
      </c>
      <c r="H44" s="10">
        <v>50</v>
      </c>
      <c r="J44" s="12"/>
      <c r="K44" s="12"/>
    </row>
    <row r="45" spans="1:11" ht="15" thickBot="1">
      <c r="A45" s="8" t="s">
        <v>30</v>
      </c>
      <c r="B45" s="8">
        <v>10</v>
      </c>
      <c r="C45" s="8">
        <v>10</v>
      </c>
      <c r="D45" s="8">
        <v>10</v>
      </c>
      <c r="E45" s="8">
        <v>76</v>
      </c>
      <c r="F45" s="8">
        <v>79</v>
      </c>
      <c r="G45" s="17">
        <v>305</v>
      </c>
      <c r="H45" s="18">
        <v>305</v>
      </c>
      <c r="J45" s="12"/>
      <c r="K45" s="12"/>
    </row>
    <row r="68" spans="1:8">
      <c r="B68" s="11">
        <v>-0.6</v>
      </c>
      <c r="C68" s="11">
        <v>-0.4</v>
      </c>
      <c r="D68" s="11">
        <v>-0.2</v>
      </c>
      <c r="E68" s="30" t="s">
        <v>32</v>
      </c>
      <c r="F68" s="14" t="s">
        <v>33</v>
      </c>
      <c r="G68" s="13" t="s">
        <v>34</v>
      </c>
      <c r="H68" s="13" t="s">
        <v>35</v>
      </c>
    </row>
    <row r="69" spans="1:8">
      <c r="A69" s="8" t="s">
        <v>36</v>
      </c>
      <c r="B69" s="8">
        <v>6085960</v>
      </c>
      <c r="C69" s="8">
        <v>6132400</v>
      </c>
      <c r="D69" s="8">
        <v>6178840</v>
      </c>
      <c r="E69" s="8">
        <v>6242264</v>
      </c>
      <c r="F69" s="8">
        <v>6248540</v>
      </c>
      <c r="G69" s="8">
        <v>6267860</v>
      </c>
      <c r="H69" s="8">
        <v>6278660</v>
      </c>
    </row>
    <row r="70" spans="1:8">
      <c r="A70" s="8" t="s">
        <v>38</v>
      </c>
      <c r="B70" s="8">
        <v>6118000</v>
      </c>
      <c r="C70" s="8">
        <v>6153760</v>
      </c>
      <c r="D70" s="8">
        <v>6189520</v>
      </c>
      <c r="E70" s="8">
        <v>6242264</v>
      </c>
      <c r="F70" s="8">
        <v>6262904</v>
      </c>
      <c r="G70" s="8">
        <v>6267260</v>
      </c>
      <c r="H70" s="8">
        <v>6282260</v>
      </c>
    </row>
    <row r="71" spans="1:8">
      <c r="A71" s="8" t="s">
        <v>37</v>
      </c>
      <c r="B71" s="8">
        <v>3332280</v>
      </c>
      <c r="C71" s="8">
        <v>4902420</v>
      </c>
      <c r="D71" s="8">
        <v>5951200</v>
      </c>
      <c r="E71" s="8">
        <v>6242264</v>
      </c>
      <c r="F71" s="8">
        <v>6225880</v>
      </c>
      <c r="G71" s="8">
        <v>6225880</v>
      </c>
      <c r="H71" s="8">
        <v>6225880</v>
      </c>
    </row>
  </sheetData>
  <mergeCells count="2">
    <mergeCell ref="A34:I34"/>
    <mergeCell ref="A36:XFD3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Y43"/>
  <sheetViews>
    <sheetView topLeftCell="A34" zoomScale="80" zoomScaleNormal="80" workbookViewId="0">
      <selection activeCell="A27" sqref="A27"/>
    </sheetView>
  </sheetViews>
  <sheetFormatPr baseColWidth="10" defaultColWidth="9.1796875" defaultRowHeight="14.5"/>
  <cols>
    <col min="1" max="1" width="25.26953125" style="19" bestFit="1" customWidth="1"/>
    <col min="2" max="16384" width="9.1796875" style="19"/>
  </cols>
  <sheetData>
    <row r="4" spans="2:19">
      <c r="B4" s="29" t="s">
        <v>0</v>
      </c>
      <c r="C4" s="29"/>
      <c r="D4" s="29"/>
      <c r="E4" s="29"/>
      <c r="F4" s="29"/>
      <c r="G4" s="29"/>
      <c r="H4" s="29"/>
      <c r="I4" s="29"/>
      <c r="J4" s="29"/>
      <c r="K4" s="29"/>
      <c r="L4" s="29"/>
      <c r="M4" s="29"/>
      <c r="N4" s="29"/>
      <c r="O4" s="29"/>
      <c r="P4" s="29"/>
      <c r="Q4" s="29"/>
      <c r="R4" s="29"/>
      <c r="S4" s="29"/>
    </row>
    <row r="5" spans="2:19">
      <c r="B5" s="29"/>
      <c r="C5" s="29"/>
      <c r="D5" s="29"/>
      <c r="E5" s="29"/>
      <c r="F5" s="2">
        <v>1</v>
      </c>
      <c r="G5" s="2">
        <v>2</v>
      </c>
      <c r="H5" s="2">
        <v>3</v>
      </c>
      <c r="I5" s="2">
        <v>4</v>
      </c>
      <c r="J5" s="2">
        <v>5</v>
      </c>
      <c r="K5" s="2">
        <v>6</v>
      </c>
      <c r="L5" s="2">
        <v>7</v>
      </c>
      <c r="M5" s="2">
        <v>8</v>
      </c>
      <c r="N5" s="2">
        <v>9</v>
      </c>
      <c r="O5" s="2">
        <v>10</v>
      </c>
      <c r="P5" s="2">
        <v>11</v>
      </c>
      <c r="Q5" s="2">
        <v>12</v>
      </c>
      <c r="R5" s="29">
        <f>SUMPRODUCT(R21:R32,S21:S32)</f>
        <v>6242264</v>
      </c>
      <c r="S5" s="29"/>
    </row>
    <row r="6" spans="2:19">
      <c r="B6" s="29"/>
      <c r="C6" s="29" t="s">
        <v>58</v>
      </c>
      <c r="D6" s="29" t="s">
        <v>2</v>
      </c>
      <c r="E6" s="29">
        <v>0</v>
      </c>
      <c r="F6" s="2">
        <v>4400</v>
      </c>
      <c r="G6" s="2">
        <v>4400</v>
      </c>
      <c r="H6" s="2">
        <v>6000</v>
      </c>
      <c r="I6" s="2">
        <v>8000</v>
      </c>
      <c r="J6" s="2">
        <v>6600</v>
      </c>
      <c r="K6" s="2">
        <v>11800</v>
      </c>
      <c r="L6" s="2">
        <v>13000</v>
      </c>
      <c r="M6" s="2">
        <v>11200</v>
      </c>
      <c r="N6" s="2">
        <v>10800</v>
      </c>
      <c r="O6" s="2">
        <v>7600</v>
      </c>
      <c r="P6" s="2">
        <v>6000</v>
      </c>
      <c r="Q6" s="2">
        <v>5600</v>
      </c>
      <c r="R6" s="29">
        <f>SUM(F6:Q6)</f>
        <v>95400</v>
      </c>
      <c r="S6" s="29"/>
    </row>
    <row r="7" spans="2:19">
      <c r="B7" s="29"/>
      <c r="C7" s="29" t="s">
        <v>5</v>
      </c>
      <c r="D7" s="29" t="s">
        <v>6</v>
      </c>
      <c r="E7" s="29">
        <v>240</v>
      </c>
      <c r="F7" s="1">
        <v>6347</v>
      </c>
      <c r="G7" s="1">
        <v>6400</v>
      </c>
      <c r="H7" s="1">
        <v>6400</v>
      </c>
      <c r="I7" s="1">
        <v>6400</v>
      </c>
      <c r="J7" s="1">
        <v>9453</v>
      </c>
      <c r="K7" s="1">
        <v>9480</v>
      </c>
      <c r="L7" s="1">
        <v>9480</v>
      </c>
      <c r="M7" s="1">
        <v>11200</v>
      </c>
      <c r="N7" s="1">
        <v>10800</v>
      </c>
      <c r="O7" s="1">
        <v>7600</v>
      </c>
      <c r="P7" s="1">
        <v>6000</v>
      </c>
      <c r="Q7" s="1">
        <v>5600</v>
      </c>
      <c r="R7" s="1">
        <f>SUM(F7:Q7)</f>
        <v>95160</v>
      </c>
      <c r="S7" s="29"/>
    </row>
    <row r="8" spans="2:19">
      <c r="B8" s="29"/>
      <c r="C8" s="29" t="s">
        <v>20</v>
      </c>
      <c r="D8" s="29" t="s">
        <v>1</v>
      </c>
      <c r="E8" s="29">
        <v>240</v>
      </c>
      <c r="F8" s="29">
        <v>2187</v>
      </c>
      <c r="G8" s="29">
        <v>4187</v>
      </c>
      <c r="H8" s="29">
        <v>4587</v>
      </c>
      <c r="I8" s="29">
        <v>2987</v>
      </c>
      <c r="J8" s="29">
        <v>5840</v>
      </c>
      <c r="K8" s="29">
        <v>3520</v>
      </c>
      <c r="L8" s="29">
        <v>0</v>
      </c>
      <c r="M8" s="29">
        <v>0</v>
      </c>
      <c r="N8" s="29">
        <v>0</v>
      </c>
      <c r="O8" s="29">
        <v>0</v>
      </c>
      <c r="P8" s="29">
        <v>0</v>
      </c>
      <c r="Q8" s="29">
        <v>0</v>
      </c>
      <c r="R8" s="1">
        <f t="shared" ref="R8:R12" si="0">SUM(F8:Q8)</f>
        <v>23308</v>
      </c>
      <c r="S8" s="29"/>
    </row>
    <row r="9" spans="2:19">
      <c r="B9" s="29"/>
      <c r="C9" s="29" t="s">
        <v>3</v>
      </c>
      <c r="D9" s="29" t="s">
        <v>4</v>
      </c>
      <c r="E9" s="29">
        <v>160</v>
      </c>
      <c r="F9" s="29">
        <v>160</v>
      </c>
      <c r="G9" s="29">
        <v>160</v>
      </c>
      <c r="H9" s="29">
        <v>160</v>
      </c>
      <c r="I9" s="29">
        <v>160</v>
      </c>
      <c r="J9" s="29">
        <v>237</v>
      </c>
      <c r="K9" s="29">
        <v>237</v>
      </c>
      <c r="L9" s="29">
        <v>237</v>
      </c>
      <c r="M9" s="29">
        <v>237</v>
      </c>
      <c r="N9" s="29">
        <v>237</v>
      </c>
      <c r="O9" s="29">
        <v>191</v>
      </c>
      <c r="P9" s="29">
        <v>151</v>
      </c>
      <c r="Q9" s="29">
        <v>151</v>
      </c>
      <c r="R9" s="1">
        <f t="shared" si="0"/>
        <v>2318</v>
      </c>
      <c r="S9" s="29"/>
    </row>
    <row r="10" spans="2:19">
      <c r="B10" s="29"/>
      <c r="C10" s="29" t="s">
        <v>8</v>
      </c>
      <c r="D10" s="29" t="s">
        <v>7</v>
      </c>
      <c r="E10" s="29"/>
      <c r="F10" s="29">
        <v>0</v>
      </c>
      <c r="G10" s="29">
        <v>0</v>
      </c>
      <c r="H10" s="29">
        <v>0</v>
      </c>
      <c r="I10" s="29">
        <v>0</v>
      </c>
      <c r="J10" s="29">
        <v>77</v>
      </c>
      <c r="K10" s="29">
        <v>0</v>
      </c>
      <c r="L10" s="29">
        <v>0</v>
      </c>
      <c r="M10" s="29">
        <v>0</v>
      </c>
      <c r="N10" s="29">
        <v>0</v>
      </c>
      <c r="O10" s="29">
        <v>0</v>
      </c>
      <c r="P10" s="29">
        <v>0</v>
      </c>
      <c r="Q10" s="29">
        <v>0</v>
      </c>
      <c r="R10" s="1">
        <f>SUM(F10:Q10)</f>
        <v>77</v>
      </c>
      <c r="S10" s="29"/>
    </row>
    <row r="11" spans="2:19">
      <c r="B11" s="29"/>
      <c r="C11" s="29" t="s">
        <v>9</v>
      </c>
      <c r="D11" s="29" t="s">
        <v>10</v>
      </c>
      <c r="E11" s="29"/>
      <c r="F11" s="29">
        <v>0</v>
      </c>
      <c r="G11" s="29">
        <v>0</v>
      </c>
      <c r="H11" s="29">
        <v>0</v>
      </c>
      <c r="I11" s="29">
        <v>0</v>
      </c>
      <c r="J11" s="29">
        <v>0</v>
      </c>
      <c r="K11" s="29">
        <v>0</v>
      </c>
      <c r="L11" s="29">
        <v>0</v>
      </c>
      <c r="M11" s="29">
        <v>0</v>
      </c>
      <c r="N11" s="29">
        <v>0</v>
      </c>
      <c r="O11" s="29">
        <v>46</v>
      </c>
      <c r="P11" s="29">
        <v>40</v>
      </c>
      <c r="Q11" s="29">
        <v>0</v>
      </c>
      <c r="R11" s="1">
        <f t="shared" si="0"/>
        <v>86</v>
      </c>
      <c r="S11" s="29"/>
    </row>
    <row r="12" spans="2:19">
      <c r="B12" s="29"/>
      <c r="C12" s="29" t="s">
        <v>11</v>
      </c>
      <c r="D12" s="29" t="s">
        <v>12</v>
      </c>
      <c r="E12" s="29"/>
      <c r="F12" s="29">
        <v>0</v>
      </c>
      <c r="G12" s="29">
        <v>0</v>
      </c>
      <c r="H12" s="29">
        <v>0</v>
      </c>
      <c r="I12" s="29">
        <v>0</v>
      </c>
      <c r="J12" s="29">
        <v>0</v>
      </c>
      <c r="K12" s="29">
        <v>0</v>
      </c>
      <c r="L12" s="29">
        <v>0</v>
      </c>
      <c r="M12" s="29">
        <v>43</v>
      </c>
      <c r="N12" s="29">
        <v>33</v>
      </c>
      <c r="O12" s="29">
        <v>0</v>
      </c>
      <c r="P12" s="29">
        <v>0</v>
      </c>
      <c r="Q12" s="29">
        <v>0</v>
      </c>
      <c r="R12" s="1">
        <f t="shared" si="0"/>
        <v>76</v>
      </c>
      <c r="S12" s="29"/>
    </row>
    <row r="13" spans="2:19">
      <c r="B13" s="29"/>
      <c r="C13" s="29" t="s">
        <v>14</v>
      </c>
      <c r="D13" s="29" t="s">
        <v>15</v>
      </c>
      <c r="E13" s="29"/>
      <c r="F13" s="29">
        <v>13000</v>
      </c>
      <c r="G13" s="29">
        <v>13000</v>
      </c>
      <c r="H13" s="29">
        <v>13000</v>
      </c>
      <c r="I13" s="29">
        <v>13000</v>
      </c>
      <c r="J13" s="29">
        <v>13000</v>
      </c>
      <c r="K13" s="29">
        <v>13000</v>
      </c>
      <c r="L13" s="29">
        <v>13000</v>
      </c>
      <c r="M13" s="29">
        <v>13000</v>
      </c>
      <c r="N13" s="29">
        <v>13000</v>
      </c>
      <c r="O13" s="29">
        <v>13000</v>
      </c>
      <c r="P13" s="29">
        <v>13000</v>
      </c>
      <c r="Q13" s="29">
        <v>13000</v>
      </c>
      <c r="R13" s="29">
        <f>SUM(F13:Q13)</f>
        <v>156000</v>
      </c>
      <c r="S13" s="29"/>
    </row>
    <row r="14" spans="2:19">
      <c r="B14" s="29"/>
      <c r="C14" s="29"/>
      <c r="D14" s="29"/>
      <c r="E14" s="29"/>
      <c r="F14" s="29"/>
      <c r="G14" s="29"/>
      <c r="H14" s="29"/>
      <c r="I14" s="29"/>
      <c r="J14" s="29"/>
      <c r="K14" s="29"/>
      <c r="L14" s="29"/>
      <c r="M14" s="29"/>
      <c r="N14" s="29"/>
      <c r="O14" s="29"/>
      <c r="P14" s="29"/>
      <c r="Q14" s="29"/>
      <c r="R14" s="29"/>
      <c r="S14" s="29"/>
    </row>
    <row r="15" spans="2:19">
      <c r="B15" s="29" t="s">
        <v>13</v>
      </c>
      <c r="C15" s="29"/>
      <c r="D15" s="29"/>
      <c r="E15" s="29"/>
      <c r="F15" s="29"/>
      <c r="G15" s="29"/>
      <c r="H15" s="29"/>
      <c r="I15" s="29"/>
      <c r="J15" s="29"/>
      <c r="K15" s="29"/>
      <c r="L15" s="29"/>
      <c r="M15" s="29"/>
      <c r="N15" s="29"/>
      <c r="O15" s="29"/>
      <c r="P15" s="29"/>
      <c r="Q15" s="29"/>
      <c r="R15" s="29"/>
      <c r="S15" s="29"/>
    </row>
    <row r="16" spans="2:19">
      <c r="B16" s="29"/>
      <c r="C16" s="29" t="s">
        <v>18</v>
      </c>
      <c r="D16" s="29"/>
      <c r="E16" s="29"/>
      <c r="F16" s="2">
        <v>1</v>
      </c>
      <c r="G16" s="2">
        <v>1</v>
      </c>
      <c r="H16" s="2">
        <v>1</v>
      </c>
      <c r="I16" s="2">
        <v>1</v>
      </c>
      <c r="J16" s="2">
        <v>1</v>
      </c>
      <c r="K16" s="2">
        <v>1</v>
      </c>
      <c r="L16" s="2">
        <v>1</v>
      </c>
      <c r="M16" s="2">
        <v>1</v>
      </c>
      <c r="N16" s="2">
        <v>1</v>
      </c>
      <c r="O16" s="2">
        <v>1</v>
      </c>
      <c r="P16" s="2">
        <v>1</v>
      </c>
      <c r="Q16" s="2">
        <v>1</v>
      </c>
      <c r="R16" s="29" t="s">
        <v>19</v>
      </c>
      <c r="S16" s="29"/>
    </row>
    <row r="17" spans="2:25">
      <c r="B17" s="29"/>
      <c r="C17" s="29"/>
      <c r="D17" s="29" t="s">
        <v>15</v>
      </c>
      <c r="E17" s="29"/>
      <c r="F17" s="29">
        <f>PRODUCT(F$13,F$16)</f>
        <v>13000</v>
      </c>
      <c r="G17" s="29">
        <f t="shared" ref="G17:Q17" si="1">PRODUCT(G$13,G$16)</f>
        <v>13000</v>
      </c>
      <c r="H17" s="29">
        <f t="shared" si="1"/>
        <v>13000</v>
      </c>
      <c r="I17" s="29">
        <f t="shared" si="1"/>
        <v>13000</v>
      </c>
      <c r="J17" s="29">
        <f t="shared" si="1"/>
        <v>13000</v>
      </c>
      <c r="K17" s="29">
        <f t="shared" si="1"/>
        <v>13000</v>
      </c>
      <c r="L17" s="29">
        <f t="shared" si="1"/>
        <v>13000</v>
      </c>
      <c r="M17" s="29">
        <f t="shared" si="1"/>
        <v>13000</v>
      </c>
      <c r="N17" s="29">
        <f t="shared" si="1"/>
        <v>13000</v>
      </c>
      <c r="O17" s="29">
        <f t="shared" si="1"/>
        <v>13000</v>
      </c>
      <c r="P17" s="29">
        <f t="shared" si="1"/>
        <v>13000</v>
      </c>
      <c r="Q17" s="29">
        <f t="shared" si="1"/>
        <v>13000</v>
      </c>
      <c r="R17" s="29">
        <f>SUM(F17:Q17)</f>
        <v>156000</v>
      </c>
      <c r="S17" s="29"/>
    </row>
    <row r="18" spans="2:25">
      <c r="B18" s="29"/>
      <c r="C18" s="29"/>
      <c r="D18" s="29" t="s">
        <v>6</v>
      </c>
      <c r="E18" s="29"/>
      <c r="F18" s="29">
        <f>PRODUCT(F$7,F$16)</f>
        <v>6347</v>
      </c>
      <c r="G18" s="29">
        <f t="shared" ref="G18:Q18" si="2">PRODUCT(G$7,G$16)</f>
        <v>6400</v>
      </c>
      <c r="H18" s="29">
        <f t="shared" si="2"/>
        <v>6400</v>
      </c>
      <c r="I18" s="29">
        <f t="shared" si="2"/>
        <v>6400</v>
      </c>
      <c r="J18" s="29">
        <f t="shared" si="2"/>
        <v>9453</v>
      </c>
      <c r="K18" s="29">
        <f t="shared" si="2"/>
        <v>9480</v>
      </c>
      <c r="L18" s="29">
        <f t="shared" si="2"/>
        <v>9480</v>
      </c>
      <c r="M18" s="29">
        <f t="shared" si="2"/>
        <v>11200</v>
      </c>
      <c r="N18" s="29">
        <f t="shared" si="2"/>
        <v>10800</v>
      </c>
      <c r="O18" s="29">
        <f t="shared" si="2"/>
        <v>7600</v>
      </c>
      <c r="P18" s="29">
        <f t="shared" si="2"/>
        <v>6000</v>
      </c>
      <c r="Q18" s="29">
        <f t="shared" si="2"/>
        <v>5600</v>
      </c>
      <c r="R18" s="29"/>
      <c r="S18" s="29"/>
    </row>
    <row r="19" spans="2:25">
      <c r="B19" s="29"/>
      <c r="C19" s="29"/>
      <c r="D19" s="29"/>
      <c r="E19" s="29"/>
      <c r="F19" s="29"/>
      <c r="G19" s="29"/>
      <c r="H19" s="29"/>
      <c r="I19" s="29"/>
      <c r="J19" s="29"/>
      <c r="K19" s="29"/>
      <c r="L19" s="29"/>
      <c r="M19" s="29"/>
      <c r="N19" s="29"/>
      <c r="O19" s="29"/>
      <c r="P19" s="29"/>
      <c r="Q19" s="29"/>
      <c r="R19" s="29"/>
      <c r="S19" s="29"/>
    </row>
    <row r="20" spans="2:25" ht="15" thickBot="1">
      <c r="B20" s="29"/>
      <c r="C20" s="29" t="s">
        <v>16</v>
      </c>
      <c r="D20" s="29"/>
      <c r="E20" s="29"/>
      <c r="F20" s="2">
        <v>1</v>
      </c>
      <c r="G20" s="2">
        <v>1</v>
      </c>
      <c r="H20" s="2">
        <v>1</v>
      </c>
      <c r="I20" s="2">
        <v>1</v>
      </c>
      <c r="J20" s="2">
        <v>1</v>
      </c>
      <c r="K20" s="2">
        <v>1</v>
      </c>
      <c r="L20" s="2">
        <v>1</v>
      </c>
      <c r="M20" s="2">
        <v>1</v>
      </c>
      <c r="N20" s="2">
        <v>1</v>
      </c>
      <c r="O20" s="2">
        <v>1</v>
      </c>
      <c r="P20" s="2">
        <v>1</v>
      </c>
      <c r="Q20" s="2">
        <v>1</v>
      </c>
      <c r="R20" s="29"/>
      <c r="S20" s="29" t="s">
        <v>23</v>
      </c>
    </row>
    <row r="21" spans="2:25" ht="15" thickTop="1">
      <c r="B21" s="29"/>
      <c r="C21" s="29"/>
      <c r="D21" s="29"/>
      <c r="E21" s="29"/>
      <c r="F21" s="29">
        <f>PRODUCT(F$9,F$20)</f>
        <v>160</v>
      </c>
      <c r="G21" s="29">
        <f>PRODUCT(G$9,G$20)</f>
        <v>160</v>
      </c>
      <c r="H21" s="29">
        <f t="shared" ref="H21:Q21" si="3">PRODUCT(H$9,H$20)</f>
        <v>160</v>
      </c>
      <c r="I21" s="29">
        <f t="shared" si="3"/>
        <v>160</v>
      </c>
      <c r="J21" s="29">
        <f t="shared" si="3"/>
        <v>237</v>
      </c>
      <c r="K21" s="29">
        <f t="shared" si="3"/>
        <v>237</v>
      </c>
      <c r="L21" s="29">
        <f t="shared" si="3"/>
        <v>237</v>
      </c>
      <c r="M21" s="29">
        <f t="shared" si="3"/>
        <v>237</v>
      </c>
      <c r="N21" s="29">
        <f t="shared" si="3"/>
        <v>237</v>
      </c>
      <c r="O21" s="29">
        <f t="shared" si="3"/>
        <v>191</v>
      </c>
      <c r="P21" s="29">
        <f t="shared" si="3"/>
        <v>151</v>
      </c>
      <c r="Q21" s="29">
        <f t="shared" si="3"/>
        <v>151</v>
      </c>
      <c r="R21" s="6">
        <f>SUM(F21:Q21)</f>
        <v>2318</v>
      </c>
      <c r="S21" s="4">
        <v>2400</v>
      </c>
    </row>
    <row r="22" spans="2:25">
      <c r="B22" s="29"/>
      <c r="C22" s="29"/>
      <c r="D22" s="29" t="s">
        <v>4</v>
      </c>
      <c r="E22" s="29"/>
      <c r="F22" s="29">
        <f>E$9+F$10-F$11</f>
        <v>160</v>
      </c>
      <c r="G22" s="29">
        <f>F$9+G$10-G$11</f>
        <v>160</v>
      </c>
      <c r="H22" s="29">
        <f>G$9+H$10-H$11</f>
        <v>160</v>
      </c>
      <c r="I22" s="29">
        <f t="shared" ref="I22:Q22" si="4">H$9+I$10-I$11</f>
        <v>160</v>
      </c>
      <c r="J22" s="29">
        <f t="shared" si="4"/>
        <v>237</v>
      </c>
      <c r="K22" s="29">
        <f t="shared" si="4"/>
        <v>237</v>
      </c>
      <c r="L22" s="29">
        <f t="shared" si="4"/>
        <v>237</v>
      </c>
      <c r="M22" s="29">
        <f t="shared" si="4"/>
        <v>237</v>
      </c>
      <c r="N22" s="29">
        <f t="shared" si="4"/>
        <v>237</v>
      </c>
      <c r="O22" s="29">
        <f t="shared" si="4"/>
        <v>191</v>
      </c>
      <c r="P22" s="29">
        <f t="shared" si="4"/>
        <v>151</v>
      </c>
      <c r="Q22" s="29">
        <f t="shared" si="4"/>
        <v>151</v>
      </c>
      <c r="R22" s="6"/>
      <c r="S22" s="5"/>
    </row>
    <row r="23" spans="2:25" ht="15" thickBot="1">
      <c r="B23" s="29"/>
      <c r="C23" s="29"/>
      <c r="D23" s="29"/>
      <c r="E23" s="29"/>
      <c r="F23" s="29">
        <v>40</v>
      </c>
      <c r="G23" s="29">
        <v>40</v>
      </c>
      <c r="H23" s="29">
        <v>40</v>
      </c>
      <c r="I23" s="29">
        <v>40</v>
      </c>
      <c r="J23" s="29">
        <v>40</v>
      </c>
      <c r="K23" s="29">
        <v>40</v>
      </c>
      <c r="L23" s="29">
        <v>40</v>
      </c>
      <c r="M23" s="29">
        <v>40</v>
      </c>
      <c r="N23" s="29">
        <v>40</v>
      </c>
      <c r="O23" s="29">
        <v>40</v>
      </c>
      <c r="P23" s="29">
        <v>40</v>
      </c>
      <c r="Q23" s="29">
        <v>40</v>
      </c>
      <c r="R23" s="6"/>
      <c r="S23" s="5"/>
    </row>
    <row r="24" spans="2:25" ht="15" thickTop="1">
      <c r="B24" s="29"/>
      <c r="C24" s="29"/>
      <c r="D24" s="29" t="s">
        <v>12</v>
      </c>
      <c r="E24" s="29"/>
      <c r="F24" s="29">
        <f>PRODUCT(F12,F20)</f>
        <v>0</v>
      </c>
      <c r="G24" s="29">
        <f>PRODUCT(G12,G20)</f>
        <v>0</v>
      </c>
      <c r="H24" s="29">
        <f t="shared" ref="H24:Q24" si="5">PRODUCT(H12,H20)</f>
        <v>0</v>
      </c>
      <c r="I24" s="29">
        <f t="shared" si="5"/>
        <v>0</v>
      </c>
      <c r="J24" s="29">
        <f t="shared" si="5"/>
        <v>0</v>
      </c>
      <c r="K24" s="29">
        <f t="shared" si="5"/>
        <v>0</v>
      </c>
      <c r="L24" s="29">
        <f t="shared" si="5"/>
        <v>0</v>
      </c>
      <c r="M24" s="29">
        <f t="shared" si="5"/>
        <v>43</v>
      </c>
      <c r="N24" s="29">
        <f t="shared" si="5"/>
        <v>33</v>
      </c>
      <c r="O24" s="29">
        <f t="shared" si="5"/>
        <v>0</v>
      </c>
      <c r="P24" s="29">
        <f t="shared" si="5"/>
        <v>0</v>
      </c>
      <c r="Q24" s="29">
        <f t="shared" si="5"/>
        <v>0</v>
      </c>
      <c r="R24" s="6">
        <f>SUM(F24:Q24)</f>
        <v>76</v>
      </c>
      <c r="S24" s="4">
        <v>3300</v>
      </c>
    </row>
    <row r="25" spans="2:25">
      <c r="B25" s="29"/>
      <c r="C25" s="29"/>
      <c r="D25" s="29"/>
      <c r="E25" s="29"/>
      <c r="F25" s="29"/>
      <c r="G25" s="29"/>
      <c r="H25" s="29"/>
      <c r="I25" s="29"/>
      <c r="J25" s="29"/>
      <c r="K25" s="29"/>
      <c r="L25" s="29"/>
      <c r="M25" s="29"/>
      <c r="N25" s="29"/>
      <c r="O25" s="29"/>
      <c r="P25" s="29"/>
      <c r="Q25" s="29"/>
      <c r="R25" s="6"/>
      <c r="S25" s="5"/>
    </row>
    <row r="26" spans="2:25">
      <c r="B26" s="29"/>
      <c r="C26" s="29"/>
      <c r="D26" s="29" t="s">
        <v>22</v>
      </c>
      <c r="E26" s="29"/>
      <c r="F26" s="29">
        <f xml:space="preserve"> (F24+F22)*F23</f>
        <v>6400</v>
      </c>
      <c r="G26" s="29">
        <f t="shared" ref="G26:P26" si="6" xml:space="preserve"> (G24+G22)*G23</f>
        <v>6400</v>
      </c>
      <c r="H26" s="29">
        <f t="shared" si="6"/>
        <v>6400</v>
      </c>
      <c r="I26" s="29">
        <f t="shared" si="6"/>
        <v>6400</v>
      </c>
      <c r="J26" s="29">
        <f t="shared" si="6"/>
        <v>9480</v>
      </c>
      <c r="K26" s="29">
        <f t="shared" si="6"/>
        <v>9480</v>
      </c>
      <c r="L26" s="29">
        <f t="shared" si="6"/>
        <v>9480</v>
      </c>
      <c r="M26" s="29">
        <f t="shared" si="6"/>
        <v>11200</v>
      </c>
      <c r="N26" s="29">
        <f t="shared" si="6"/>
        <v>10800</v>
      </c>
      <c r="O26" s="29">
        <f t="shared" si="6"/>
        <v>7640</v>
      </c>
      <c r="P26" s="29">
        <f t="shared" si="6"/>
        <v>6040</v>
      </c>
      <c r="Q26" s="29">
        <f xml:space="preserve"> (Q24+Q22)*Q23</f>
        <v>6040</v>
      </c>
      <c r="R26" s="6"/>
      <c r="S26" s="5"/>
    </row>
    <row r="27" spans="2:25" ht="15" thickBot="1">
      <c r="B27" s="29"/>
      <c r="C27" s="29" t="s">
        <v>17</v>
      </c>
      <c r="D27" s="29"/>
      <c r="E27" s="3"/>
      <c r="F27" s="2">
        <v>1</v>
      </c>
      <c r="G27" s="2">
        <v>1</v>
      </c>
      <c r="H27" s="2">
        <v>1</v>
      </c>
      <c r="I27" s="2">
        <v>1</v>
      </c>
      <c r="J27" s="2">
        <v>1</v>
      </c>
      <c r="K27" s="2">
        <v>1</v>
      </c>
      <c r="L27" s="2">
        <v>1</v>
      </c>
      <c r="M27" s="2">
        <v>1</v>
      </c>
      <c r="N27" s="2">
        <v>1</v>
      </c>
      <c r="O27" s="2">
        <v>1</v>
      </c>
      <c r="P27" s="2">
        <v>1</v>
      </c>
      <c r="Q27" s="2">
        <v>1</v>
      </c>
      <c r="R27" s="6"/>
      <c r="S27" s="5"/>
    </row>
    <row r="28" spans="2:25" ht="15" thickTop="1">
      <c r="B28" s="29"/>
      <c r="C28" s="29"/>
      <c r="D28" s="29"/>
      <c r="E28" s="29"/>
      <c r="F28" s="29">
        <f t="shared" ref="F28:Q28" si="7">PRODUCT(F8,F27)</f>
        <v>2187</v>
      </c>
      <c r="G28" s="29">
        <f t="shared" si="7"/>
        <v>4187</v>
      </c>
      <c r="H28" s="29">
        <f t="shared" si="7"/>
        <v>4587</v>
      </c>
      <c r="I28" s="29">
        <f t="shared" si="7"/>
        <v>2987</v>
      </c>
      <c r="J28" s="29">
        <f t="shared" si="7"/>
        <v>5840</v>
      </c>
      <c r="K28" s="29">
        <f t="shared" si="7"/>
        <v>3520</v>
      </c>
      <c r="L28" s="29">
        <f t="shared" si="7"/>
        <v>0</v>
      </c>
      <c r="M28" s="29">
        <f t="shared" si="7"/>
        <v>0</v>
      </c>
      <c r="N28" s="29">
        <f t="shared" si="7"/>
        <v>0</v>
      </c>
      <c r="O28" s="29">
        <f t="shared" si="7"/>
        <v>0</v>
      </c>
      <c r="P28" s="29">
        <f t="shared" si="7"/>
        <v>0</v>
      </c>
      <c r="Q28" s="29">
        <f t="shared" si="7"/>
        <v>0</v>
      </c>
      <c r="R28" s="6">
        <f>SUM(F28:Q28)</f>
        <v>23308</v>
      </c>
      <c r="S28" s="4">
        <v>8</v>
      </c>
    </row>
    <row r="29" spans="2:25">
      <c r="B29" s="29"/>
      <c r="C29" s="29"/>
      <c r="D29" s="29"/>
      <c r="E29" s="29"/>
      <c r="F29" s="29">
        <f>E$8+F$7-F$6</f>
        <v>2187</v>
      </c>
      <c r="G29" s="29">
        <f>F$8+G$7-G$6</f>
        <v>4187</v>
      </c>
      <c r="H29" s="29">
        <f t="shared" ref="H29:P29" si="8">G$8+H$7-H$6</f>
        <v>4587</v>
      </c>
      <c r="I29" s="29">
        <f t="shared" si="8"/>
        <v>2987</v>
      </c>
      <c r="J29" s="29">
        <f t="shared" si="8"/>
        <v>5840</v>
      </c>
      <c r="K29" s="29">
        <f t="shared" si="8"/>
        <v>3520</v>
      </c>
      <c r="L29" s="29">
        <f t="shared" si="8"/>
        <v>0</v>
      </c>
      <c r="M29" s="29">
        <f t="shared" si="8"/>
        <v>0</v>
      </c>
      <c r="N29" s="29">
        <f t="shared" si="8"/>
        <v>0</v>
      </c>
      <c r="O29" s="29">
        <f t="shared" si="8"/>
        <v>0</v>
      </c>
      <c r="P29" s="29">
        <f t="shared" si="8"/>
        <v>0</v>
      </c>
      <c r="Q29" s="29">
        <f>P$8+Q$7-Q$6</f>
        <v>0</v>
      </c>
      <c r="R29" s="6"/>
      <c r="S29" s="5"/>
    </row>
    <row r="30" spans="2:25" ht="15" thickBot="1">
      <c r="B30" s="29"/>
      <c r="C30" s="29"/>
      <c r="D30" s="29"/>
      <c r="E30" s="29"/>
      <c r="F30" s="29"/>
      <c r="G30" s="29"/>
      <c r="H30" s="29"/>
      <c r="I30" s="29"/>
      <c r="J30" s="29"/>
      <c r="K30" s="29"/>
      <c r="L30" s="29"/>
      <c r="M30" s="29"/>
      <c r="N30" s="29"/>
      <c r="O30" s="29"/>
      <c r="P30" s="29"/>
      <c r="Q30" s="29"/>
      <c r="R30" s="6"/>
      <c r="S30" s="5"/>
      <c r="Y30" s="19" t="s">
        <v>21</v>
      </c>
    </row>
    <row r="31" spans="2:25" ht="15.5" thickTop="1" thickBot="1">
      <c r="B31" s="29"/>
      <c r="C31" s="29"/>
      <c r="D31" s="29" t="s">
        <v>7</v>
      </c>
      <c r="E31" s="29"/>
      <c r="F31" s="29">
        <f t="shared" ref="F31:Q31" si="9">PRODUCT(F10,F20)</f>
        <v>0</v>
      </c>
      <c r="G31" s="29">
        <f t="shared" si="9"/>
        <v>0</v>
      </c>
      <c r="H31" s="29">
        <f t="shared" si="9"/>
        <v>0</v>
      </c>
      <c r="I31" s="29">
        <f t="shared" si="9"/>
        <v>0</v>
      </c>
      <c r="J31" s="29">
        <f t="shared" si="9"/>
        <v>77</v>
      </c>
      <c r="K31" s="29">
        <f t="shared" si="9"/>
        <v>0</v>
      </c>
      <c r="L31" s="29">
        <f t="shared" si="9"/>
        <v>0</v>
      </c>
      <c r="M31" s="29">
        <f t="shared" si="9"/>
        <v>0</v>
      </c>
      <c r="N31" s="29">
        <f t="shared" si="9"/>
        <v>0</v>
      </c>
      <c r="O31" s="29">
        <f t="shared" si="9"/>
        <v>0</v>
      </c>
      <c r="P31" s="29">
        <f t="shared" si="9"/>
        <v>0</v>
      </c>
      <c r="Q31" s="29">
        <f t="shared" si="9"/>
        <v>0</v>
      </c>
      <c r="R31" s="6">
        <f>SUM(F31:Q31)</f>
        <v>77</v>
      </c>
      <c r="S31" s="4">
        <v>1800</v>
      </c>
    </row>
    <row r="32" spans="2:25" ht="15" thickTop="1">
      <c r="B32" s="29"/>
      <c r="C32" s="29"/>
      <c r="D32" s="29" t="s">
        <v>10</v>
      </c>
      <c r="E32" s="29"/>
      <c r="F32" s="29">
        <f t="shared" ref="F32:Q32" si="10">PRODUCT(F11,F20)</f>
        <v>0</v>
      </c>
      <c r="G32" s="29">
        <f t="shared" si="10"/>
        <v>0</v>
      </c>
      <c r="H32" s="29">
        <f t="shared" si="10"/>
        <v>0</v>
      </c>
      <c r="I32" s="29">
        <f t="shared" si="10"/>
        <v>0</v>
      </c>
      <c r="J32" s="29">
        <f t="shared" si="10"/>
        <v>0</v>
      </c>
      <c r="K32" s="29">
        <f t="shared" si="10"/>
        <v>0</v>
      </c>
      <c r="L32" s="29">
        <f t="shared" si="10"/>
        <v>0</v>
      </c>
      <c r="M32" s="29">
        <f t="shared" si="10"/>
        <v>0</v>
      </c>
      <c r="N32" s="29">
        <f t="shared" si="10"/>
        <v>0</v>
      </c>
      <c r="O32" s="29">
        <f t="shared" si="10"/>
        <v>46</v>
      </c>
      <c r="P32" s="29">
        <f t="shared" si="10"/>
        <v>40</v>
      </c>
      <c r="Q32" s="29">
        <f t="shared" si="10"/>
        <v>0</v>
      </c>
      <c r="R32" s="6">
        <f>SUM(F32:Q32)</f>
        <v>86</v>
      </c>
      <c r="S32" s="4">
        <v>1200</v>
      </c>
    </row>
    <row r="34" spans="1:11">
      <c r="A34" s="31" t="s">
        <v>24</v>
      </c>
      <c r="B34" s="31"/>
      <c r="C34" s="31"/>
      <c r="D34" s="31"/>
      <c r="E34" s="31"/>
      <c r="F34" s="31"/>
      <c r="G34" s="31"/>
      <c r="H34" s="31"/>
      <c r="I34" s="31"/>
    </row>
    <row r="36" spans="1:11">
      <c r="A36" s="31" t="s">
        <v>39</v>
      </c>
      <c r="B36" s="31"/>
      <c r="C36" s="31"/>
      <c r="D36" s="31"/>
      <c r="E36" s="31"/>
      <c r="F36" s="31"/>
      <c r="G36" s="31"/>
      <c r="H36" s="31"/>
      <c r="I36" s="31"/>
      <c r="J36" s="31"/>
      <c r="K36" s="31"/>
    </row>
    <row r="37" spans="1:11" ht="15" thickBot="1">
      <c r="A37" s="21"/>
      <c r="B37" s="22">
        <v>-0.6</v>
      </c>
      <c r="C37" s="22">
        <v>-0.4</v>
      </c>
      <c r="D37" s="22">
        <v>-0.2</v>
      </c>
      <c r="E37" s="21" t="s">
        <v>40</v>
      </c>
      <c r="F37" s="14" t="s">
        <v>33</v>
      </c>
      <c r="G37" s="13" t="s">
        <v>34</v>
      </c>
      <c r="H37" s="13" t="s">
        <v>41</v>
      </c>
      <c r="I37" s="21"/>
      <c r="J37" s="21"/>
      <c r="K37" s="21"/>
    </row>
    <row r="38" spans="1:11">
      <c r="A38" s="7" t="s">
        <v>42</v>
      </c>
      <c r="B38" s="15">
        <f>$E$38*(1+B37)</f>
        <v>480</v>
      </c>
      <c r="C38" s="16">
        <f>$E$38*(1+C37)</f>
        <v>720</v>
      </c>
      <c r="D38" s="7">
        <f>$E$38*(1+D37)</f>
        <v>960</v>
      </c>
      <c r="E38" s="15">
        <v>1200</v>
      </c>
      <c r="F38" s="16">
        <f>$E$38*(1+F37)</f>
        <v>1440</v>
      </c>
      <c r="G38" s="7">
        <f>$E$38*(1+G37)</f>
        <v>1680</v>
      </c>
      <c r="H38" s="7">
        <f>$E$38*(1+H37)</f>
        <v>1920</v>
      </c>
    </row>
    <row r="39" spans="1:11">
      <c r="A39" s="8" t="s">
        <v>31</v>
      </c>
      <c r="B39" s="9">
        <v>6118000</v>
      </c>
      <c r="C39" s="10">
        <v>6153760</v>
      </c>
      <c r="D39" s="8">
        <v>6189520</v>
      </c>
      <c r="E39" s="9">
        <v>6242264</v>
      </c>
      <c r="F39" s="10">
        <v>6262904</v>
      </c>
      <c r="G39" s="8">
        <v>6267260</v>
      </c>
      <c r="H39" s="8">
        <v>6282260</v>
      </c>
    </row>
    <row r="40" spans="1:11">
      <c r="A40" s="8" t="s">
        <v>27</v>
      </c>
      <c r="B40" s="9">
        <v>2369</v>
      </c>
      <c r="C40" s="10">
        <v>2369</v>
      </c>
      <c r="D40" s="8">
        <v>2353</v>
      </c>
      <c r="E40" s="9">
        <v>2318</v>
      </c>
      <c r="F40" s="10">
        <v>2318</v>
      </c>
      <c r="G40" s="8">
        <v>2300</v>
      </c>
      <c r="H40" s="8">
        <v>2074</v>
      </c>
    </row>
    <row r="41" spans="1:11">
      <c r="A41" s="8" t="s">
        <v>28</v>
      </c>
      <c r="B41" s="9">
        <v>129</v>
      </c>
      <c r="C41" s="10">
        <v>129</v>
      </c>
      <c r="D41" s="8">
        <v>121</v>
      </c>
      <c r="E41" s="9">
        <v>77</v>
      </c>
      <c r="F41" s="10">
        <v>77</v>
      </c>
      <c r="G41" s="8">
        <v>76</v>
      </c>
      <c r="H41" s="8">
        <v>30</v>
      </c>
    </row>
    <row r="42" spans="1:11">
      <c r="A42" s="8" t="s">
        <v>29</v>
      </c>
      <c r="B42" s="9">
        <v>149</v>
      </c>
      <c r="C42" s="10">
        <v>149</v>
      </c>
      <c r="D42" s="8">
        <v>141</v>
      </c>
      <c r="E42" s="9">
        <v>86</v>
      </c>
      <c r="F42" s="10">
        <v>86</v>
      </c>
      <c r="G42" s="8">
        <v>96</v>
      </c>
      <c r="H42" s="8">
        <v>50</v>
      </c>
    </row>
    <row r="43" spans="1:11" ht="15" thickBot="1">
      <c r="A43" s="8" t="s">
        <v>30</v>
      </c>
      <c r="B43" s="17">
        <v>10</v>
      </c>
      <c r="C43" s="18">
        <v>10</v>
      </c>
      <c r="D43" s="8">
        <v>26</v>
      </c>
      <c r="E43" s="17">
        <v>76</v>
      </c>
      <c r="F43" s="18">
        <v>76</v>
      </c>
      <c r="G43" s="8">
        <v>79</v>
      </c>
      <c r="H43" s="8">
        <v>305</v>
      </c>
    </row>
  </sheetData>
  <mergeCells count="2">
    <mergeCell ref="A34:I34"/>
    <mergeCell ref="A36:K36"/>
  </mergeCells>
  <phoneticPr fontId="1" type="noConversion"/>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Y67"/>
  <sheetViews>
    <sheetView topLeftCell="A34" zoomScale="80" zoomScaleNormal="80" workbookViewId="0">
      <selection activeCell="O62" sqref="O62"/>
    </sheetView>
  </sheetViews>
  <sheetFormatPr baseColWidth="10" defaultColWidth="9.1796875" defaultRowHeight="14.5"/>
  <cols>
    <col min="1" max="1" width="25.26953125" style="19" bestFit="1" customWidth="1"/>
    <col min="2" max="18" width="9.1796875" style="19"/>
    <col min="19" max="19" width="10.7265625" style="19" bestFit="1" customWidth="1"/>
    <col min="20" max="16384" width="9.1796875" style="19"/>
  </cols>
  <sheetData>
    <row r="4" spans="2:18">
      <c r="B4" s="19" t="s">
        <v>0</v>
      </c>
    </row>
    <row r="5" spans="2:18">
      <c r="F5" s="2">
        <v>1</v>
      </c>
      <c r="G5" s="2">
        <v>2</v>
      </c>
      <c r="H5" s="2">
        <v>3</v>
      </c>
      <c r="I5" s="2">
        <v>4</v>
      </c>
      <c r="J5" s="2">
        <v>5</v>
      </c>
      <c r="K5" s="2">
        <v>6</v>
      </c>
      <c r="L5" s="2">
        <v>7</v>
      </c>
      <c r="M5" s="2">
        <v>8</v>
      </c>
      <c r="N5" s="2">
        <v>9</v>
      </c>
      <c r="O5" s="2">
        <v>10</v>
      </c>
      <c r="P5" s="2">
        <v>11</v>
      </c>
      <c r="Q5" s="2">
        <v>12</v>
      </c>
      <c r="R5" s="19">
        <f>SUMPRODUCT(R21:R32,S21:S32)</f>
        <v>6242264</v>
      </c>
    </row>
    <row r="6" spans="2:18">
      <c r="C6" s="29" t="s">
        <v>58</v>
      </c>
      <c r="D6" s="29" t="s">
        <v>2</v>
      </c>
      <c r="F6" s="2">
        <v>4400</v>
      </c>
      <c r="G6" s="2">
        <v>4400</v>
      </c>
      <c r="H6" s="2">
        <v>6000</v>
      </c>
      <c r="I6" s="2">
        <v>8000</v>
      </c>
      <c r="J6" s="2">
        <v>6600</v>
      </c>
      <c r="K6" s="2">
        <v>11800</v>
      </c>
      <c r="L6" s="2">
        <v>13000</v>
      </c>
      <c r="M6" s="2">
        <v>11200</v>
      </c>
      <c r="N6" s="2">
        <v>10800</v>
      </c>
      <c r="O6" s="2">
        <v>7600</v>
      </c>
      <c r="P6" s="2">
        <v>6000</v>
      </c>
      <c r="Q6" s="2">
        <v>5600</v>
      </c>
      <c r="R6" s="19">
        <f>SUM(F6:Q6)</f>
        <v>95400</v>
      </c>
    </row>
    <row r="7" spans="2:18">
      <c r="C7" s="19" t="s">
        <v>5</v>
      </c>
      <c r="D7" s="19" t="s">
        <v>6</v>
      </c>
      <c r="E7" s="19">
        <v>240</v>
      </c>
      <c r="F7" s="1">
        <v>6347</v>
      </c>
      <c r="G7" s="1">
        <v>6400</v>
      </c>
      <c r="H7" s="1">
        <v>6400</v>
      </c>
      <c r="I7" s="1">
        <v>6400</v>
      </c>
      <c r="J7" s="1">
        <v>9453</v>
      </c>
      <c r="K7" s="1">
        <v>9480</v>
      </c>
      <c r="L7" s="1">
        <v>9480</v>
      </c>
      <c r="M7" s="1">
        <v>11200</v>
      </c>
      <c r="N7" s="1">
        <v>10800</v>
      </c>
      <c r="O7" s="1">
        <v>7600</v>
      </c>
      <c r="P7" s="1">
        <v>6000</v>
      </c>
      <c r="Q7" s="1">
        <v>5600</v>
      </c>
      <c r="R7" s="1">
        <f>SUM(F7:Q7)</f>
        <v>95160</v>
      </c>
    </row>
    <row r="8" spans="2:18">
      <c r="C8" s="19" t="s">
        <v>20</v>
      </c>
      <c r="D8" s="19" t="s">
        <v>1</v>
      </c>
      <c r="E8" s="19">
        <v>240</v>
      </c>
      <c r="F8" s="19">
        <v>2187</v>
      </c>
      <c r="G8" s="19">
        <v>4187</v>
      </c>
      <c r="H8" s="19">
        <v>4587</v>
      </c>
      <c r="I8" s="19">
        <v>2987</v>
      </c>
      <c r="J8" s="19">
        <v>5840</v>
      </c>
      <c r="K8" s="19">
        <v>3520</v>
      </c>
      <c r="L8" s="19">
        <v>0</v>
      </c>
      <c r="M8" s="19">
        <v>0</v>
      </c>
      <c r="N8" s="19">
        <v>0</v>
      </c>
      <c r="O8" s="19">
        <v>0</v>
      </c>
      <c r="P8" s="19">
        <v>0</v>
      </c>
      <c r="Q8" s="19">
        <v>0</v>
      </c>
      <c r="R8" s="1">
        <f t="shared" ref="R8:R12" si="0">SUM(F8:Q8)</f>
        <v>23308</v>
      </c>
    </row>
    <row r="9" spans="2:18">
      <c r="C9" s="19" t="s">
        <v>3</v>
      </c>
      <c r="D9" s="19" t="s">
        <v>4</v>
      </c>
      <c r="E9" s="19">
        <v>160</v>
      </c>
      <c r="F9" s="19">
        <v>160</v>
      </c>
      <c r="G9" s="19">
        <v>160</v>
      </c>
      <c r="H9" s="19">
        <v>160</v>
      </c>
      <c r="I9" s="19">
        <v>160</v>
      </c>
      <c r="J9" s="19">
        <v>237</v>
      </c>
      <c r="K9" s="19">
        <v>237</v>
      </c>
      <c r="L9" s="19">
        <v>237</v>
      </c>
      <c r="M9" s="19">
        <v>237</v>
      </c>
      <c r="N9" s="19">
        <v>237</v>
      </c>
      <c r="O9" s="19">
        <v>191</v>
      </c>
      <c r="P9" s="19">
        <v>151</v>
      </c>
      <c r="Q9" s="19">
        <v>151</v>
      </c>
      <c r="R9" s="1">
        <f t="shared" si="0"/>
        <v>2318</v>
      </c>
    </row>
    <row r="10" spans="2:18">
      <c r="C10" s="19" t="s">
        <v>8</v>
      </c>
      <c r="D10" s="19" t="s">
        <v>7</v>
      </c>
      <c r="F10" s="19">
        <v>0</v>
      </c>
      <c r="G10" s="19">
        <v>0</v>
      </c>
      <c r="H10" s="19">
        <v>0</v>
      </c>
      <c r="I10" s="19">
        <v>0</v>
      </c>
      <c r="J10" s="19">
        <v>77</v>
      </c>
      <c r="K10" s="19">
        <v>0</v>
      </c>
      <c r="L10" s="19">
        <v>0</v>
      </c>
      <c r="M10" s="19">
        <v>0</v>
      </c>
      <c r="N10" s="19">
        <v>0</v>
      </c>
      <c r="O10" s="19">
        <v>0</v>
      </c>
      <c r="P10" s="19">
        <v>0</v>
      </c>
      <c r="Q10" s="19">
        <v>0</v>
      </c>
      <c r="R10" s="1">
        <f>SUM(F10:Q10)</f>
        <v>77</v>
      </c>
    </row>
    <row r="11" spans="2:18">
      <c r="C11" s="19" t="s">
        <v>9</v>
      </c>
      <c r="D11" s="19" t="s">
        <v>10</v>
      </c>
      <c r="F11" s="19">
        <v>0</v>
      </c>
      <c r="G11" s="19">
        <v>0</v>
      </c>
      <c r="H11" s="19">
        <v>0</v>
      </c>
      <c r="I11" s="19">
        <v>0</v>
      </c>
      <c r="J11" s="19">
        <v>0</v>
      </c>
      <c r="K11" s="19">
        <v>0</v>
      </c>
      <c r="L11" s="19">
        <v>0</v>
      </c>
      <c r="M11" s="19">
        <v>0</v>
      </c>
      <c r="N11" s="19">
        <v>0</v>
      </c>
      <c r="O11" s="19">
        <v>46</v>
      </c>
      <c r="P11" s="19">
        <v>40</v>
      </c>
      <c r="Q11" s="19">
        <v>0</v>
      </c>
      <c r="R11" s="1">
        <f t="shared" si="0"/>
        <v>86</v>
      </c>
    </row>
    <row r="12" spans="2:18">
      <c r="C12" s="19" t="s">
        <v>11</v>
      </c>
      <c r="D12" s="19" t="s">
        <v>12</v>
      </c>
      <c r="F12" s="19">
        <v>0</v>
      </c>
      <c r="G12" s="19">
        <v>0</v>
      </c>
      <c r="H12" s="19">
        <v>0</v>
      </c>
      <c r="I12" s="19">
        <v>0</v>
      </c>
      <c r="J12" s="19">
        <v>0</v>
      </c>
      <c r="K12" s="19">
        <v>0</v>
      </c>
      <c r="L12" s="19">
        <v>0</v>
      </c>
      <c r="M12" s="19">
        <v>43</v>
      </c>
      <c r="N12" s="19">
        <v>33</v>
      </c>
      <c r="O12" s="19">
        <v>0</v>
      </c>
      <c r="P12" s="19">
        <v>0</v>
      </c>
      <c r="Q12" s="19">
        <v>0</v>
      </c>
      <c r="R12" s="1">
        <f t="shared" si="0"/>
        <v>76</v>
      </c>
    </row>
    <row r="13" spans="2:18">
      <c r="C13" s="19" t="s">
        <v>14</v>
      </c>
      <c r="D13" s="19" t="s">
        <v>15</v>
      </c>
      <c r="F13" s="19">
        <v>13000</v>
      </c>
      <c r="G13" s="19">
        <v>13000</v>
      </c>
      <c r="H13" s="19">
        <v>13000</v>
      </c>
      <c r="I13" s="19">
        <v>13000</v>
      </c>
      <c r="J13" s="19">
        <v>13000</v>
      </c>
      <c r="K13" s="19">
        <v>13000</v>
      </c>
      <c r="L13" s="19">
        <v>13000</v>
      </c>
      <c r="M13" s="19">
        <v>13000</v>
      </c>
      <c r="N13" s="19">
        <v>13000</v>
      </c>
      <c r="O13" s="19">
        <v>13000</v>
      </c>
      <c r="P13" s="19">
        <v>13000</v>
      </c>
      <c r="Q13" s="19">
        <v>13000</v>
      </c>
      <c r="R13" s="19">
        <f>SUM(F13:Q13)</f>
        <v>156000</v>
      </c>
    </row>
    <row r="15" spans="2:18">
      <c r="B15" s="19" t="s">
        <v>13</v>
      </c>
    </row>
    <row r="16" spans="2:18">
      <c r="C16" s="19" t="s">
        <v>18</v>
      </c>
      <c r="F16" s="2">
        <v>1</v>
      </c>
      <c r="G16" s="2">
        <v>1</v>
      </c>
      <c r="H16" s="2">
        <v>1</v>
      </c>
      <c r="I16" s="2">
        <v>1</v>
      </c>
      <c r="J16" s="2">
        <v>1</v>
      </c>
      <c r="K16" s="2">
        <v>1</v>
      </c>
      <c r="L16" s="2">
        <v>1</v>
      </c>
      <c r="M16" s="2">
        <v>1</v>
      </c>
      <c r="N16" s="2">
        <v>1</v>
      </c>
      <c r="O16" s="2">
        <v>1</v>
      </c>
      <c r="P16" s="2">
        <v>1</v>
      </c>
      <c r="Q16" s="2">
        <v>1</v>
      </c>
      <c r="R16" s="19" t="s">
        <v>19</v>
      </c>
    </row>
    <row r="17" spans="3:25">
      <c r="D17" s="19" t="s">
        <v>15</v>
      </c>
      <c r="F17" s="19">
        <f>PRODUCT(F$13,F$16)</f>
        <v>13000</v>
      </c>
      <c r="G17" s="19">
        <f t="shared" ref="G17:Q17" si="1">PRODUCT(G$13,G$16)</f>
        <v>13000</v>
      </c>
      <c r="H17" s="19">
        <f t="shared" si="1"/>
        <v>13000</v>
      </c>
      <c r="I17" s="19">
        <f t="shared" si="1"/>
        <v>13000</v>
      </c>
      <c r="J17" s="19">
        <f t="shared" si="1"/>
        <v>13000</v>
      </c>
      <c r="K17" s="19">
        <f t="shared" si="1"/>
        <v>13000</v>
      </c>
      <c r="L17" s="19">
        <f t="shared" si="1"/>
        <v>13000</v>
      </c>
      <c r="M17" s="19">
        <f t="shared" si="1"/>
        <v>13000</v>
      </c>
      <c r="N17" s="19">
        <f t="shared" si="1"/>
        <v>13000</v>
      </c>
      <c r="O17" s="19">
        <f t="shared" si="1"/>
        <v>13000</v>
      </c>
      <c r="P17" s="19">
        <f t="shared" si="1"/>
        <v>13000</v>
      </c>
      <c r="Q17" s="19">
        <f t="shared" si="1"/>
        <v>13000</v>
      </c>
      <c r="R17" s="19">
        <f>SUM(F17:Q17)</f>
        <v>156000</v>
      </c>
    </row>
    <row r="18" spans="3:25">
      <c r="D18" s="19" t="s">
        <v>6</v>
      </c>
      <c r="F18" s="19">
        <f>PRODUCT(F$7,F$16)</f>
        <v>6347</v>
      </c>
      <c r="G18" s="19">
        <f t="shared" ref="G18:Q18" si="2">PRODUCT(G$7,G$16)</f>
        <v>6400</v>
      </c>
      <c r="H18" s="19">
        <f t="shared" si="2"/>
        <v>6400</v>
      </c>
      <c r="I18" s="19">
        <f t="shared" si="2"/>
        <v>6400</v>
      </c>
      <c r="J18" s="19">
        <f t="shared" si="2"/>
        <v>9453</v>
      </c>
      <c r="K18" s="19">
        <f t="shared" si="2"/>
        <v>9480</v>
      </c>
      <c r="L18" s="19">
        <f t="shared" si="2"/>
        <v>9480</v>
      </c>
      <c r="M18" s="19">
        <f t="shared" si="2"/>
        <v>11200</v>
      </c>
      <c r="N18" s="19">
        <f t="shared" si="2"/>
        <v>10800</v>
      </c>
      <c r="O18" s="19">
        <f t="shared" si="2"/>
        <v>7600</v>
      </c>
      <c r="P18" s="19">
        <f t="shared" si="2"/>
        <v>6000</v>
      </c>
      <c r="Q18" s="19">
        <f t="shared" si="2"/>
        <v>5600</v>
      </c>
    </row>
    <row r="20" spans="3:25" ht="15" thickBot="1">
      <c r="C20" s="19" t="s">
        <v>16</v>
      </c>
      <c r="F20" s="2">
        <v>1</v>
      </c>
      <c r="G20" s="2">
        <v>1</v>
      </c>
      <c r="H20" s="2">
        <v>1</v>
      </c>
      <c r="I20" s="2">
        <v>1</v>
      </c>
      <c r="J20" s="2">
        <v>1</v>
      </c>
      <c r="K20" s="2">
        <v>1</v>
      </c>
      <c r="L20" s="2">
        <v>1</v>
      </c>
      <c r="M20" s="2">
        <v>1</v>
      </c>
      <c r="N20" s="2">
        <v>1</v>
      </c>
      <c r="O20" s="2">
        <v>1</v>
      </c>
      <c r="P20" s="2">
        <v>1</v>
      </c>
      <c r="Q20" s="2">
        <v>1</v>
      </c>
      <c r="S20" s="19" t="s">
        <v>23</v>
      </c>
    </row>
    <row r="21" spans="3:25" ht="15" thickTop="1">
      <c r="F21" s="19">
        <f>PRODUCT(F$9,F$20)</f>
        <v>160</v>
      </c>
      <c r="G21" s="19">
        <f>PRODUCT(G$9,G$20)</f>
        <v>160</v>
      </c>
      <c r="H21" s="19">
        <f t="shared" ref="H21:Q21" si="3">PRODUCT(H$9,H$20)</f>
        <v>160</v>
      </c>
      <c r="I21" s="19">
        <f t="shared" si="3"/>
        <v>160</v>
      </c>
      <c r="J21" s="19">
        <f t="shared" si="3"/>
        <v>237</v>
      </c>
      <c r="K21" s="19">
        <f t="shared" si="3"/>
        <v>237</v>
      </c>
      <c r="L21" s="19">
        <f t="shared" si="3"/>
        <v>237</v>
      </c>
      <c r="M21" s="19">
        <f t="shared" si="3"/>
        <v>237</v>
      </c>
      <c r="N21" s="19">
        <f t="shared" si="3"/>
        <v>237</v>
      </c>
      <c r="O21" s="19">
        <f t="shared" si="3"/>
        <v>191</v>
      </c>
      <c r="P21" s="19">
        <f t="shared" si="3"/>
        <v>151</v>
      </c>
      <c r="Q21" s="19">
        <f t="shared" si="3"/>
        <v>151</v>
      </c>
      <c r="R21" s="6">
        <f>SUM(F21:Q21)</f>
        <v>2318</v>
      </c>
      <c r="S21" s="4">
        <v>2400</v>
      </c>
    </row>
    <row r="22" spans="3:25">
      <c r="D22" s="19" t="s">
        <v>4</v>
      </c>
      <c r="F22" s="19">
        <f>E$9+F$10-F$11</f>
        <v>160</v>
      </c>
      <c r="G22" s="19">
        <f>F$9+G$10-G$11</f>
        <v>160</v>
      </c>
      <c r="H22" s="19">
        <f>G$9+H$10-H$11</f>
        <v>160</v>
      </c>
      <c r="I22" s="19">
        <f t="shared" ref="I22:Q22" si="4">H$9+I$10-I$11</f>
        <v>160</v>
      </c>
      <c r="J22" s="19">
        <f t="shared" si="4"/>
        <v>237</v>
      </c>
      <c r="K22" s="19">
        <f t="shared" si="4"/>
        <v>237</v>
      </c>
      <c r="L22" s="19">
        <f t="shared" si="4"/>
        <v>237</v>
      </c>
      <c r="M22" s="19">
        <f t="shared" si="4"/>
        <v>237</v>
      </c>
      <c r="N22" s="19">
        <f t="shared" si="4"/>
        <v>237</v>
      </c>
      <c r="O22" s="19">
        <f t="shared" si="4"/>
        <v>191</v>
      </c>
      <c r="P22" s="19">
        <f t="shared" si="4"/>
        <v>151</v>
      </c>
      <c r="Q22" s="19">
        <f t="shared" si="4"/>
        <v>151</v>
      </c>
      <c r="R22" s="6"/>
      <c r="S22" s="5"/>
    </row>
    <row r="23" spans="3:25" ht="15" thickBot="1">
      <c r="F23" s="19">
        <v>40</v>
      </c>
      <c r="G23" s="19">
        <v>40</v>
      </c>
      <c r="H23" s="19">
        <v>40</v>
      </c>
      <c r="I23" s="19">
        <v>40</v>
      </c>
      <c r="J23" s="19">
        <v>40</v>
      </c>
      <c r="K23" s="19">
        <v>40</v>
      </c>
      <c r="L23" s="19">
        <v>40</v>
      </c>
      <c r="M23" s="19">
        <v>40</v>
      </c>
      <c r="N23" s="19">
        <v>40</v>
      </c>
      <c r="O23" s="19">
        <v>40</v>
      </c>
      <c r="P23" s="19">
        <v>40</v>
      </c>
      <c r="Q23" s="19">
        <v>40</v>
      </c>
      <c r="R23" s="6"/>
      <c r="S23" s="5"/>
    </row>
    <row r="24" spans="3:25" ht="15" thickTop="1">
      <c r="D24" s="19" t="s">
        <v>12</v>
      </c>
      <c r="F24" s="19">
        <f>PRODUCT(F12,F20)</f>
        <v>0</v>
      </c>
      <c r="G24" s="19">
        <f>PRODUCT(G12,G20)</f>
        <v>0</v>
      </c>
      <c r="H24" s="19">
        <f t="shared" ref="H24:Q24" si="5">PRODUCT(H12,H20)</f>
        <v>0</v>
      </c>
      <c r="I24" s="19">
        <f t="shared" si="5"/>
        <v>0</v>
      </c>
      <c r="J24" s="19">
        <f t="shared" si="5"/>
        <v>0</v>
      </c>
      <c r="K24" s="19">
        <f t="shared" si="5"/>
        <v>0</v>
      </c>
      <c r="L24" s="19">
        <f t="shared" si="5"/>
        <v>0</v>
      </c>
      <c r="M24" s="19">
        <f t="shared" si="5"/>
        <v>43</v>
      </c>
      <c r="N24" s="19">
        <f t="shared" si="5"/>
        <v>33</v>
      </c>
      <c r="O24" s="19">
        <f t="shared" si="5"/>
        <v>0</v>
      </c>
      <c r="P24" s="19">
        <f t="shared" si="5"/>
        <v>0</v>
      </c>
      <c r="Q24" s="19">
        <f t="shared" si="5"/>
        <v>0</v>
      </c>
      <c r="R24" s="6">
        <f>SUM(F24:Q24)</f>
        <v>76</v>
      </c>
      <c r="S24" s="4">
        <v>3300</v>
      </c>
    </row>
    <row r="25" spans="3:25">
      <c r="R25" s="6"/>
      <c r="S25" s="5"/>
    </row>
    <row r="26" spans="3:25">
      <c r="D26" s="19" t="s">
        <v>22</v>
      </c>
      <c r="F26" s="19">
        <f xml:space="preserve"> (F24+F22)*F23</f>
        <v>6400</v>
      </c>
      <c r="G26" s="19">
        <f t="shared" ref="G26:P26" si="6" xml:space="preserve"> (G24+G22)*G23</f>
        <v>6400</v>
      </c>
      <c r="H26" s="19">
        <f t="shared" si="6"/>
        <v>6400</v>
      </c>
      <c r="I26" s="19">
        <f t="shared" si="6"/>
        <v>6400</v>
      </c>
      <c r="J26" s="19">
        <f t="shared" si="6"/>
        <v>9480</v>
      </c>
      <c r="K26" s="19">
        <f t="shared" si="6"/>
        <v>9480</v>
      </c>
      <c r="L26" s="19">
        <f t="shared" si="6"/>
        <v>9480</v>
      </c>
      <c r="M26" s="19">
        <f t="shared" si="6"/>
        <v>11200</v>
      </c>
      <c r="N26" s="19">
        <f t="shared" si="6"/>
        <v>10800</v>
      </c>
      <c r="O26" s="19">
        <f t="shared" si="6"/>
        <v>7640</v>
      </c>
      <c r="P26" s="19">
        <f t="shared" si="6"/>
        <v>6040</v>
      </c>
      <c r="Q26" s="19">
        <f xml:space="preserve"> (Q24+Q22)*Q23</f>
        <v>6040</v>
      </c>
      <c r="R26" s="6"/>
      <c r="S26" s="5"/>
    </row>
    <row r="27" spans="3:25" ht="15" thickBot="1">
      <c r="C27" s="19" t="s">
        <v>17</v>
      </c>
      <c r="E27" s="3"/>
      <c r="F27" s="2">
        <v>1</v>
      </c>
      <c r="G27" s="2">
        <v>1</v>
      </c>
      <c r="H27" s="2">
        <v>1</v>
      </c>
      <c r="I27" s="2">
        <v>1</v>
      </c>
      <c r="J27" s="2">
        <v>1</v>
      </c>
      <c r="K27" s="2">
        <v>1</v>
      </c>
      <c r="L27" s="2">
        <v>1</v>
      </c>
      <c r="M27" s="2">
        <v>1</v>
      </c>
      <c r="N27" s="2">
        <v>1</v>
      </c>
      <c r="O27" s="2">
        <v>1</v>
      </c>
      <c r="P27" s="2">
        <v>1</v>
      </c>
      <c r="Q27" s="2">
        <v>1</v>
      </c>
      <c r="R27" s="6"/>
      <c r="S27" s="5"/>
    </row>
    <row r="28" spans="3:25" ht="15" thickTop="1">
      <c r="F28" s="19">
        <f t="shared" ref="F28:Q28" si="7">PRODUCT(F8,F27)</f>
        <v>2187</v>
      </c>
      <c r="G28" s="19">
        <f t="shared" si="7"/>
        <v>4187</v>
      </c>
      <c r="H28" s="19">
        <f t="shared" si="7"/>
        <v>4587</v>
      </c>
      <c r="I28" s="19">
        <f t="shared" si="7"/>
        <v>2987</v>
      </c>
      <c r="J28" s="19">
        <f t="shared" si="7"/>
        <v>5840</v>
      </c>
      <c r="K28" s="19">
        <f t="shared" si="7"/>
        <v>3520</v>
      </c>
      <c r="L28" s="19">
        <f t="shared" si="7"/>
        <v>0</v>
      </c>
      <c r="M28" s="19">
        <f t="shared" si="7"/>
        <v>0</v>
      </c>
      <c r="N28" s="19">
        <f t="shared" si="7"/>
        <v>0</v>
      </c>
      <c r="O28" s="19">
        <f t="shared" si="7"/>
        <v>0</v>
      </c>
      <c r="P28" s="19">
        <f t="shared" si="7"/>
        <v>0</v>
      </c>
      <c r="Q28" s="19">
        <f t="shared" si="7"/>
        <v>0</v>
      </c>
      <c r="R28" s="6">
        <f>SUM(F28:Q28)</f>
        <v>23308</v>
      </c>
      <c r="S28" s="4">
        <v>8</v>
      </c>
    </row>
    <row r="29" spans="3:25">
      <c r="F29" s="19">
        <f>E$8+F$7-F$6</f>
        <v>2187</v>
      </c>
      <c r="G29" s="19">
        <f>F$8+G$7-G$6</f>
        <v>4187</v>
      </c>
      <c r="H29" s="19">
        <f t="shared" ref="H29:P29" si="8">G$8+H$7-H$6</f>
        <v>4587</v>
      </c>
      <c r="I29" s="19">
        <f t="shared" si="8"/>
        <v>2987</v>
      </c>
      <c r="J29" s="19">
        <f t="shared" si="8"/>
        <v>5840</v>
      </c>
      <c r="K29" s="19">
        <f t="shared" si="8"/>
        <v>3520</v>
      </c>
      <c r="L29" s="19">
        <f t="shared" si="8"/>
        <v>0</v>
      </c>
      <c r="M29" s="19">
        <f t="shared" si="8"/>
        <v>0</v>
      </c>
      <c r="N29" s="19">
        <f t="shared" si="8"/>
        <v>0</v>
      </c>
      <c r="O29" s="19">
        <f t="shared" si="8"/>
        <v>0</v>
      </c>
      <c r="P29" s="19">
        <f t="shared" si="8"/>
        <v>0</v>
      </c>
      <c r="Q29" s="19">
        <f>P$8+Q$7-Q$6</f>
        <v>0</v>
      </c>
      <c r="R29" s="6"/>
      <c r="S29" s="5"/>
    </row>
    <row r="30" spans="3:25" ht="15" thickBot="1">
      <c r="R30" s="6"/>
      <c r="S30" s="5"/>
      <c r="Y30" s="19" t="s">
        <v>21</v>
      </c>
    </row>
    <row r="31" spans="3:25" ht="15.5" thickTop="1" thickBot="1">
      <c r="D31" s="19" t="s">
        <v>7</v>
      </c>
      <c r="F31" s="19">
        <f t="shared" ref="F31:Q31" si="9">PRODUCT(F10,F20)</f>
        <v>0</v>
      </c>
      <c r="G31" s="19">
        <f t="shared" si="9"/>
        <v>0</v>
      </c>
      <c r="H31" s="19">
        <f t="shared" si="9"/>
        <v>0</v>
      </c>
      <c r="I31" s="19">
        <f t="shared" si="9"/>
        <v>0</v>
      </c>
      <c r="J31" s="19">
        <f t="shared" si="9"/>
        <v>77</v>
      </c>
      <c r="K31" s="19">
        <f t="shared" si="9"/>
        <v>0</v>
      </c>
      <c r="L31" s="19">
        <f t="shared" si="9"/>
        <v>0</v>
      </c>
      <c r="M31" s="19">
        <f t="shared" si="9"/>
        <v>0</v>
      </c>
      <c r="N31" s="19">
        <f t="shared" si="9"/>
        <v>0</v>
      </c>
      <c r="O31" s="19">
        <f t="shared" si="9"/>
        <v>0</v>
      </c>
      <c r="P31" s="19">
        <f t="shared" si="9"/>
        <v>0</v>
      </c>
      <c r="Q31" s="19">
        <f t="shared" si="9"/>
        <v>0</v>
      </c>
      <c r="R31" s="6">
        <f>SUM(F31:Q31)</f>
        <v>77</v>
      </c>
      <c r="S31" s="4">
        <v>1800</v>
      </c>
    </row>
    <row r="32" spans="3:25" ht="15" thickTop="1">
      <c r="D32" s="19" t="s">
        <v>10</v>
      </c>
      <c r="F32" s="19">
        <f t="shared" ref="F32:Q32" si="10">PRODUCT(F11,F20)</f>
        <v>0</v>
      </c>
      <c r="G32" s="19">
        <f t="shared" si="10"/>
        <v>0</v>
      </c>
      <c r="H32" s="19">
        <f t="shared" si="10"/>
        <v>0</v>
      </c>
      <c r="I32" s="19">
        <f t="shared" si="10"/>
        <v>0</v>
      </c>
      <c r="J32" s="19">
        <f t="shared" si="10"/>
        <v>0</v>
      </c>
      <c r="K32" s="19">
        <f t="shared" si="10"/>
        <v>0</v>
      </c>
      <c r="L32" s="19">
        <f t="shared" si="10"/>
        <v>0</v>
      </c>
      <c r="M32" s="19">
        <f t="shared" si="10"/>
        <v>0</v>
      </c>
      <c r="N32" s="19">
        <f t="shared" si="10"/>
        <v>0</v>
      </c>
      <c r="O32" s="19">
        <f t="shared" si="10"/>
        <v>46</v>
      </c>
      <c r="P32" s="19">
        <f t="shared" si="10"/>
        <v>40</v>
      </c>
      <c r="Q32" s="19">
        <f t="shared" si="10"/>
        <v>0</v>
      </c>
      <c r="R32" s="6">
        <f>SUM(F32:Q32)</f>
        <v>86</v>
      </c>
      <c r="S32" s="4">
        <v>1200</v>
      </c>
    </row>
    <row r="34" spans="1:11">
      <c r="A34" s="31" t="s">
        <v>24</v>
      </c>
      <c r="B34" s="31"/>
      <c r="C34" s="31"/>
      <c r="D34" s="31"/>
      <c r="E34" s="31"/>
      <c r="F34" s="31"/>
      <c r="G34" s="31"/>
      <c r="H34" s="31"/>
      <c r="I34" s="31"/>
    </row>
    <row r="36" spans="1:11">
      <c r="A36" s="31" t="s">
        <v>39</v>
      </c>
      <c r="B36" s="31"/>
      <c r="C36" s="31"/>
      <c r="D36" s="31"/>
      <c r="E36" s="31"/>
      <c r="F36" s="31"/>
      <c r="G36" s="31"/>
      <c r="H36" s="31"/>
      <c r="I36" s="31"/>
      <c r="J36" s="31"/>
      <c r="K36" s="31"/>
    </row>
    <row r="37" spans="1:11" ht="15" thickBot="1">
      <c r="A37" s="21"/>
      <c r="B37" s="22">
        <v>-0.6</v>
      </c>
      <c r="C37" s="22">
        <v>-0.4</v>
      </c>
      <c r="D37" s="22">
        <v>-0.2</v>
      </c>
      <c r="E37" s="21" t="s">
        <v>32</v>
      </c>
      <c r="F37" s="14" t="s">
        <v>33</v>
      </c>
      <c r="G37" s="13" t="s">
        <v>34</v>
      </c>
      <c r="H37" s="13" t="s">
        <v>41</v>
      </c>
      <c r="I37" s="21"/>
    </row>
    <row r="38" spans="1:11">
      <c r="A38" s="7" t="s">
        <v>43</v>
      </c>
      <c r="B38" s="15">
        <f>$E$38*(1+B37)</f>
        <v>1320</v>
      </c>
      <c r="C38" s="16">
        <f>$E$38*(1+C37)</f>
        <v>1980</v>
      </c>
      <c r="D38" s="7">
        <f>$E$38*(1+D37)</f>
        <v>2640</v>
      </c>
      <c r="E38" s="7">
        <v>3300</v>
      </c>
      <c r="F38" s="15">
        <f>$E$38*(1+F37)</f>
        <v>3960</v>
      </c>
      <c r="G38" s="23">
        <f>$E$38*(1+G37)</f>
        <v>4620</v>
      </c>
      <c r="H38" s="16">
        <f>$E$38*(1+H37)</f>
        <v>5280</v>
      </c>
      <c r="I38" s="3"/>
    </row>
    <row r="39" spans="1:11">
      <c r="A39" s="8" t="s">
        <v>44</v>
      </c>
      <c r="B39" s="9">
        <v>3332280</v>
      </c>
      <c r="C39" s="10">
        <v>4902420</v>
      </c>
      <c r="D39" s="8">
        <v>5951200</v>
      </c>
      <c r="E39" s="8">
        <v>6242264</v>
      </c>
      <c r="F39" s="9">
        <v>6225880</v>
      </c>
      <c r="G39" s="24">
        <v>6225880</v>
      </c>
      <c r="H39" s="10">
        <v>6225880</v>
      </c>
      <c r="I39" s="3"/>
    </row>
    <row r="40" spans="1:11">
      <c r="A40" s="8" t="s">
        <v>45</v>
      </c>
      <c r="B40" s="9">
        <v>0</v>
      </c>
      <c r="C40" s="10">
        <v>0</v>
      </c>
      <c r="D40" s="8">
        <v>6560</v>
      </c>
      <c r="E40" s="8">
        <v>23308</v>
      </c>
      <c r="F40" s="9">
        <v>13160</v>
      </c>
      <c r="G40" s="24">
        <v>13160</v>
      </c>
      <c r="H40" s="10">
        <v>13160</v>
      </c>
      <c r="I40" s="3"/>
    </row>
    <row r="41" spans="1:11">
      <c r="A41" s="8" t="s">
        <v>27</v>
      </c>
      <c r="B41" s="9">
        <v>0</v>
      </c>
      <c r="C41" s="10">
        <v>0</v>
      </c>
      <c r="D41" s="8">
        <v>1691</v>
      </c>
      <c r="E41" s="8">
        <v>2318</v>
      </c>
      <c r="F41" s="9">
        <v>2379</v>
      </c>
      <c r="G41" s="24">
        <v>2379</v>
      </c>
      <c r="H41" s="10">
        <v>2379</v>
      </c>
      <c r="I41" s="3"/>
    </row>
    <row r="42" spans="1:11">
      <c r="A42" s="8" t="s">
        <v>28</v>
      </c>
      <c r="B42" s="9">
        <v>0</v>
      </c>
      <c r="C42" s="10">
        <v>0</v>
      </c>
      <c r="D42" s="8">
        <v>0</v>
      </c>
      <c r="E42" s="8">
        <v>77</v>
      </c>
      <c r="F42" s="9">
        <v>129</v>
      </c>
      <c r="G42" s="24">
        <v>129</v>
      </c>
      <c r="H42" s="10">
        <v>129</v>
      </c>
      <c r="I42" s="3"/>
    </row>
    <row r="43" spans="1:11">
      <c r="A43" s="8" t="s">
        <v>29</v>
      </c>
      <c r="B43" s="9">
        <v>160</v>
      </c>
      <c r="C43" s="10">
        <v>160</v>
      </c>
      <c r="D43" s="8">
        <v>20</v>
      </c>
      <c r="E43" s="8">
        <v>86</v>
      </c>
      <c r="F43" s="9">
        <v>149</v>
      </c>
      <c r="G43" s="24">
        <v>149</v>
      </c>
      <c r="H43" s="10">
        <v>149</v>
      </c>
      <c r="I43" s="3"/>
    </row>
    <row r="44" spans="1:11" ht="15" thickBot="1">
      <c r="A44" s="8" t="s">
        <v>30</v>
      </c>
      <c r="B44" s="17">
        <v>2379</v>
      </c>
      <c r="C44" s="18">
        <v>2379</v>
      </c>
      <c r="D44" s="8">
        <v>688</v>
      </c>
      <c r="E44" s="8">
        <v>76</v>
      </c>
      <c r="F44" s="17">
        <v>0</v>
      </c>
      <c r="G44" s="25">
        <v>0</v>
      </c>
      <c r="H44" s="18">
        <v>0</v>
      </c>
    </row>
    <row r="67" s="32" customFormat="1"/>
  </sheetData>
  <mergeCells count="3">
    <mergeCell ref="A34:I34"/>
    <mergeCell ref="A36:K36"/>
    <mergeCell ref="A67:XFD67"/>
  </mergeCells>
  <phoneticPr fontId="1" type="noConversion"/>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AT56"/>
  <sheetViews>
    <sheetView topLeftCell="C1" zoomScale="80" zoomScaleNormal="80" workbookViewId="0">
      <selection activeCell="D32" sqref="D32"/>
    </sheetView>
  </sheetViews>
  <sheetFormatPr baseColWidth="10" defaultColWidth="8.81640625" defaultRowHeight="14.5"/>
  <cols>
    <col min="1" max="16384" width="8.81640625" style="20"/>
  </cols>
  <sheetData>
    <row r="2" spans="2:24">
      <c r="B2" s="20">
        <f>SUMPRODUCT(R21:R33,S21:S33)</f>
        <v>6228816</v>
      </c>
    </row>
    <row r="4" spans="2:24">
      <c r="B4" s="20" t="s">
        <v>0</v>
      </c>
    </row>
    <row r="5" spans="2:24">
      <c r="F5" s="2">
        <v>1</v>
      </c>
      <c r="G5" s="2">
        <v>2</v>
      </c>
      <c r="H5" s="2">
        <v>3</v>
      </c>
      <c r="I5" s="2">
        <v>4</v>
      </c>
      <c r="J5" s="2">
        <v>5</v>
      </c>
      <c r="K5" s="2">
        <v>6</v>
      </c>
      <c r="L5" s="2">
        <v>7</v>
      </c>
      <c r="M5" s="2">
        <v>8</v>
      </c>
      <c r="N5" s="2">
        <v>9</v>
      </c>
      <c r="O5" s="2">
        <v>10</v>
      </c>
      <c r="P5" s="2">
        <v>11</v>
      </c>
      <c r="Q5" s="2">
        <v>12</v>
      </c>
      <c r="R5" s="20" t="s">
        <v>57</v>
      </c>
      <c r="S5" s="33"/>
      <c r="T5" s="33"/>
    </row>
    <row r="6" spans="2:24">
      <c r="C6" s="29" t="s">
        <v>58</v>
      </c>
      <c r="D6" s="29" t="s">
        <v>2</v>
      </c>
      <c r="F6" s="2">
        <v>4400</v>
      </c>
      <c r="G6" s="2">
        <v>4400</v>
      </c>
      <c r="H6" s="2">
        <v>6000</v>
      </c>
      <c r="I6" s="2">
        <v>8000</v>
      </c>
      <c r="J6" s="2">
        <v>6600</v>
      </c>
      <c r="K6" s="2">
        <v>11800</v>
      </c>
      <c r="L6" s="2">
        <v>13000</v>
      </c>
      <c r="M6" s="2">
        <v>11200</v>
      </c>
      <c r="N6" s="2">
        <v>10800</v>
      </c>
      <c r="O6" s="2">
        <v>7600</v>
      </c>
      <c r="P6" s="2">
        <v>6000</v>
      </c>
      <c r="Q6" s="2">
        <v>5600</v>
      </c>
      <c r="R6" s="20">
        <f t="shared" ref="R6:R13" si="0">SUM(F6:Q6)</f>
        <v>95400</v>
      </c>
    </row>
    <row r="7" spans="2:24">
      <c r="C7" s="20" t="s">
        <v>5</v>
      </c>
      <c r="D7" s="20" t="s">
        <v>6</v>
      </c>
      <c r="E7" s="20">
        <v>240</v>
      </c>
      <c r="F7" s="1">
        <v>5668</v>
      </c>
      <c r="G7" s="1">
        <v>5720</v>
      </c>
      <c r="H7" s="1">
        <v>5720</v>
      </c>
      <c r="I7" s="1">
        <v>5686</v>
      </c>
      <c r="J7" s="1">
        <v>10400</v>
      </c>
      <c r="K7" s="1">
        <v>10366</v>
      </c>
      <c r="L7" s="1">
        <v>10400</v>
      </c>
      <c r="M7" s="1">
        <v>11200</v>
      </c>
      <c r="N7" s="1">
        <v>10800</v>
      </c>
      <c r="O7" s="1">
        <v>7600</v>
      </c>
      <c r="P7" s="1">
        <v>6000</v>
      </c>
      <c r="Q7" s="1">
        <v>5600</v>
      </c>
      <c r="R7" s="1">
        <f t="shared" si="0"/>
        <v>95160</v>
      </c>
      <c r="X7" s="28"/>
    </row>
    <row r="8" spans="2:24">
      <c r="C8" s="20" t="s">
        <v>20</v>
      </c>
      <c r="D8" s="20" t="s">
        <v>1</v>
      </c>
      <c r="E8" s="20">
        <v>240</v>
      </c>
      <c r="F8" s="20">
        <v>1508</v>
      </c>
      <c r="G8" s="20">
        <v>2828</v>
      </c>
      <c r="H8" s="20">
        <v>2548</v>
      </c>
      <c r="I8" s="20">
        <v>234</v>
      </c>
      <c r="J8" s="20">
        <v>4034</v>
      </c>
      <c r="K8" s="20">
        <v>2600</v>
      </c>
      <c r="L8" s="20">
        <v>0</v>
      </c>
      <c r="M8" s="20">
        <v>0</v>
      </c>
      <c r="N8" s="20">
        <v>0</v>
      </c>
      <c r="O8" s="20">
        <v>0</v>
      </c>
      <c r="P8" s="20">
        <v>0</v>
      </c>
      <c r="Q8" s="20">
        <v>0</v>
      </c>
      <c r="R8" s="1">
        <f t="shared" si="0"/>
        <v>13752</v>
      </c>
    </row>
    <row r="9" spans="2:24">
      <c r="C9" s="20" t="s">
        <v>3</v>
      </c>
      <c r="D9" s="20" t="s">
        <v>4</v>
      </c>
      <c r="E9" s="20">
        <v>160</v>
      </c>
      <c r="F9" s="20">
        <v>143</v>
      </c>
      <c r="G9" s="20">
        <v>143</v>
      </c>
      <c r="H9" s="20">
        <v>143</v>
      </c>
      <c r="I9" s="20">
        <v>143</v>
      </c>
      <c r="J9" s="20">
        <v>260</v>
      </c>
      <c r="K9" s="20">
        <v>260</v>
      </c>
      <c r="L9" s="20">
        <v>260</v>
      </c>
      <c r="M9" s="20">
        <v>260</v>
      </c>
      <c r="N9" s="20">
        <v>260</v>
      </c>
      <c r="O9" s="20">
        <v>190</v>
      </c>
      <c r="P9" s="20">
        <v>150</v>
      </c>
      <c r="Q9" s="20">
        <v>140</v>
      </c>
      <c r="R9" s="1">
        <f t="shared" si="0"/>
        <v>2352</v>
      </c>
    </row>
    <row r="10" spans="2:24">
      <c r="C10" s="20" t="s">
        <v>8</v>
      </c>
      <c r="D10" s="20" t="s">
        <v>7</v>
      </c>
      <c r="F10" s="20">
        <v>0</v>
      </c>
      <c r="G10" s="20">
        <v>0</v>
      </c>
      <c r="H10" s="20">
        <v>0</v>
      </c>
      <c r="I10" s="20">
        <v>0</v>
      </c>
      <c r="J10" s="20">
        <v>117</v>
      </c>
      <c r="K10" s="20">
        <v>0</v>
      </c>
      <c r="L10" s="20">
        <v>0</v>
      </c>
      <c r="M10" s="20">
        <v>0</v>
      </c>
      <c r="N10" s="20">
        <v>0</v>
      </c>
      <c r="O10" s="20">
        <v>0</v>
      </c>
      <c r="P10" s="20">
        <v>0</v>
      </c>
      <c r="Q10" s="20">
        <v>0</v>
      </c>
      <c r="R10" s="1">
        <f t="shared" si="0"/>
        <v>117</v>
      </c>
    </row>
    <row r="11" spans="2:24">
      <c r="C11" s="20" t="s">
        <v>9</v>
      </c>
      <c r="D11" s="20" t="s">
        <v>10</v>
      </c>
      <c r="F11" s="20">
        <v>17</v>
      </c>
      <c r="G11" s="20">
        <v>0</v>
      </c>
      <c r="H11" s="20">
        <v>0</v>
      </c>
      <c r="I11" s="20">
        <v>0</v>
      </c>
      <c r="J11" s="20">
        <v>0</v>
      </c>
      <c r="K11" s="20">
        <v>0</v>
      </c>
      <c r="L11" s="20">
        <v>0</v>
      </c>
      <c r="M11" s="20">
        <v>0</v>
      </c>
      <c r="N11" s="20">
        <v>0</v>
      </c>
      <c r="O11" s="20">
        <v>70</v>
      </c>
      <c r="P11" s="20">
        <v>40</v>
      </c>
      <c r="Q11" s="20">
        <v>10</v>
      </c>
      <c r="R11" s="1">
        <f t="shared" si="0"/>
        <v>137</v>
      </c>
    </row>
    <row r="12" spans="2:24">
      <c r="C12" s="20" t="s">
        <v>11</v>
      </c>
      <c r="D12" s="20" t="s">
        <v>12</v>
      </c>
      <c r="F12" s="20">
        <v>0</v>
      </c>
      <c r="G12" s="20">
        <v>0</v>
      </c>
      <c r="H12" s="20">
        <v>0</v>
      </c>
      <c r="I12" s="20">
        <v>0</v>
      </c>
      <c r="J12" s="20">
        <v>0</v>
      </c>
      <c r="K12" s="20">
        <v>0</v>
      </c>
      <c r="L12" s="20">
        <v>0</v>
      </c>
      <c r="M12" s="20">
        <v>20</v>
      </c>
      <c r="N12" s="20">
        <v>10</v>
      </c>
      <c r="O12" s="20">
        <v>0</v>
      </c>
      <c r="P12" s="20">
        <v>0</v>
      </c>
      <c r="Q12" s="20">
        <v>0</v>
      </c>
      <c r="R12" s="1">
        <f t="shared" si="0"/>
        <v>30</v>
      </c>
    </row>
    <row r="13" spans="2:24">
      <c r="C13" s="20" t="s">
        <v>14</v>
      </c>
      <c r="D13" s="20" t="s">
        <v>15</v>
      </c>
      <c r="F13" s="20">
        <v>13000</v>
      </c>
      <c r="G13" s="20">
        <v>13000</v>
      </c>
      <c r="H13" s="20">
        <v>13000</v>
      </c>
      <c r="I13" s="20">
        <v>13000</v>
      </c>
      <c r="J13" s="20">
        <v>13000</v>
      </c>
      <c r="K13" s="20">
        <v>13000</v>
      </c>
      <c r="L13" s="20">
        <v>13000</v>
      </c>
      <c r="M13" s="20">
        <v>13000</v>
      </c>
      <c r="N13" s="20">
        <v>13000</v>
      </c>
      <c r="O13" s="20">
        <v>13000</v>
      </c>
      <c r="P13" s="20">
        <v>13000</v>
      </c>
      <c r="Q13" s="20">
        <v>13000</v>
      </c>
      <c r="R13" s="20">
        <f t="shared" si="0"/>
        <v>156000</v>
      </c>
    </row>
    <row r="15" spans="2:24">
      <c r="B15" s="20" t="s">
        <v>13</v>
      </c>
    </row>
    <row r="16" spans="2:24">
      <c r="C16" s="20" t="s">
        <v>18</v>
      </c>
      <c r="F16" s="2">
        <v>1</v>
      </c>
      <c r="G16" s="2">
        <v>1</v>
      </c>
      <c r="H16" s="2">
        <v>1</v>
      </c>
      <c r="I16" s="2">
        <v>1</v>
      </c>
      <c r="J16" s="2">
        <v>1</v>
      </c>
      <c r="K16" s="2">
        <v>1</v>
      </c>
      <c r="L16" s="2">
        <v>1</v>
      </c>
      <c r="M16" s="2">
        <v>1</v>
      </c>
      <c r="N16" s="2">
        <v>1</v>
      </c>
      <c r="O16" s="2">
        <v>1</v>
      </c>
      <c r="P16" s="2">
        <v>1</v>
      </c>
      <c r="Q16" s="2">
        <v>1</v>
      </c>
      <c r="R16" s="20" t="s">
        <v>19</v>
      </c>
    </row>
    <row r="17" spans="3:19">
      <c r="D17" s="20" t="s">
        <v>15</v>
      </c>
      <c r="F17" s="20">
        <f t="shared" ref="F17:Q17" si="1">PRODUCT(F$13,F$16)</f>
        <v>13000</v>
      </c>
      <c r="G17" s="20">
        <f t="shared" si="1"/>
        <v>13000</v>
      </c>
      <c r="H17" s="20">
        <f t="shared" si="1"/>
        <v>13000</v>
      </c>
      <c r="I17" s="20">
        <f t="shared" si="1"/>
        <v>13000</v>
      </c>
      <c r="J17" s="20">
        <f t="shared" si="1"/>
        <v>13000</v>
      </c>
      <c r="K17" s="20">
        <f t="shared" si="1"/>
        <v>13000</v>
      </c>
      <c r="L17" s="20">
        <f t="shared" si="1"/>
        <v>13000</v>
      </c>
      <c r="M17" s="20">
        <f t="shared" si="1"/>
        <v>13000</v>
      </c>
      <c r="N17" s="20">
        <f t="shared" si="1"/>
        <v>13000</v>
      </c>
      <c r="O17" s="20">
        <f t="shared" si="1"/>
        <v>13000</v>
      </c>
      <c r="P17" s="20">
        <f t="shared" si="1"/>
        <v>13000</v>
      </c>
      <c r="Q17" s="20">
        <f t="shared" si="1"/>
        <v>13000</v>
      </c>
      <c r="R17" s="20">
        <f>SUM(F17:Q17)</f>
        <v>156000</v>
      </c>
    </row>
    <row r="18" spans="3:19">
      <c r="D18" s="20" t="s">
        <v>6</v>
      </c>
      <c r="F18" s="20">
        <f t="shared" ref="F18:Q18" si="2">PRODUCT(F$7,F$16)</f>
        <v>5668</v>
      </c>
      <c r="G18" s="20">
        <f t="shared" si="2"/>
        <v>5720</v>
      </c>
      <c r="H18" s="20">
        <f t="shared" si="2"/>
        <v>5720</v>
      </c>
      <c r="I18" s="20">
        <f t="shared" si="2"/>
        <v>5686</v>
      </c>
      <c r="J18" s="20">
        <f t="shared" si="2"/>
        <v>10400</v>
      </c>
      <c r="K18" s="20">
        <f t="shared" si="2"/>
        <v>10366</v>
      </c>
      <c r="L18" s="20">
        <f t="shared" si="2"/>
        <v>10400</v>
      </c>
      <c r="M18" s="20">
        <f t="shared" si="2"/>
        <v>11200</v>
      </c>
      <c r="N18" s="20">
        <f t="shared" si="2"/>
        <v>10800</v>
      </c>
      <c r="O18" s="20">
        <f t="shared" si="2"/>
        <v>7600</v>
      </c>
      <c r="P18" s="20">
        <f t="shared" si="2"/>
        <v>6000</v>
      </c>
      <c r="Q18" s="20">
        <f t="shared" si="2"/>
        <v>5600</v>
      </c>
    </row>
    <row r="20" spans="3:19" ht="15" thickBot="1">
      <c r="C20" s="20" t="s">
        <v>16</v>
      </c>
      <c r="F20" s="2">
        <v>1</v>
      </c>
      <c r="G20" s="2">
        <v>1</v>
      </c>
      <c r="H20" s="2">
        <v>1</v>
      </c>
      <c r="I20" s="2">
        <v>1</v>
      </c>
      <c r="J20" s="2">
        <v>1</v>
      </c>
      <c r="K20" s="2">
        <v>1</v>
      </c>
      <c r="L20" s="2">
        <v>1</v>
      </c>
      <c r="M20" s="2">
        <v>1</v>
      </c>
      <c r="N20" s="2">
        <v>1</v>
      </c>
      <c r="O20" s="2">
        <v>1</v>
      </c>
      <c r="P20" s="2">
        <v>1</v>
      </c>
      <c r="Q20" s="2">
        <v>1</v>
      </c>
      <c r="S20" s="20" t="s">
        <v>23</v>
      </c>
    </row>
    <row r="21" spans="3:19" ht="15" thickTop="1">
      <c r="F21" s="20">
        <f t="shared" ref="F21:Q21" si="3">PRODUCT(F$9,F$20)</f>
        <v>143</v>
      </c>
      <c r="G21" s="20">
        <f t="shared" si="3"/>
        <v>143</v>
      </c>
      <c r="H21" s="20">
        <f t="shared" si="3"/>
        <v>143</v>
      </c>
      <c r="I21" s="20">
        <f t="shared" si="3"/>
        <v>143</v>
      </c>
      <c r="J21" s="20">
        <f t="shared" si="3"/>
        <v>260</v>
      </c>
      <c r="K21" s="20">
        <f t="shared" si="3"/>
        <v>260</v>
      </c>
      <c r="L21" s="20">
        <f t="shared" si="3"/>
        <v>260</v>
      </c>
      <c r="M21" s="20">
        <f t="shared" si="3"/>
        <v>260</v>
      </c>
      <c r="N21" s="20">
        <f t="shared" si="3"/>
        <v>260</v>
      </c>
      <c r="O21" s="20">
        <f t="shared" si="3"/>
        <v>190</v>
      </c>
      <c r="P21" s="20">
        <f t="shared" si="3"/>
        <v>150</v>
      </c>
      <c r="Q21" s="20">
        <f t="shared" si="3"/>
        <v>140</v>
      </c>
      <c r="R21" s="6">
        <f>SUM(F21:Q21)</f>
        <v>2352</v>
      </c>
      <c r="S21" s="4">
        <v>2400</v>
      </c>
    </row>
    <row r="22" spans="3:19">
      <c r="D22" s="20" t="s">
        <v>4</v>
      </c>
      <c r="F22" s="20">
        <f t="shared" ref="F22:Q22" si="4">E$9+F$10-F$11</f>
        <v>143</v>
      </c>
      <c r="G22" s="20">
        <f t="shared" si="4"/>
        <v>143</v>
      </c>
      <c r="H22" s="20">
        <f t="shared" si="4"/>
        <v>143</v>
      </c>
      <c r="I22" s="20">
        <f t="shared" si="4"/>
        <v>143</v>
      </c>
      <c r="J22" s="20">
        <f t="shared" si="4"/>
        <v>260</v>
      </c>
      <c r="K22" s="20">
        <f t="shared" si="4"/>
        <v>260</v>
      </c>
      <c r="L22" s="20">
        <f t="shared" si="4"/>
        <v>260</v>
      </c>
      <c r="M22" s="20">
        <f t="shared" si="4"/>
        <v>260</v>
      </c>
      <c r="N22" s="20">
        <f t="shared" si="4"/>
        <v>260</v>
      </c>
      <c r="O22" s="20">
        <f t="shared" si="4"/>
        <v>190</v>
      </c>
      <c r="P22" s="20">
        <f t="shared" si="4"/>
        <v>150</v>
      </c>
      <c r="Q22" s="20">
        <f t="shared" si="4"/>
        <v>140</v>
      </c>
      <c r="R22" s="6"/>
      <c r="S22" s="5"/>
    </row>
    <row r="23" spans="3:19" ht="15" thickBot="1">
      <c r="F23" s="20">
        <v>40</v>
      </c>
      <c r="G23" s="20">
        <v>40</v>
      </c>
      <c r="H23" s="20">
        <v>40</v>
      </c>
      <c r="I23" s="20">
        <v>40</v>
      </c>
      <c r="J23" s="20">
        <v>40</v>
      </c>
      <c r="K23" s="20">
        <v>40</v>
      </c>
      <c r="L23" s="20">
        <v>40</v>
      </c>
      <c r="M23" s="20">
        <v>40</v>
      </c>
      <c r="N23" s="20">
        <v>40</v>
      </c>
      <c r="O23" s="20">
        <v>40</v>
      </c>
      <c r="P23" s="20">
        <v>40</v>
      </c>
      <c r="Q23" s="20">
        <v>40</v>
      </c>
      <c r="R23" s="6"/>
      <c r="S23" s="5"/>
    </row>
    <row r="24" spans="3:19" ht="15" thickTop="1">
      <c r="D24" s="20" t="s">
        <v>12</v>
      </c>
      <c r="F24" s="20">
        <f t="shared" ref="F24:Q24" si="5">PRODUCT(F12,F20)</f>
        <v>0</v>
      </c>
      <c r="G24" s="20">
        <f t="shared" si="5"/>
        <v>0</v>
      </c>
      <c r="H24" s="20">
        <f t="shared" si="5"/>
        <v>0</v>
      </c>
      <c r="I24" s="20">
        <f t="shared" si="5"/>
        <v>0</v>
      </c>
      <c r="J24" s="20">
        <f t="shared" si="5"/>
        <v>0</v>
      </c>
      <c r="K24" s="20">
        <f t="shared" si="5"/>
        <v>0</v>
      </c>
      <c r="L24" s="20">
        <f t="shared" si="5"/>
        <v>0</v>
      </c>
      <c r="M24" s="20">
        <f t="shared" si="5"/>
        <v>20</v>
      </c>
      <c r="N24" s="20">
        <f t="shared" si="5"/>
        <v>10</v>
      </c>
      <c r="O24" s="20">
        <f t="shared" si="5"/>
        <v>0</v>
      </c>
      <c r="P24" s="20">
        <f t="shared" si="5"/>
        <v>0</v>
      </c>
      <c r="Q24" s="20">
        <f t="shared" si="5"/>
        <v>0</v>
      </c>
      <c r="R24" s="6">
        <f>SUM(F24:Q24)</f>
        <v>30</v>
      </c>
      <c r="S24" s="4">
        <v>3300</v>
      </c>
    </row>
    <row r="25" spans="3:19">
      <c r="R25" s="6"/>
      <c r="S25" s="5"/>
    </row>
    <row r="26" spans="3:19">
      <c r="D26" s="20" t="s">
        <v>22</v>
      </c>
      <c r="F26" s="20">
        <f t="shared" ref="F26:Q26" si="6" xml:space="preserve"> (F24+F22)*F23</f>
        <v>5720</v>
      </c>
      <c r="G26" s="20">
        <f t="shared" si="6"/>
        <v>5720</v>
      </c>
      <c r="H26" s="20">
        <f t="shared" si="6"/>
        <v>5720</v>
      </c>
      <c r="I26" s="20">
        <f t="shared" si="6"/>
        <v>5720</v>
      </c>
      <c r="J26" s="20">
        <f t="shared" si="6"/>
        <v>10400</v>
      </c>
      <c r="K26" s="20">
        <f t="shared" si="6"/>
        <v>10400</v>
      </c>
      <c r="L26" s="20">
        <f t="shared" si="6"/>
        <v>10400</v>
      </c>
      <c r="M26" s="20">
        <f t="shared" si="6"/>
        <v>11200</v>
      </c>
      <c r="N26" s="20">
        <f t="shared" si="6"/>
        <v>10800</v>
      </c>
      <c r="O26" s="20">
        <f t="shared" si="6"/>
        <v>7600</v>
      </c>
      <c r="P26" s="20">
        <f t="shared" si="6"/>
        <v>6000</v>
      </c>
      <c r="Q26" s="20">
        <f t="shared" si="6"/>
        <v>5600</v>
      </c>
      <c r="R26" s="6"/>
      <c r="S26" s="5"/>
    </row>
    <row r="27" spans="3:19" ht="15" thickBot="1">
      <c r="C27" s="20" t="s">
        <v>17</v>
      </c>
      <c r="E27" s="2">
        <v>1</v>
      </c>
      <c r="F27" s="2">
        <v>1</v>
      </c>
      <c r="G27" s="2">
        <v>1</v>
      </c>
      <c r="H27" s="2">
        <v>1</v>
      </c>
      <c r="I27" s="2">
        <v>1</v>
      </c>
      <c r="J27" s="2">
        <v>1</v>
      </c>
      <c r="K27" s="2">
        <v>1</v>
      </c>
      <c r="L27" s="2">
        <v>1</v>
      </c>
      <c r="M27" s="2">
        <v>1</v>
      </c>
      <c r="N27" s="2">
        <v>1</v>
      </c>
      <c r="O27" s="2">
        <v>1</v>
      </c>
      <c r="P27" s="2">
        <v>1</v>
      </c>
      <c r="Q27" s="2">
        <v>1</v>
      </c>
      <c r="R27" s="6"/>
      <c r="S27" s="5"/>
    </row>
    <row r="28" spans="3:19" ht="15" thickTop="1">
      <c r="E28" s="20">
        <f t="shared" ref="E28:Q28" si="7">PRODUCT(E$8,E$27)</f>
        <v>240</v>
      </c>
      <c r="F28" s="20">
        <f t="shared" si="7"/>
        <v>1508</v>
      </c>
      <c r="G28" s="20">
        <f t="shared" si="7"/>
        <v>2828</v>
      </c>
      <c r="H28" s="20">
        <f t="shared" si="7"/>
        <v>2548</v>
      </c>
      <c r="I28" s="20">
        <f t="shared" si="7"/>
        <v>234</v>
      </c>
      <c r="J28" s="20">
        <f t="shared" si="7"/>
        <v>4034</v>
      </c>
      <c r="K28" s="20">
        <f t="shared" si="7"/>
        <v>2600</v>
      </c>
      <c r="L28" s="20">
        <f t="shared" si="7"/>
        <v>0</v>
      </c>
      <c r="M28" s="20">
        <f t="shared" si="7"/>
        <v>0</v>
      </c>
      <c r="N28" s="20">
        <f t="shared" si="7"/>
        <v>0</v>
      </c>
      <c r="O28" s="20">
        <f t="shared" si="7"/>
        <v>0</v>
      </c>
      <c r="P28" s="20">
        <f t="shared" si="7"/>
        <v>0</v>
      </c>
      <c r="Q28" s="20">
        <f t="shared" si="7"/>
        <v>0</v>
      </c>
      <c r="R28" s="6">
        <f>SUM(F28:Q28)</f>
        <v>13752</v>
      </c>
      <c r="S28" s="4">
        <v>8</v>
      </c>
    </row>
    <row r="29" spans="3:19">
      <c r="F29" s="20">
        <f t="shared" ref="F29:Q29" si="8">E$8+F$7-F$6</f>
        <v>1508</v>
      </c>
      <c r="G29" s="20">
        <f t="shared" si="8"/>
        <v>2828</v>
      </c>
      <c r="H29" s="20">
        <f t="shared" si="8"/>
        <v>2548</v>
      </c>
      <c r="I29" s="20">
        <f t="shared" si="8"/>
        <v>234</v>
      </c>
      <c r="J29" s="20">
        <f t="shared" si="8"/>
        <v>4034</v>
      </c>
      <c r="K29" s="20">
        <f t="shared" si="8"/>
        <v>2600</v>
      </c>
      <c r="L29" s="20">
        <f t="shared" si="8"/>
        <v>0</v>
      </c>
      <c r="M29" s="20">
        <f t="shared" si="8"/>
        <v>0</v>
      </c>
      <c r="N29" s="20">
        <f t="shared" si="8"/>
        <v>0</v>
      </c>
      <c r="O29" s="20">
        <f t="shared" si="8"/>
        <v>0</v>
      </c>
      <c r="P29" s="20">
        <f t="shared" si="8"/>
        <v>0</v>
      </c>
      <c r="Q29" s="20">
        <f t="shared" si="8"/>
        <v>0</v>
      </c>
      <c r="R29" s="6"/>
      <c r="S29" s="5"/>
    </row>
    <row r="30" spans="3:19">
      <c r="C30" s="20" t="s">
        <v>56</v>
      </c>
      <c r="F30" s="20">
        <f t="shared" ref="F30:Q30" si="9">F6/2</f>
        <v>2200</v>
      </c>
      <c r="G30" s="20">
        <f t="shared" si="9"/>
        <v>2200</v>
      </c>
      <c r="H30" s="20">
        <f t="shared" si="9"/>
        <v>3000</v>
      </c>
      <c r="I30" s="20">
        <f t="shared" si="9"/>
        <v>4000</v>
      </c>
      <c r="J30" s="20">
        <f t="shared" si="9"/>
        <v>3300</v>
      </c>
      <c r="K30" s="20">
        <f t="shared" si="9"/>
        <v>5900</v>
      </c>
      <c r="L30" s="20">
        <f t="shared" si="9"/>
        <v>6500</v>
      </c>
      <c r="M30" s="20">
        <f t="shared" si="9"/>
        <v>5600</v>
      </c>
      <c r="N30" s="20">
        <f t="shared" si="9"/>
        <v>5400</v>
      </c>
      <c r="O30" s="20">
        <f t="shared" si="9"/>
        <v>3800</v>
      </c>
      <c r="P30" s="20">
        <f t="shared" si="9"/>
        <v>3000</v>
      </c>
      <c r="Q30" s="20">
        <f t="shared" si="9"/>
        <v>2800</v>
      </c>
      <c r="R30" s="6"/>
      <c r="S30" s="5"/>
    </row>
    <row r="31" spans="3:19" s="3" customFormat="1" ht="15" thickBot="1">
      <c r="C31" s="3" t="s">
        <v>55</v>
      </c>
      <c r="F31" s="3">
        <f t="shared" ref="F31:Q31" si="10">F$18/2</f>
        <v>2834</v>
      </c>
      <c r="G31" s="3">
        <f t="shared" si="10"/>
        <v>2860</v>
      </c>
      <c r="H31" s="3">
        <f t="shared" si="10"/>
        <v>2860</v>
      </c>
      <c r="I31" s="3">
        <f t="shared" si="10"/>
        <v>2843</v>
      </c>
      <c r="J31" s="3">
        <f t="shared" si="10"/>
        <v>5200</v>
      </c>
      <c r="K31" s="3">
        <f t="shared" si="10"/>
        <v>5183</v>
      </c>
      <c r="L31" s="3">
        <f t="shared" si="10"/>
        <v>5200</v>
      </c>
      <c r="M31" s="3">
        <f t="shared" si="10"/>
        <v>5600</v>
      </c>
      <c r="N31" s="3">
        <f t="shared" si="10"/>
        <v>5400</v>
      </c>
      <c r="O31" s="3">
        <f t="shared" si="10"/>
        <v>3800</v>
      </c>
      <c r="P31" s="3">
        <f t="shared" si="10"/>
        <v>3000</v>
      </c>
      <c r="Q31" s="3">
        <f t="shared" si="10"/>
        <v>2800</v>
      </c>
      <c r="R31" s="6"/>
      <c r="S31" s="5"/>
    </row>
    <row r="32" spans="3:19" ht="15.5" thickTop="1" thickBot="1">
      <c r="D32" s="20" t="s">
        <v>7</v>
      </c>
      <c r="F32" s="20">
        <f t="shared" ref="F32:Q32" si="11">PRODUCT(F10,F20)</f>
        <v>0</v>
      </c>
      <c r="G32" s="20">
        <f t="shared" si="11"/>
        <v>0</v>
      </c>
      <c r="H32" s="20">
        <f t="shared" si="11"/>
        <v>0</v>
      </c>
      <c r="I32" s="20">
        <f t="shared" si="11"/>
        <v>0</v>
      </c>
      <c r="J32" s="20">
        <f t="shared" si="11"/>
        <v>117</v>
      </c>
      <c r="K32" s="20">
        <f t="shared" si="11"/>
        <v>0</v>
      </c>
      <c r="L32" s="20">
        <f t="shared" si="11"/>
        <v>0</v>
      </c>
      <c r="M32" s="20">
        <f t="shared" si="11"/>
        <v>0</v>
      </c>
      <c r="N32" s="20">
        <f t="shared" si="11"/>
        <v>0</v>
      </c>
      <c r="O32" s="20">
        <f t="shared" si="11"/>
        <v>0</v>
      </c>
      <c r="P32" s="20">
        <f t="shared" si="11"/>
        <v>0</v>
      </c>
      <c r="Q32" s="20">
        <f t="shared" si="11"/>
        <v>0</v>
      </c>
      <c r="R32" s="6">
        <f>SUM(F32:Q32)</f>
        <v>117</v>
      </c>
      <c r="S32" s="4">
        <v>1800</v>
      </c>
    </row>
    <row r="33" spans="1:46" ht="15" thickTop="1">
      <c r="D33" s="20" t="s">
        <v>10</v>
      </c>
      <c r="F33" s="20">
        <f t="shared" ref="F33:Q33" si="12">PRODUCT(F11,F20)</f>
        <v>17</v>
      </c>
      <c r="G33" s="20">
        <f t="shared" si="12"/>
        <v>0</v>
      </c>
      <c r="H33" s="20">
        <f t="shared" si="12"/>
        <v>0</v>
      </c>
      <c r="I33" s="20">
        <f t="shared" si="12"/>
        <v>0</v>
      </c>
      <c r="J33" s="20">
        <f t="shared" si="12"/>
        <v>0</v>
      </c>
      <c r="K33" s="20">
        <f t="shared" si="12"/>
        <v>0</v>
      </c>
      <c r="L33" s="20">
        <f t="shared" si="12"/>
        <v>0</v>
      </c>
      <c r="M33" s="20">
        <f t="shared" si="12"/>
        <v>0</v>
      </c>
      <c r="N33" s="20">
        <f t="shared" si="12"/>
        <v>0</v>
      </c>
      <c r="O33" s="20">
        <f t="shared" si="12"/>
        <v>70</v>
      </c>
      <c r="P33" s="20">
        <f t="shared" si="12"/>
        <v>40</v>
      </c>
      <c r="Q33" s="20">
        <f t="shared" si="12"/>
        <v>10</v>
      </c>
      <c r="R33" s="6">
        <f>SUM(F33:Q33)</f>
        <v>137</v>
      </c>
      <c r="S33" s="4">
        <v>1200</v>
      </c>
    </row>
    <row r="35" spans="1:46">
      <c r="A35" s="31" t="s">
        <v>24</v>
      </c>
      <c r="B35" s="31"/>
      <c r="C35" s="31"/>
      <c r="D35" s="31"/>
      <c r="E35" s="31"/>
      <c r="F35" s="31"/>
      <c r="G35" s="31"/>
      <c r="H35" s="31"/>
      <c r="I35" s="31"/>
    </row>
    <row r="36" spans="1:46">
      <c r="A36" s="28" t="s">
        <v>54</v>
      </c>
      <c r="B36" s="28"/>
      <c r="C36" s="28"/>
      <c r="D36" s="28"/>
      <c r="E36" s="28"/>
      <c r="F36" s="28"/>
      <c r="G36" s="28"/>
      <c r="H36" s="28"/>
      <c r="I36" s="28"/>
      <c r="J36" s="28"/>
      <c r="K36" s="28"/>
      <c r="L36" s="28"/>
      <c r="M36" s="28"/>
      <c r="N36" s="28"/>
      <c r="O36" s="28"/>
      <c r="P36" s="28"/>
      <c r="Q36" s="28"/>
      <c r="R36" s="28"/>
      <c r="S36" s="28"/>
      <c r="T36" s="28"/>
      <c r="U36" s="28"/>
      <c r="V36" s="28"/>
      <c r="W36" s="28"/>
      <c r="X36" s="33"/>
      <c r="Y36" s="33"/>
      <c r="Z36" s="33"/>
      <c r="AA36" s="33"/>
      <c r="AB36" s="33"/>
      <c r="AC36" s="33"/>
      <c r="AD36" s="33"/>
      <c r="AE36" s="33"/>
      <c r="AF36" s="33"/>
      <c r="AG36" s="33"/>
      <c r="AH36" s="33"/>
      <c r="AI36" s="33"/>
      <c r="AJ36" s="33"/>
      <c r="AK36" s="33"/>
      <c r="AL36" s="33"/>
      <c r="AM36" s="33"/>
      <c r="AN36" s="33"/>
      <c r="AO36" s="33"/>
      <c r="AP36" s="33"/>
      <c r="AQ36" s="33"/>
      <c r="AR36" s="33"/>
      <c r="AS36" s="33"/>
      <c r="AT36" s="33"/>
    </row>
    <row r="39" spans="1:46">
      <c r="R39" s="26"/>
      <c r="S39" s="8" t="s">
        <v>52</v>
      </c>
      <c r="T39" s="27" t="s">
        <v>51</v>
      </c>
    </row>
    <row r="40" spans="1:46">
      <c r="R40" s="26" t="s">
        <v>53</v>
      </c>
      <c r="S40" s="8">
        <v>6228816</v>
      </c>
      <c r="T40" s="8">
        <v>6242264</v>
      </c>
    </row>
    <row r="42" spans="1:46">
      <c r="S42" s="8" t="s">
        <v>52</v>
      </c>
      <c r="T42" s="27" t="s">
        <v>51</v>
      </c>
    </row>
    <row r="43" spans="1:46">
      <c r="R43" s="26" t="s">
        <v>50</v>
      </c>
      <c r="S43" s="8">
        <v>13752</v>
      </c>
      <c r="T43" s="8">
        <v>23308</v>
      </c>
    </row>
    <row r="44" spans="1:46">
      <c r="R44" s="26" t="s">
        <v>49</v>
      </c>
      <c r="S44" s="8">
        <v>2352</v>
      </c>
      <c r="T44" s="8">
        <v>2318</v>
      </c>
    </row>
    <row r="45" spans="1:46">
      <c r="R45" s="26" t="s">
        <v>48</v>
      </c>
      <c r="S45" s="8">
        <v>117</v>
      </c>
      <c r="T45" s="8">
        <v>77</v>
      </c>
    </row>
    <row r="46" spans="1:46">
      <c r="R46" s="26" t="s">
        <v>47</v>
      </c>
      <c r="S46" s="8">
        <v>137</v>
      </c>
      <c r="T46" s="8">
        <v>86</v>
      </c>
    </row>
    <row r="47" spans="1:46">
      <c r="R47" s="26" t="s">
        <v>46</v>
      </c>
      <c r="S47" s="8">
        <v>30</v>
      </c>
      <c r="T47" s="8">
        <v>76</v>
      </c>
    </row>
    <row r="56" spans="1:1" s="32" customFormat="1">
      <c r="A56" s="32" t="s">
        <v>59</v>
      </c>
    </row>
  </sheetData>
  <mergeCells count="4">
    <mergeCell ref="X36:AT36"/>
    <mergeCell ref="A35:I35"/>
    <mergeCell ref="S5:T5"/>
    <mergeCell ref="A56:XFD56"/>
  </mergeCells>
  <phoneticPr fontId="1" type="noConversion"/>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1 and 2</vt:lpstr>
      <vt:lpstr>3.1</vt:lpstr>
      <vt:lpstr>3.2</vt:lpstr>
      <vt:lpstr>3.3</vt:lpstr>
      <vt:lpstr>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WANG</dc:creator>
  <cp:lastModifiedBy>Andrea Papú</cp:lastModifiedBy>
  <dcterms:created xsi:type="dcterms:W3CDTF">2015-11-04T22:36:20Z</dcterms:created>
  <dcterms:modified xsi:type="dcterms:W3CDTF">2015-11-27T12:30:15Z</dcterms:modified>
</cp:coreProperties>
</file>