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ger\engine\resources\xls\"/>
    </mc:Choice>
  </mc:AlternateContent>
  <xr:revisionPtr revIDLastSave="0" documentId="13_ncr:1_{8AE4F694-9251-4FB3-90CF-A0B3DFC8462F}" xr6:coauthVersionLast="40" xr6:coauthVersionMax="40" xr10:uidLastSave="{00000000-0000-0000-0000-000000000000}"/>
  <bookViews>
    <workbookView xWindow="1290" yWindow="-110" windowWidth="18020" windowHeight="11020" xr2:uid="{9FA916E8-CDB4-4895-800F-2A66EE6F4E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28" i="1"/>
  <c r="G29" i="1"/>
  <c r="G30" i="1"/>
  <c r="G31" i="1"/>
  <c r="G3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" i="1"/>
  <c r="N4" i="1"/>
  <c r="P16" i="1"/>
  <c r="K19" i="1" s="1"/>
  <c r="R16" i="1"/>
  <c r="Q16" i="1"/>
  <c r="L3" i="1"/>
  <c r="K16" i="1"/>
  <c r="J6" i="1"/>
  <c r="J5" i="1"/>
  <c r="K13" i="1"/>
  <c r="L5" i="1"/>
  <c r="K4" i="1"/>
  <c r="L4" i="1"/>
  <c r="J4" i="1"/>
  <c r="I4" i="1"/>
  <c r="E5" i="1"/>
  <c r="D10" i="1"/>
  <c r="D18" i="1"/>
  <c r="D26" i="1"/>
  <c r="D34" i="1"/>
  <c r="D42" i="1"/>
  <c r="D50" i="1"/>
  <c r="E3" i="1"/>
  <c r="K6" i="1" s="1"/>
  <c r="B6" i="1"/>
  <c r="I6" i="1" s="1"/>
  <c r="B7" i="1"/>
  <c r="I7" i="1" s="1"/>
  <c r="B8" i="1"/>
  <c r="I8" i="1" s="1"/>
  <c r="B9" i="1"/>
  <c r="I9" i="1" s="1"/>
  <c r="B10" i="1"/>
  <c r="I10" i="1" s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B28" i="1"/>
  <c r="I28" i="1" s="1"/>
  <c r="B29" i="1"/>
  <c r="I29" i="1" s="1"/>
  <c r="B30" i="1"/>
  <c r="I30" i="1" s="1"/>
  <c r="B31" i="1"/>
  <c r="I31" i="1" s="1"/>
  <c r="B32" i="1"/>
  <c r="I32" i="1" s="1"/>
  <c r="B33" i="1"/>
  <c r="I33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" i="1"/>
  <c r="I5" i="1" s="1"/>
  <c r="K34" i="1" l="1"/>
  <c r="K42" i="1"/>
  <c r="K25" i="1"/>
  <c r="K26" i="1"/>
  <c r="K50" i="1"/>
  <c r="K18" i="1"/>
  <c r="K41" i="1"/>
  <c r="K33" i="1"/>
  <c r="K49" i="1"/>
  <c r="K48" i="1"/>
  <c r="K40" i="1"/>
  <c r="K32" i="1"/>
  <c r="K24" i="1"/>
  <c r="K47" i="1"/>
  <c r="K39" i="1"/>
  <c r="K31" i="1"/>
  <c r="K23" i="1"/>
  <c r="K46" i="1"/>
  <c r="K38" i="1"/>
  <c r="K30" i="1"/>
  <c r="K22" i="1"/>
  <c r="K17" i="1"/>
  <c r="K45" i="1"/>
  <c r="K37" i="1"/>
  <c r="K29" i="1"/>
  <c r="K21" i="1"/>
  <c r="K52" i="1"/>
  <c r="K44" i="1"/>
  <c r="K36" i="1"/>
  <c r="K28" i="1"/>
  <c r="K20" i="1"/>
  <c r="K51" i="1"/>
  <c r="K43" i="1"/>
  <c r="K35" i="1"/>
  <c r="K27" i="1"/>
  <c r="D49" i="1"/>
  <c r="D41" i="1"/>
  <c r="D33" i="1"/>
  <c r="D25" i="1"/>
  <c r="D17" i="1"/>
  <c r="D9" i="1"/>
  <c r="K5" i="1"/>
  <c r="M5" i="1" s="1"/>
  <c r="L6" i="1" s="1"/>
  <c r="M6" i="1" s="1"/>
  <c r="K12" i="1"/>
  <c r="D48" i="1"/>
  <c r="D40" i="1"/>
  <c r="D32" i="1"/>
  <c r="D24" i="1"/>
  <c r="D16" i="1"/>
  <c r="D8" i="1"/>
  <c r="K11" i="1"/>
  <c r="D47" i="1"/>
  <c r="D39" i="1"/>
  <c r="D31" i="1"/>
  <c r="D23" i="1"/>
  <c r="D15" i="1"/>
  <c r="D7" i="1"/>
  <c r="K10" i="1"/>
  <c r="D46" i="1"/>
  <c r="D38" i="1"/>
  <c r="D30" i="1"/>
  <c r="D22" i="1"/>
  <c r="D14" i="1"/>
  <c r="D6" i="1"/>
  <c r="K9" i="1"/>
  <c r="D5" i="1"/>
  <c r="F5" i="1" s="1"/>
  <c r="C5" i="1" s="1"/>
  <c r="D45" i="1"/>
  <c r="D37" i="1"/>
  <c r="D29" i="1"/>
  <c r="D21" i="1"/>
  <c r="D13" i="1"/>
  <c r="K8" i="1"/>
  <c r="D52" i="1"/>
  <c r="D44" i="1"/>
  <c r="D36" i="1"/>
  <c r="D28" i="1"/>
  <c r="D20" i="1"/>
  <c r="D12" i="1"/>
  <c r="K15" i="1"/>
  <c r="K7" i="1"/>
  <c r="D51" i="1"/>
  <c r="D43" i="1"/>
  <c r="D35" i="1"/>
  <c r="D27" i="1"/>
  <c r="D19" i="1"/>
  <c r="D11" i="1"/>
  <c r="K14" i="1"/>
  <c r="L7" i="1" l="1"/>
  <c r="M7" i="1" s="1"/>
  <c r="E6" i="1"/>
  <c r="F6" i="1"/>
  <c r="C6" i="1" s="1"/>
  <c r="L8" i="1" l="1"/>
  <c r="M8" i="1" s="1"/>
  <c r="J7" i="1"/>
  <c r="C7" i="1"/>
  <c r="E8" i="1" s="1"/>
  <c r="F8" i="1" s="1"/>
  <c r="C8" i="1" s="1"/>
  <c r="E7" i="1"/>
  <c r="F7" i="1" s="1"/>
  <c r="E9" i="1"/>
  <c r="F9" i="1" s="1"/>
  <c r="C9" i="1" s="1"/>
  <c r="J8" i="1" l="1"/>
  <c r="E10" i="1"/>
  <c r="F10" i="1" s="1"/>
  <c r="C10" i="1" s="1"/>
  <c r="L9" i="1" l="1"/>
  <c r="M9" i="1" s="1"/>
  <c r="J9" i="1" s="1"/>
  <c r="E11" i="1"/>
  <c r="F11" i="1" s="1"/>
  <c r="C11" i="1" s="1"/>
  <c r="L10" i="1" l="1"/>
  <c r="M10" i="1" s="1"/>
  <c r="J10" i="1" s="1"/>
  <c r="E12" i="1"/>
  <c r="F12" i="1" s="1"/>
  <c r="C12" i="1" s="1"/>
  <c r="L11" i="1" l="1"/>
  <c r="M11" i="1" s="1"/>
  <c r="J11" i="1" s="1"/>
  <c r="E13" i="1"/>
  <c r="F13" i="1" s="1"/>
  <c r="C13" i="1" s="1"/>
  <c r="L12" i="1" l="1"/>
  <c r="M12" i="1" s="1"/>
  <c r="J12" i="1" s="1"/>
  <c r="E14" i="1"/>
  <c r="F14" i="1" s="1"/>
  <c r="C14" i="1" s="1"/>
  <c r="L13" i="1" l="1"/>
  <c r="M13" i="1" s="1"/>
  <c r="J13" i="1" s="1"/>
  <c r="E15" i="1"/>
  <c r="F15" i="1" s="1"/>
  <c r="C15" i="1" s="1"/>
  <c r="L14" i="1" l="1"/>
  <c r="M14" i="1" s="1"/>
  <c r="J14" i="1" s="1"/>
  <c r="E16" i="1"/>
  <c r="F16" i="1" s="1"/>
  <c r="C16" i="1" s="1"/>
  <c r="L15" i="1" l="1"/>
  <c r="M15" i="1" s="1"/>
  <c r="J15" i="1" s="1"/>
  <c r="E17" i="1"/>
  <c r="F17" i="1" s="1"/>
  <c r="C17" i="1" s="1"/>
  <c r="L16" i="1" l="1"/>
  <c r="M16" i="1" s="1"/>
  <c r="J16" i="1" s="1"/>
  <c r="E18" i="1"/>
  <c r="L17" i="1" l="1"/>
  <c r="M17" i="1" s="1"/>
  <c r="J17" i="1" s="1"/>
  <c r="F18" i="1"/>
  <c r="C18" i="1" s="1"/>
  <c r="E19" i="1" s="1"/>
  <c r="F19" i="1" s="1"/>
  <c r="C19" i="1" s="1"/>
  <c r="L18" i="1" l="1"/>
  <c r="M18" i="1" s="1"/>
  <c r="J18" i="1" s="1"/>
  <c r="E20" i="1"/>
  <c r="F20" i="1" s="1"/>
  <c r="C20" i="1" s="1"/>
  <c r="L19" i="1" l="1"/>
  <c r="M19" i="1" s="1"/>
  <c r="J19" i="1" s="1"/>
  <c r="E21" i="1"/>
  <c r="F21" i="1" s="1"/>
  <c r="C21" i="1" s="1"/>
  <c r="L20" i="1" l="1"/>
  <c r="M20" i="1" s="1"/>
  <c r="J20" i="1" s="1"/>
  <c r="E22" i="1"/>
  <c r="F22" i="1" s="1"/>
  <c r="C22" i="1" s="1"/>
  <c r="L21" i="1" l="1"/>
  <c r="M21" i="1" s="1"/>
  <c r="J21" i="1" s="1"/>
  <c r="E23" i="1"/>
  <c r="F23" i="1" s="1"/>
  <c r="C23" i="1" s="1"/>
  <c r="L22" i="1" l="1"/>
  <c r="M22" i="1" s="1"/>
  <c r="J22" i="1" s="1"/>
  <c r="E24" i="1"/>
  <c r="F24" i="1" s="1"/>
  <c r="C24" i="1" s="1"/>
  <c r="L23" i="1" l="1"/>
  <c r="M23" i="1" s="1"/>
  <c r="J23" i="1" s="1"/>
  <c r="E25" i="1"/>
  <c r="F25" i="1" s="1"/>
  <c r="C25" i="1" s="1"/>
  <c r="L24" i="1" l="1"/>
  <c r="M24" i="1" s="1"/>
  <c r="J24" i="1" s="1"/>
  <c r="E26" i="1"/>
  <c r="F26" i="1" s="1"/>
  <c r="C26" i="1" s="1"/>
  <c r="L25" i="1" l="1"/>
  <c r="M25" i="1" s="1"/>
  <c r="J25" i="1" s="1"/>
  <c r="E27" i="1"/>
  <c r="F27" i="1" s="1"/>
  <c r="C27" i="1" s="1"/>
  <c r="L26" i="1" l="1"/>
  <c r="M26" i="1" s="1"/>
  <c r="J26" i="1" s="1"/>
  <c r="E28" i="1"/>
  <c r="F28" i="1" s="1"/>
  <c r="C28" i="1" s="1"/>
  <c r="L27" i="1" l="1"/>
  <c r="M27" i="1" s="1"/>
  <c r="J27" i="1" s="1"/>
  <c r="E29" i="1"/>
  <c r="F29" i="1" s="1"/>
  <c r="C29" i="1" s="1"/>
  <c r="L28" i="1" l="1"/>
  <c r="M28" i="1" s="1"/>
  <c r="J28" i="1" s="1"/>
  <c r="E30" i="1"/>
  <c r="F30" i="1" s="1"/>
  <c r="C30" i="1" s="1"/>
  <c r="L29" i="1" l="1"/>
  <c r="M29" i="1" s="1"/>
  <c r="J29" i="1" s="1"/>
  <c r="E31" i="1"/>
  <c r="F31" i="1" s="1"/>
  <c r="C31" i="1" s="1"/>
  <c r="L30" i="1" l="1"/>
  <c r="M30" i="1" s="1"/>
  <c r="J30" i="1" s="1"/>
  <c r="E32" i="1"/>
  <c r="F32" i="1" s="1"/>
  <c r="C32" i="1" s="1"/>
  <c r="L31" i="1" l="1"/>
  <c r="M31" i="1" s="1"/>
  <c r="J31" i="1" s="1"/>
  <c r="E33" i="1"/>
  <c r="F33" i="1" s="1"/>
  <c r="C33" i="1" s="1"/>
  <c r="L32" i="1" l="1"/>
  <c r="M32" i="1" s="1"/>
  <c r="J32" i="1" s="1"/>
  <c r="E34" i="1"/>
  <c r="F34" i="1" s="1"/>
  <c r="C34" i="1" s="1"/>
  <c r="L33" i="1" l="1"/>
  <c r="M33" i="1" s="1"/>
  <c r="J33" i="1" s="1"/>
  <c r="E35" i="1"/>
  <c r="F35" i="1" s="1"/>
  <c r="C35" i="1" s="1"/>
  <c r="L34" i="1" l="1"/>
  <c r="M34" i="1" s="1"/>
  <c r="J34" i="1" s="1"/>
  <c r="E36" i="1"/>
  <c r="F36" i="1" s="1"/>
  <c r="C36" i="1" s="1"/>
  <c r="L35" i="1" l="1"/>
  <c r="M35" i="1" s="1"/>
  <c r="J35" i="1" s="1"/>
  <c r="E37" i="1"/>
  <c r="F37" i="1" s="1"/>
  <c r="C37" i="1" s="1"/>
  <c r="L36" i="1" l="1"/>
  <c r="M36" i="1" s="1"/>
  <c r="J36" i="1" s="1"/>
  <c r="E38" i="1"/>
  <c r="F38" i="1" s="1"/>
  <c r="C38" i="1" s="1"/>
  <c r="L37" i="1" l="1"/>
  <c r="M37" i="1" s="1"/>
  <c r="J37" i="1" s="1"/>
  <c r="E39" i="1"/>
  <c r="F39" i="1" s="1"/>
  <c r="C39" i="1" s="1"/>
  <c r="L38" i="1" l="1"/>
  <c r="M38" i="1" s="1"/>
  <c r="J38" i="1" s="1"/>
  <c r="E40" i="1"/>
  <c r="F40" i="1" s="1"/>
  <c r="C40" i="1" s="1"/>
  <c r="L39" i="1" l="1"/>
  <c r="M39" i="1" s="1"/>
  <c r="J39" i="1" s="1"/>
  <c r="E41" i="1"/>
  <c r="F41" i="1" s="1"/>
  <c r="C41" i="1" s="1"/>
  <c r="L40" i="1" l="1"/>
  <c r="M40" i="1" s="1"/>
  <c r="J40" i="1" s="1"/>
  <c r="E42" i="1"/>
  <c r="F42" i="1" s="1"/>
  <c r="C42" i="1" s="1"/>
  <c r="L41" i="1" l="1"/>
  <c r="M41" i="1" s="1"/>
  <c r="J41" i="1" s="1"/>
  <c r="E43" i="1"/>
  <c r="F43" i="1" s="1"/>
  <c r="C43" i="1" s="1"/>
  <c r="L42" i="1" l="1"/>
  <c r="M42" i="1" s="1"/>
  <c r="J42" i="1" s="1"/>
  <c r="E44" i="1"/>
  <c r="F44" i="1" s="1"/>
  <c r="C44" i="1" s="1"/>
  <c r="L43" i="1" l="1"/>
  <c r="M43" i="1" s="1"/>
  <c r="J43" i="1" s="1"/>
  <c r="E45" i="1"/>
  <c r="F45" i="1" s="1"/>
  <c r="C45" i="1" s="1"/>
  <c r="L44" i="1" l="1"/>
  <c r="M44" i="1" s="1"/>
  <c r="J44" i="1" s="1"/>
  <c r="E46" i="1"/>
  <c r="F46" i="1" s="1"/>
  <c r="C46" i="1" s="1"/>
  <c r="L45" i="1" l="1"/>
  <c r="M45" i="1" s="1"/>
  <c r="J45" i="1" s="1"/>
  <c r="E47" i="1"/>
  <c r="F47" i="1" s="1"/>
  <c r="C47" i="1" s="1"/>
  <c r="L46" i="1" l="1"/>
  <c r="M46" i="1" s="1"/>
  <c r="J46" i="1" s="1"/>
  <c r="E48" i="1"/>
  <c r="F48" i="1" s="1"/>
  <c r="C48" i="1" s="1"/>
  <c r="L47" i="1" l="1"/>
  <c r="M47" i="1" s="1"/>
  <c r="J47" i="1" s="1"/>
  <c r="E49" i="1"/>
  <c r="F49" i="1" s="1"/>
  <c r="C49" i="1" s="1"/>
  <c r="L48" i="1" l="1"/>
  <c r="M48" i="1" s="1"/>
  <c r="J48" i="1" s="1"/>
  <c r="E50" i="1"/>
  <c r="F50" i="1" s="1"/>
  <c r="C50" i="1" s="1"/>
  <c r="L49" i="1" l="1"/>
  <c r="M49" i="1" s="1"/>
  <c r="J49" i="1" s="1"/>
  <c r="E51" i="1"/>
  <c r="F51" i="1" s="1"/>
  <c r="C51" i="1" s="1"/>
  <c r="L50" i="1" l="1"/>
  <c r="M50" i="1" s="1"/>
  <c r="J50" i="1" s="1"/>
  <c r="E52" i="1"/>
  <c r="F52" i="1" s="1"/>
  <c r="C52" i="1" s="1"/>
  <c r="L51" i="1" l="1"/>
  <c r="M51" i="1" s="1"/>
  <c r="J51" i="1" s="1"/>
  <c r="L52" i="1" l="1"/>
  <c r="M52" i="1" s="1"/>
  <c r="J52" i="1" s="1"/>
</calcChain>
</file>

<file path=xl/sharedStrings.xml><?xml version="1.0" encoding="utf-8"?>
<sst xmlns="http://schemas.openxmlformats.org/spreadsheetml/2006/main" count="13" uniqueCount="12">
  <si>
    <t>PMT</t>
    <phoneticPr fontId="1" type="noConversion"/>
  </si>
  <si>
    <t>INT</t>
    <phoneticPr fontId="1" type="noConversion"/>
  </si>
  <si>
    <t>PRIN</t>
    <phoneticPr fontId="1" type="noConversion"/>
  </si>
  <si>
    <t>with prepayment mortgage</t>
    <phoneticPr fontId="1" type="noConversion"/>
  </si>
  <si>
    <t>Reset Monthly Payment</t>
    <phoneticPr fontId="1" type="noConversion"/>
  </si>
  <si>
    <t>Prepayment</t>
    <phoneticPr fontId="1" type="noConversion"/>
  </si>
  <si>
    <t>rate</t>
    <phoneticPr fontId="1" type="noConversion"/>
  </si>
  <si>
    <t>Mortgage 1</t>
    <phoneticPr fontId="1" type="noConversion"/>
  </si>
  <si>
    <t>Mortgage 2</t>
    <phoneticPr fontId="1" type="noConversion"/>
  </si>
  <si>
    <t>Reset Periods</t>
    <phoneticPr fontId="1" type="noConversion"/>
  </si>
  <si>
    <t>Reset Balance</t>
    <phoneticPr fontId="1" type="noConversion"/>
  </si>
  <si>
    <t>Remain Term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</si>
</sst>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;[Red]&quot;¥&quot;\-#,##0.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8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8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2550-FB55-42AB-A429-E62CE52AF2CF}">
  <dimension ref="A1:R52"/>
  <sheetViews>
    <sheetView tabSelected="1" topLeftCell="A15" workbookViewId="0">
      <selection activeCell="H22" sqref="H22"/>
    </sheetView>
  </sheetViews>
  <sheetFormatPr defaultRowHeight="14.25" x14ac:dyDescent="0.2"/>
  <cols>
    <col min="1" max="1" width="3.5" bestFit="1" customWidth="1"/>
    <col min="2" max="2" width="10.5" bestFit="1" customWidth="1"/>
    <col min="3" max="3" width="10.25" bestFit="1" customWidth="1"/>
    <col min="4" max="4" width="7.875" bestFit="1" customWidth="1"/>
    <col min="5" max="5" width="12.75" bestFit="1" customWidth="1"/>
    <col min="6" max="6" width="7.875" bestFit="1" customWidth="1"/>
    <col min="7" max="7" width="7.875" customWidth="1"/>
    <col min="9" max="9" width="25.625" bestFit="1" customWidth="1"/>
    <col min="10" max="10" width="10.375" customWidth="1"/>
    <col min="14" max="14" width="12.625" bestFit="1" customWidth="1"/>
    <col min="16" max="16" width="21.875" bestFit="1" customWidth="1"/>
    <col min="17" max="17" width="12.75" bestFit="1" customWidth="1"/>
    <col min="18" max="18" width="9.25" bestFit="1" customWidth="1"/>
  </cols>
  <sheetData>
    <row r="1" spans="1:18" x14ac:dyDescent="0.2">
      <c r="B1" t="s">
        <v>7</v>
      </c>
      <c r="I1" t="s">
        <v>8</v>
      </c>
    </row>
    <row r="2" spans="1:18" x14ac:dyDescent="0.2">
      <c r="I2" t="s">
        <v>3</v>
      </c>
      <c r="K2" t="s">
        <v>6</v>
      </c>
      <c r="L2">
        <v>0.01</v>
      </c>
    </row>
    <row r="3" spans="1:18" x14ac:dyDescent="0.2">
      <c r="E3" s="2">
        <f>PMT(0.01,48,C4,0,0)</f>
        <v>-526.67670863855528</v>
      </c>
      <c r="L3" s="2">
        <f>PMT(L2,48,J4,0,0)</f>
        <v>-526.67670863855528</v>
      </c>
      <c r="N3" t="s">
        <v>11</v>
      </c>
    </row>
    <row r="4" spans="1:18" x14ac:dyDescent="0.2">
      <c r="B4" s="1">
        <v>41764</v>
      </c>
      <c r="C4">
        <v>20000</v>
      </c>
      <c r="D4" t="s">
        <v>0</v>
      </c>
      <c r="E4" t="s">
        <v>1</v>
      </c>
      <c r="F4" t="s">
        <v>2</v>
      </c>
      <c r="H4">
        <v>0</v>
      </c>
      <c r="I4" s="1">
        <f>B4</f>
        <v>41764</v>
      </c>
      <c r="J4">
        <f>C4</f>
        <v>20000</v>
      </c>
      <c r="K4" t="str">
        <f t="shared" ref="K4:L4" si="0">D4</f>
        <v>PMT</v>
      </c>
      <c r="L4" t="str">
        <f t="shared" si="0"/>
        <v>INT</v>
      </c>
      <c r="M4" t="s">
        <v>2</v>
      </c>
      <c r="N4">
        <f>A52</f>
        <v>48</v>
      </c>
      <c r="O4" t="s">
        <v>5</v>
      </c>
      <c r="P4" t="s">
        <v>4</v>
      </c>
    </row>
    <row r="5" spans="1:18" x14ac:dyDescent="0.2">
      <c r="A5">
        <v>1</v>
      </c>
      <c r="B5" s="1">
        <f>EDATE($B$4,A5)</f>
        <v>41795</v>
      </c>
      <c r="C5" s="2">
        <f>C4-F5</f>
        <v>19673.323291361445</v>
      </c>
      <c r="D5" s="2">
        <f>$E$3*-1</f>
        <v>526.67670863855528</v>
      </c>
      <c r="E5">
        <f>C4*0.01</f>
        <v>200</v>
      </c>
      <c r="F5" s="2">
        <f>D5-E5</f>
        <v>326.67670863855528</v>
      </c>
      <c r="G5" s="2">
        <f t="shared" ref="G5:G11" si="1">$N$4-N5</f>
        <v>1</v>
      </c>
      <c r="H5">
        <v>1</v>
      </c>
      <c r="I5" s="1">
        <f>B5</f>
        <v>41795</v>
      </c>
      <c r="J5" s="2">
        <f>J4-M5-O5</f>
        <v>19673.323291361445</v>
      </c>
      <c r="K5" s="2">
        <f>$E$3*-1</f>
        <v>526.67670863855528</v>
      </c>
      <c r="L5">
        <f>J4*0.01</f>
        <v>200</v>
      </c>
      <c r="M5" s="2">
        <f>K5-L5</f>
        <v>326.67670863855528</v>
      </c>
      <c r="N5">
        <f>N4-1</f>
        <v>47</v>
      </c>
    </row>
    <row r="6" spans="1:18" x14ac:dyDescent="0.2">
      <c r="A6">
        <v>2</v>
      </c>
      <c r="B6" s="1">
        <f t="shared" ref="B6:B52" si="2">EDATE($B$4,A6)</f>
        <v>41825</v>
      </c>
      <c r="C6" s="2">
        <f t="shared" ref="C6:C52" si="3">C5-F6</f>
        <v>19343.379815636505</v>
      </c>
      <c r="D6" s="2">
        <f t="shared" ref="D6:D52" si="4">$E$3*-1</f>
        <v>526.67670863855528</v>
      </c>
      <c r="E6">
        <f t="shared" ref="E6:E52" si="5">C5*0.01</f>
        <v>196.73323291361444</v>
      </c>
      <c r="F6" s="2">
        <f t="shared" ref="F6:F52" si="6">D6-E6</f>
        <v>329.94347572494087</v>
      </c>
      <c r="G6" s="2">
        <f t="shared" si="1"/>
        <v>2</v>
      </c>
      <c r="H6">
        <v>2</v>
      </c>
      <c r="I6" s="1">
        <f t="shared" ref="I6:I52" si="7">B6</f>
        <v>41825</v>
      </c>
      <c r="J6" s="2">
        <f t="shared" ref="J6:J52" si="8">J5-M6-O6</f>
        <v>19343.379815636505</v>
      </c>
      <c r="K6" s="2">
        <f t="shared" ref="K6:K16" si="9">$E$3*-1</f>
        <v>526.67670863855528</v>
      </c>
      <c r="L6">
        <f t="shared" ref="L6:L52" si="10">J5*0.01</f>
        <v>196.73323291361444</v>
      </c>
      <c r="M6" s="2">
        <f t="shared" ref="M6:M52" si="11">K6-L6</f>
        <v>329.94347572494087</v>
      </c>
      <c r="N6">
        <f t="shared" ref="N6:N52" si="12">N5-1</f>
        <v>46</v>
      </c>
    </row>
    <row r="7" spans="1:18" x14ac:dyDescent="0.2">
      <c r="A7">
        <v>3</v>
      </c>
      <c r="B7" s="1">
        <f t="shared" si="2"/>
        <v>41856</v>
      </c>
      <c r="C7" s="2">
        <f t="shared" si="3"/>
        <v>19010.136905154315</v>
      </c>
      <c r="D7" s="2">
        <f t="shared" si="4"/>
        <v>526.67670863855528</v>
      </c>
      <c r="E7">
        <f t="shared" si="5"/>
        <v>193.43379815636504</v>
      </c>
      <c r="F7" s="2">
        <f t="shared" si="6"/>
        <v>333.24291048219027</v>
      </c>
      <c r="G7" s="2">
        <f t="shared" si="1"/>
        <v>3</v>
      </c>
      <c r="H7">
        <v>3</v>
      </c>
      <c r="I7" s="1">
        <f t="shared" si="7"/>
        <v>41856</v>
      </c>
      <c r="J7" s="2">
        <f t="shared" si="8"/>
        <v>19010.136905154315</v>
      </c>
      <c r="K7" s="2">
        <f t="shared" si="9"/>
        <v>526.67670863855528</v>
      </c>
      <c r="L7">
        <f t="shared" si="10"/>
        <v>193.43379815636504</v>
      </c>
      <c r="M7" s="2">
        <f t="shared" si="11"/>
        <v>333.24291048219027</v>
      </c>
      <c r="N7">
        <f t="shared" si="12"/>
        <v>45</v>
      </c>
    </row>
    <row r="8" spans="1:18" x14ac:dyDescent="0.2">
      <c r="A8">
        <v>4</v>
      </c>
      <c r="B8" s="1">
        <f t="shared" si="2"/>
        <v>41887</v>
      </c>
      <c r="C8" s="2">
        <f t="shared" si="3"/>
        <v>18673.561565567303</v>
      </c>
      <c r="D8" s="2">
        <f t="shared" si="4"/>
        <v>526.67670863855528</v>
      </c>
      <c r="E8">
        <f t="shared" si="5"/>
        <v>190.10136905154314</v>
      </c>
      <c r="F8" s="2">
        <f t="shared" si="6"/>
        <v>336.57533958701214</v>
      </c>
      <c r="G8" s="2">
        <f t="shared" si="1"/>
        <v>4</v>
      </c>
      <c r="H8">
        <v>4</v>
      </c>
      <c r="I8" s="1">
        <f t="shared" si="7"/>
        <v>41887</v>
      </c>
      <c r="J8" s="2">
        <f t="shared" si="8"/>
        <v>18673.561565567303</v>
      </c>
      <c r="K8" s="2">
        <f t="shared" si="9"/>
        <v>526.67670863855528</v>
      </c>
      <c r="L8">
        <f t="shared" si="10"/>
        <v>190.10136905154314</v>
      </c>
      <c r="M8" s="2">
        <f t="shared" si="11"/>
        <v>336.57533958701214</v>
      </c>
      <c r="N8">
        <f t="shared" si="12"/>
        <v>44</v>
      </c>
    </row>
    <row r="9" spans="1:18" x14ac:dyDescent="0.2">
      <c r="A9">
        <v>5</v>
      </c>
      <c r="B9" s="1">
        <f t="shared" si="2"/>
        <v>41917</v>
      </c>
      <c r="C9" s="2">
        <f t="shared" si="3"/>
        <v>18333.620472584422</v>
      </c>
      <c r="D9" s="2">
        <f t="shared" si="4"/>
        <v>526.67670863855528</v>
      </c>
      <c r="E9">
        <f t="shared" si="5"/>
        <v>186.73561565567303</v>
      </c>
      <c r="F9" s="2">
        <f t="shared" si="6"/>
        <v>339.94109298288225</v>
      </c>
      <c r="G9" s="2">
        <f t="shared" si="1"/>
        <v>5</v>
      </c>
      <c r="H9">
        <v>5</v>
      </c>
      <c r="I9" s="1">
        <f t="shared" si="7"/>
        <v>41917</v>
      </c>
      <c r="J9" s="2">
        <f t="shared" si="8"/>
        <v>18333.620472584422</v>
      </c>
      <c r="K9" s="2">
        <f t="shared" si="9"/>
        <v>526.67670863855528</v>
      </c>
      <c r="L9">
        <f t="shared" si="10"/>
        <v>186.73561565567303</v>
      </c>
      <c r="M9" s="2">
        <f t="shared" si="11"/>
        <v>339.94109298288225</v>
      </c>
      <c r="N9">
        <f t="shared" si="12"/>
        <v>43</v>
      </c>
    </row>
    <row r="10" spans="1:18" x14ac:dyDescent="0.2">
      <c r="A10">
        <v>6</v>
      </c>
      <c r="B10" s="1">
        <f t="shared" si="2"/>
        <v>41948</v>
      </c>
      <c r="C10" s="2">
        <f t="shared" si="3"/>
        <v>17990.279968671712</v>
      </c>
      <c r="D10" s="2">
        <f t="shared" si="4"/>
        <v>526.67670863855528</v>
      </c>
      <c r="E10">
        <f t="shared" si="5"/>
        <v>183.33620472584423</v>
      </c>
      <c r="F10" s="2">
        <f t="shared" si="6"/>
        <v>343.34050391271103</v>
      </c>
      <c r="G10" s="2">
        <f t="shared" si="1"/>
        <v>6</v>
      </c>
      <c r="H10">
        <v>6</v>
      </c>
      <c r="I10" s="1">
        <f t="shared" si="7"/>
        <v>41948</v>
      </c>
      <c r="J10" s="2">
        <f t="shared" si="8"/>
        <v>17990.279968671712</v>
      </c>
      <c r="K10" s="2">
        <f t="shared" si="9"/>
        <v>526.67670863855528</v>
      </c>
      <c r="L10">
        <f t="shared" si="10"/>
        <v>183.33620472584423</v>
      </c>
      <c r="M10" s="2">
        <f t="shared" si="11"/>
        <v>343.34050391271103</v>
      </c>
      <c r="N10">
        <f t="shared" si="12"/>
        <v>42</v>
      </c>
    </row>
    <row r="11" spans="1:18" x14ac:dyDescent="0.2">
      <c r="A11">
        <v>7</v>
      </c>
      <c r="B11" s="1">
        <f t="shared" si="2"/>
        <v>41978</v>
      </c>
      <c r="C11" s="2">
        <f t="shared" si="3"/>
        <v>17643.506059719875</v>
      </c>
      <c r="D11" s="2">
        <f t="shared" si="4"/>
        <v>526.67670863855528</v>
      </c>
      <c r="E11">
        <f t="shared" si="5"/>
        <v>179.90279968671712</v>
      </c>
      <c r="F11" s="2">
        <f t="shared" si="6"/>
        <v>346.77390895183817</v>
      </c>
      <c r="G11" s="2">
        <f t="shared" si="1"/>
        <v>7</v>
      </c>
      <c r="H11">
        <v>7</v>
      </c>
      <c r="I11" s="1">
        <f t="shared" si="7"/>
        <v>41978</v>
      </c>
      <c r="J11" s="2">
        <f t="shared" si="8"/>
        <v>17643.506059719875</v>
      </c>
      <c r="K11" s="2">
        <f t="shared" si="9"/>
        <v>526.67670863855528</v>
      </c>
      <c r="L11">
        <f t="shared" si="10"/>
        <v>179.90279968671712</v>
      </c>
      <c r="M11" s="2">
        <f t="shared" si="11"/>
        <v>346.77390895183817</v>
      </c>
      <c r="N11">
        <f t="shared" si="12"/>
        <v>41</v>
      </c>
    </row>
    <row r="12" spans="1:18" x14ac:dyDescent="0.2">
      <c r="A12">
        <v>8</v>
      </c>
      <c r="B12" s="1">
        <f t="shared" si="2"/>
        <v>42009</v>
      </c>
      <c r="C12" s="2">
        <f t="shared" si="3"/>
        <v>17293.26441167852</v>
      </c>
      <c r="D12" s="2">
        <f t="shared" si="4"/>
        <v>526.67670863855528</v>
      </c>
      <c r="E12">
        <f t="shared" si="5"/>
        <v>176.43506059719877</v>
      </c>
      <c r="F12" s="2">
        <f t="shared" si="6"/>
        <v>350.24164804135648</v>
      </c>
      <c r="G12" s="2">
        <f t="shared" ref="G12:G25" si="13">$N$4-N12</f>
        <v>8</v>
      </c>
      <c r="H12">
        <v>8</v>
      </c>
      <c r="I12" s="1">
        <f t="shared" si="7"/>
        <v>42009</v>
      </c>
      <c r="J12" s="2">
        <f t="shared" si="8"/>
        <v>17293.26441167852</v>
      </c>
      <c r="K12" s="2">
        <f t="shared" si="9"/>
        <v>526.67670863855528</v>
      </c>
      <c r="L12">
        <f t="shared" si="10"/>
        <v>176.43506059719877</v>
      </c>
      <c r="M12" s="2">
        <f t="shared" si="11"/>
        <v>350.24164804135648</v>
      </c>
      <c r="N12">
        <f t="shared" si="12"/>
        <v>40</v>
      </c>
    </row>
    <row r="13" spans="1:18" x14ac:dyDescent="0.2">
      <c r="A13">
        <v>9</v>
      </c>
      <c r="B13" s="1">
        <f t="shared" si="2"/>
        <v>42040</v>
      </c>
      <c r="C13" s="2">
        <f t="shared" si="3"/>
        <v>16939.520347156751</v>
      </c>
      <c r="D13" s="2">
        <f t="shared" si="4"/>
        <v>526.67670863855528</v>
      </c>
      <c r="E13">
        <f t="shared" si="5"/>
        <v>172.93264411678521</v>
      </c>
      <c r="F13" s="2">
        <f t="shared" si="6"/>
        <v>353.74406452177004</v>
      </c>
      <c r="G13" s="2">
        <f t="shared" si="13"/>
        <v>9</v>
      </c>
      <c r="H13">
        <v>9</v>
      </c>
      <c r="I13" s="1">
        <f t="shared" si="7"/>
        <v>42040</v>
      </c>
      <c r="J13" s="2">
        <f t="shared" si="8"/>
        <v>16939.520347156751</v>
      </c>
      <c r="K13" s="2">
        <f t="shared" si="9"/>
        <v>526.67670863855528</v>
      </c>
      <c r="L13">
        <f t="shared" si="10"/>
        <v>172.93264411678521</v>
      </c>
      <c r="M13" s="2">
        <f t="shared" si="11"/>
        <v>353.74406452177004</v>
      </c>
      <c r="N13">
        <f t="shared" si="12"/>
        <v>39</v>
      </c>
    </row>
    <row r="14" spans="1:18" x14ac:dyDescent="0.2">
      <c r="A14">
        <v>10</v>
      </c>
      <c r="B14" s="1">
        <f t="shared" si="2"/>
        <v>42068</v>
      </c>
      <c r="C14" s="2">
        <f t="shared" si="3"/>
        <v>16582.238841989762</v>
      </c>
      <c r="D14" s="2">
        <f t="shared" si="4"/>
        <v>526.67670863855528</v>
      </c>
      <c r="E14">
        <f t="shared" si="5"/>
        <v>169.39520347156753</v>
      </c>
      <c r="F14" s="2">
        <f t="shared" si="6"/>
        <v>357.28150516698776</v>
      </c>
      <c r="G14" s="2">
        <f t="shared" si="13"/>
        <v>10</v>
      </c>
      <c r="H14">
        <v>10</v>
      </c>
      <c r="I14" s="1">
        <f t="shared" si="7"/>
        <v>42068</v>
      </c>
      <c r="J14" s="2">
        <f t="shared" si="8"/>
        <v>16582.238841989762</v>
      </c>
      <c r="K14" s="2">
        <f t="shared" si="9"/>
        <v>526.67670863855528</v>
      </c>
      <c r="L14">
        <f t="shared" si="10"/>
        <v>169.39520347156753</v>
      </c>
      <c r="M14" s="2">
        <f t="shared" si="11"/>
        <v>357.28150516698776</v>
      </c>
      <c r="N14">
        <f t="shared" si="12"/>
        <v>38</v>
      </c>
    </row>
    <row r="15" spans="1:18" x14ac:dyDescent="0.2">
      <c r="A15">
        <v>11</v>
      </c>
      <c r="B15" s="1">
        <f t="shared" si="2"/>
        <v>42099</v>
      </c>
      <c r="C15" s="2">
        <f t="shared" si="3"/>
        <v>16221.384521771104</v>
      </c>
      <c r="D15" s="2">
        <f t="shared" si="4"/>
        <v>526.67670863855528</v>
      </c>
      <c r="E15">
        <f t="shared" si="5"/>
        <v>165.82238841989761</v>
      </c>
      <c r="F15" s="2">
        <f t="shared" si="6"/>
        <v>360.85432021865768</v>
      </c>
      <c r="G15" s="2">
        <f t="shared" si="13"/>
        <v>11</v>
      </c>
      <c r="H15">
        <v>11</v>
      </c>
      <c r="I15" s="1">
        <f t="shared" si="7"/>
        <v>42099</v>
      </c>
      <c r="J15" s="2">
        <f t="shared" si="8"/>
        <v>16221.384521771104</v>
      </c>
      <c r="K15" s="2">
        <f t="shared" si="9"/>
        <v>526.67670863855528</v>
      </c>
      <c r="L15">
        <f t="shared" si="10"/>
        <v>165.82238841989761</v>
      </c>
      <c r="M15" s="2">
        <f t="shared" si="11"/>
        <v>360.85432021865768</v>
      </c>
      <c r="N15">
        <f t="shared" si="12"/>
        <v>37</v>
      </c>
      <c r="Q15" t="s">
        <v>9</v>
      </c>
      <c r="R15" t="s">
        <v>10</v>
      </c>
    </row>
    <row r="16" spans="1:18" x14ac:dyDescent="0.2">
      <c r="A16">
        <v>12</v>
      </c>
      <c r="B16" s="1">
        <f t="shared" si="2"/>
        <v>42129</v>
      </c>
      <c r="C16" s="2">
        <f t="shared" si="3"/>
        <v>15856.92165835026</v>
      </c>
      <c r="D16" s="2">
        <f t="shared" si="4"/>
        <v>526.67670863855528</v>
      </c>
      <c r="E16">
        <f t="shared" si="5"/>
        <v>162.21384521771105</v>
      </c>
      <c r="F16" s="2">
        <f t="shared" si="6"/>
        <v>364.4628634208442</v>
      </c>
      <c r="G16" s="2">
        <f t="shared" si="13"/>
        <v>12</v>
      </c>
      <c r="H16">
        <v>12</v>
      </c>
      <c r="I16" s="1">
        <f t="shared" si="7"/>
        <v>42129</v>
      </c>
      <c r="J16" s="2">
        <f t="shared" si="8"/>
        <v>5856.9216583502603</v>
      </c>
      <c r="K16" s="2">
        <f t="shared" si="9"/>
        <v>526.67670863855528</v>
      </c>
      <c r="L16">
        <f t="shared" si="10"/>
        <v>162.21384521771105</v>
      </c>
      <c r="M16" s="2">
        <f t="shared" si="11"/>
        <v>364.4628634208442</v>
      </c>
      <c r="N16">
        <f t="shared" si="12"/>
        <v>36</v>
      </c>
      <c r="O16">
        <v>10000</v>
      </c>
      <c r="P16" s="2">
        <f>-PMT(L2,Q16,R16)</f>
        <v>194.53361051004373</v>
      </c>
      <c r="Q16">
        <f>A52-A16</f>
        <v>36</v>
      </c>
      <c r="R16" s="2">
        <f>J16</f>
        <v>5856.9216583502603</v>
      </c>
    </row>
    <row r="17" spans="1:15" x14ac:dyDescent="0.2">
      <c r="A17">
        <v>13</v>
      </c>
      <c r="B17" s="1">
        <f t="shared" si="2"/>
        <v>42160</v>
      </c>
      <c r="C17" s="2">
        <f t="shared" si="3"/>
        <v>15488.814166295208</v>
      </c>
      <c r="D17" s="2">
        <f t="shared" si="4"/>
        <v>526.67670863855528</v>
      </c>
      <c r="E17">
        <f t="shared" si="5"/>
        <v>158.56921658350259</v>
      </c>
      <c r="F17" s="2">
        <f t="shared" si="6"/>
        <v>368.10749205505272</v>
      </c>
      <c r="G17" s="2">
        <f t="shared" si="13"/>
        <v>13</v>
      </c>
      <c r="H17">
        <v>13</v>
      </c>
      <c r="I17" s="1">
        <f t="shared" si="7"/>
        <v>42160</v>
      </c>
      <c r="J17" s="2">
        <f t="shared" si="8"/>
        <v>5720.9572644237187</v>
      </c>
      <c r="K17" s="2">
        <f>$P$16</f>
        <v>194.53361051004373</v>
      </c>
      <c r="L17">
        <f t="shared" si="10"/>
        <v>58.569216583502602</v>
      </c>
      <c r="M17" s="2">
        <f t="shared" si="11"/>
        <v>135.96439392654113</v>
      </c>
      <c r="N17">
        <f t="shared" si="12"/>
        <v>35</v>
      </c>
    </row>
    <row r="18" spans="1:15" x14ac:dyDescent="0.2">
      <c r="A18">
        <v>14</v>
      </c>
      <c r="B18" s="1">
        <f t="shared" si="2"/>
        <v>42190</v>
      </c>
      <c r="C18" s="2">
        <f t="shared" si="3"/>
        <v>15117.025599319604</v>
      </c>
      <c r="D18" s="2">
        <f t="shared" si="4"/>
        <v>526.67670863855528</v>
      </c>
      <c r="E18">
        <f t="shared" si="5"/>
        <v>154.88814166295208</v>
      </c>
      <c r="F18" s="2">
        <f t="shared" si="6"/>
        <v>371.7885669756032</v>
      </c>
      <c r="G18" s="2">
        <f t="shared" si="13"/>
        <v>14</v>
      </c>
      <c r="H18">
        <v>14</v>
      </c>
      <c r="I18" s="1">
        <f t="shared" si="7"/>
        <v>42190</v>
      </c>
      <c r="J18" s="2">
        <f t="shared" si="8"/>
        <v>5583.6332265579122</v>
      </c>
      <c r="K18" s="2">
        <f t="shared" ref="K18:K52" si="14">$P$16</f>
        <v>194.53361051004373</v>
      </c>
      <c r="L18">
        <f t="shared" si="10"/>
        <v>57.209572644237191</v>
      </c>
      <c r="M18" s="2">
        <f t="shared" si="11"/>
        <v>137.32403786580653</v>
      </c>
      <c r="N18">
        <f t="shared" si="12"/>
        <v>34</v>
      </c>
    </row>
    <row r="19" spans="1:15" x14ac:dyDescent="0.2">
      <c r="A19">
        <v>15</v>
      </c>
      <c r="B19" s="1">
        <f t="shared" si="2"/>
        <v>42221</v>
      </c>
      <c r="C19" s="2">
        <f t="shared" si="3"/>
        <v>14741.519146674245</v>
      </c>
      <c r="D19" s="2">
        <f t="shared" si="4"/>
        <v>526.67670863855528</v>
      </c>
      <c r="E19">
        <f t="shared" si="5"/>
        <v>151.17025599319604</v>
      </c>
      <c r="F19" s="2">
        <f t="shared" si="6"/>
        <v>375.50645264535922</v>
      </c>
      <c r="G19" s="2">
        <f t="shared" si="13"/>
        <v>15</v>
      </c>
      <c r="H19">
        <v>15</v>
      </c>
      <c r="I19" s="1">
        <f t="shared" si="7"/>
        <v>42221</v>
      </c>
      <c r="J19" s="2">
        <f t="shared" si="8"/>
        <v>5444.9359483134476</v>
      </c>
      <c r="K19" s="2">
        <f t="shared" si="14"/>
        <v>194.53361051004373</v>
      </c>
      <c r="L19">
        <f t="shared" si="10"/>
        <v>55.836332265579124</v>
      </c>
      <c r="M19" s="2">
        <f t="shared" si="11"/>
        <v>138.6972782444646</v>
      </c>
      <c r="N19">
        <f t="shared" si="12"/>
        <v>33</v>
      </c>
    </row>
    <row r="20" spans="1:15" x14ac:dyDescent="0.2">
      <c r="A20">
        <v>16</v>
      </c>
      <c r="B20" s="1">
        <f t="shared" si="2"/>
        <v>42252</v>
      </c>
      <c r="C20" s="2">
        <f t="shared" si="3"/>
        <v>14362.257629502432</v>
      </c>
      <c r="D20" s="2">
        <f t="shared" si="4"/>
        <v>526.67670863855528</v>
      </c>
      <c r="E20">
        <f t="shared" si="5"/>
        <v>147.41519146674247</v>
      </c>
      <c r="F20" s="2">
        <f t="shared" si="6"/>
        <v>379.26151717181278</v>
      </c>
      <c r="G20" s="2">
        <f t="shared" si="13"/>
        <v>16</v>
      </c>
      <c r="H20">
        <v>16</v>
      </c>
      <c r="I20" s="1">
        <f t="shared" si="7"/>
        <v>42252</v>
      </c>
      <c r="J20" s="2">
        <f t="shared" si="8"/>
        <v>5304.8516972865382</v>
      </c>
      <c r="K20" s="2">
        <f t="shared" si="14"/>
        <v>194.53361051004373</v>
      </c>
      <c r="L20">
        <f t="shared" si="10"/>
        <v>54.449359483134479</v>
      </c>
      <c r="M20" s="2">
        <f t="shared" si="11"/>
        <v>140.08425102690924</v>
      </c>
      <c r="N20">
        <f t="shared" si="12"/>
        <v>32</v>
      </c>
    </row>
    <row r="21" spans="1:15" x14ac:dyDescent="0.2">
      <c r="A21">
        <v>17</v>
      </c>
      <c r="B21" s="1">
        <f t="shared" si="2"/>
        <v>42282</v>
      </c>
      <c r="C21" s="2">
        <f t="shared" si="3"/>
        <v>13979.2034971589</v>
      </c>
      <c r="D21" s="2">
        <f t="shared" si="4"/>
        <v>526.67670863855528</v>
      </c>
      <c r="E21">
        <f t="shared" si="5"/>
        <v>143.62257629502432</v>
      </c>
      <c r="F21" s="2">
        <f t="shared" si="6"/>
        <v>383.05413234353097</v>
      </c>
      <c r="G21" s="2">
        <f t="shared" si="13"/>
        <v>17</v>
      </c>
      <c r="H21">
        <v>17</v>
      </c>
      <c r="I21" s="1">
        <f t="shared" si="7"/>
        <v>42282</v>
      </c>
      <c r="J21" s="2">
        <f t="shared" si="8"/>
        <v>5163.3666037493595</v>
      </c>
      <c r="K21" s="2">
        <f t="shared" si="14"/>
        <v>194.53361051004373</v>
      </c>
      <c r="L21">
        <f t="shared" si="10"/>
        <v>53.048516972865386</v>
      </c>
      <c r="M21" s="2">
        <f t="shared" si="11"/>
        <v>141.48509353717833</v>
      </c>
      <c r="N21">
        <f t="shared" si="12"/>
        <v>31</v>
      </c>
    </row>
    <row r="22" spans="1:15" x14ac:dyDescent="0.2">
      <c r="A22">
        <v>18</v>
      </c>
      <c r="B22" s="1">
        <f t="shared" si="2"/>
        <v>42313</v>
      </c>
      <c r="C22" s="2">
        <f t="shared" si="3"/>
        <v>13592.318823491934</v>
      </c>
      <c r="D22" s="2">
        <f t="shared" si="4"/>
        <v>526.67670863855528</v>
      </c>
      <c r="E22">
        <f t="shared" si="5"/>
        <v>139.792034971589</v>
      </c>
      <c r="F22" s="2">
        <f t="shared" si="6"/>
        <v>386.88467366696625</v>
      </c>
      <c r="G22" s="2">
        <f t="shared" si="13"/>
        <v>18</v>
      </c>
      <c r="H22">
        <v>18</v>
      </c>
      <c r="I22" s="1">
        <f t="shared" si="7"/>
        <v>42313</v>
      </c>
      <c r="J22" s="2">
        <f t="shared" si="8"/>
        <v>5020.466659276809</v>
      </c>
      <c r="K22" s="2">
        <f t="shared" si="14"/>
        <v>194.53361051004373</v>
      </c>
      <c r="L22">
        <f t="shared" si="10"/>
        <v>51.633666037493597</v>
      </c>
      <c r="M22" s="2">
        <f t="shared" si="11"/>
        <v>142.89994447255015</v>
      </c>
      <c r="N22">
        <f t="shared" si="12"/>
        <v>30</v>
      </c>
    </row>
    <row r="23" spans="1:15" x14ac:dyDescent="0.2">
      <c r="A23">
        <v>19</v>
      </c>
      <c r="B23" s="1">
        <f t="shared" si="2"/>
        <v>42343</v>
      </c>
      <c r="C23" s="2">
        <f t="shared" si="3"/>
        <v>13201.565303088299</v>
      </c>
      <c r="D23" s="2">
        <f t="shared" si="4"/>
        <v>526.67670863855528</v>
      </c>
      <c r="E23">
        <f t="shared" si="5"/>
        <v>135.92318823491934</v>
      </c>
      <c r="F23" s="2">
        <f t="shared" si="6"/>
        <v>390.75352040363595</v>
      </c>
      <c r="G23" s="2">
        <f t="shared" si="13"/>
        <v>19</v>
      </c>
      <c r="H23">
        <v>19</v>
      </c>
      <c r="I23" s="1">
        <f t="shared" si="7"/>
        <v>42343</v>
      </c>
      <c r="J23" s="2">
        <f t="shared" si="8"/>
        <v>4876.1377153595331</v>
      </c>
      <c r="K23" s="2">
        <f t="shared" si="14"/>
        <v>194.53361051004373</v>
      </c>
      <c r="L23">
        <f t="shared" si="10"/>
        <v>50.204666592768092</v>
      </c>
      <c r="M23" s="2">
        <f t="shared" si="11"/>
        <v>144.32894391727564</v>
      </c>
      <c r="N23">
        <f t="shared" si="12"/>
        <v>29</v>
      </c>
    </row>
    <row r="24" spans="1:15" x14ac:dyDescent="0.2">
      <c r="A24">
        <v>20</v>
      </c>
      <c r="B24" s="1">
        <f t="shared" si="2"/>
        <v>42374</v>
      </c>
      <c r="C24" s="2">
        <f t="shared" si="3"/>
        <v>12806.904247480627</v>
      </c>
      <c r="D24" s="2">
        <f t="shared" si="4"/>
        <v>526.67670863855528</v>
      </c>
      <c r="E24">
        <f t="shared" si="5"/>
        <v>132.01565303088299</v>
      </c>
      <c r="F24" s="2">
        <f t="shared" si="6"/>
        <v>394.66105560767232</v>
      </c>
      <c r="G24" s="2">
        <f t="shared" si="13"/>
        <v>20</v>
      </c>
      <c r="H24">
        <v>20</v>
      </c>
      <c r="I24" s="1">
        <f t="shared" si="7"/>
        <v>42374</v>
      </c>
      <c r="J24" s="2">
        <f t="shared" si="8"/>
        <v>4730.3654820030843</v>
      </c>
      <c r="K24" s="2">
        <f t="shared" si="14"/>
        <v>194.53361051004373</v>
      </c>
      <c r="L24">
        <f t="shared" si="10"/>
        <v>48.761377153595333</v>
      </c>
      <c r="M24" s="2">
        <f t="shared" si="11"/>
        <v>145.7722333564484</v>
      </c>
      <c r="N24">
        <f t="shared" si="12"/>
        <v>28</v>
      </c>
    </row>
    <row r="25" spans="1:15" x14ac:dyDescent="0.2">
      <c r="A25">
        <v>21</v>
      </c>
      <c r="B25" s="1">
        <f t="shared" si="2"/>
        <v>42405</v>
      </c>
      <c r="C25" s="2">
        <f t="shared" si="3"/>
        <v>12408.296581316878</v>
      </c>
      <c r="D25" s="2">
        <f t="shared" si="4"/>
        <v>526.67670863855528</v>
      </c>
      <c r="E25">
        <f t="shared" si="5"/>
        <v>128.06904247480628</v>
      </c>
      <c r="F25" s="2">
        <f t="shared" si="6"/>
        <v>398.607666163749</v>
      </c>
      <c r="G25" s="2">
        <f t="shared" si="13"/>
        <v>21</v>
      </c>
      <c r="H25">
        <v>21</v>
      </c>
      <c r="I25" s="1">
        <f t="shared" si="7"/>
        <v>42405</v>
      </c>
      <c r="J25" s="2">
        <f t="shared" si="8"/>
        <v>4583.1355263130718</v>
      </c>
      <c r="K25" s="2">
        <f t="shared" si="14"/>
        <v>194.53361051004373</v>
      </c>
      <c r="L25">
        <f t="shared" si="10"/>
        <v>47.303654820030843</v>
      </c>
      <c r="M25" s="2">
        <f t="shared" si="11"/>
        <v>147.2299556900129</v>
      </c>
      <c r="N25">
        <f t="shared" si="12"/>
        <v>27</v>
      </c>
    </row>
    <row r="26" spans="1:15" x14ac:dyDescent="0.2">
      <c r="A26">
        <v>22</v>
      </c>
      <c r="B26" s="1">
        <f t="shared" si="2"/>
        <v>42434</v>
      </c>
      <c r="C26" s="2">
        <f t="shared" si="3"/>
        <v>12005.702838491492</v>
      </c>
      <c r="D26" s="2">
        <f t="shared" si="4"/>
        <v>526.67670863855528</v>
      </c>
      <c r="E26">
        <f t="shared" si="5"/>
        <v>124.08296581316878</v>
      </c>
      <c r="F26" s="2">
        <f t="shared" si="6"/>
        <v>402.59374282538647</v>
      </c>
      <c r="G26" s="2">
        <f>$N$4-N26</f>
        <v>22</v>
      </c>
      <c r="H26">
        <v>22</v>
      </c>
      <c r="I26" s="1">
        <f t="shared" si="7"/>
        <v>42434</v>
      </c>
      <c r="J26" s="2">
        <f t="shared" si="8"/>
        <v>4434.4332710661583</v>
      </c>
      <c r="K26" s="2">
        <f t="shared" si="14"/>
        <v>194.53361051004373</v>
      </c>
      <c r="L26">
        <f t="shared" si="10"/>
        <v>45.831355263130718</v>
      </c>
      <c r="M26" s="2">
        <f t="shared" si="11"/>
        <v>148.70225524691301</v>
      </c>
      <c r="N26">
        <f t="shared" si="12"/>
        <v>26</v>
      </c>
    </row>
    <row r="27" spans="1:15" x14ac:dyDescent="0.2">
      <c r="A27">
        <v>23</v>
      </c>
      <c r="B27" s="1">
        <f t="shared" si="2"/>
        <v>42465</v>
      </c>
      <c r="C27" s="2">
        <f t="shared" si="3"/>
        <v>11599.083158237852</v>
      </c>
      <c r="D27" s="2">
        <f t="shared" si="4"/>
        <v>526.67670863855528</v>
      </c>
      <c r="E27">
        <f t="shared" si="5"/>
        <v>120.05702838491493</v>
      </c>
      <c r="F27" s="2">
        <f t="shared" si="6"/>
        <v>406.61968025364035</v>
      </c>
      <c r="G27" s="2">
        <f>$N$4-N27</f>
        <v>23</v>
      </c>
      <c r="H27">
        <v>23</v>
      </c>
      <c r="I27" s="1">
        <f t="shared" si="7"/>
        <v>42465</v>
      </c>
      <c r="J27" s="2">
        <f t="shared" si="8"/>
        <v>4284.2439932667758</v>
      </c>
      <c r="K27" s="2">
        <f t="shared" si="14"/>
        <v>194.53361051004373</v>
      </c>
      <c r="L27">
        <f t="shared" si="10"/>
        <v>44.344332710661583</v>
      </c>
      <c r="M27" s="2">
        <f t="shared" si="11"/>
        <v>150.18927779938215</v>
      </c>
      <c r="N27">
        <f t="shared" si="12"/>
        <v>25</v>
      </c>
    </row>
    <row r="28" spans="1:15" x14ac:dyDescent="0.2">
      <c r="A28">
        <v>24</v>
      </c>
      <c r="B28" s="1">
        <f t="shared" si="2"/>
        <v>42495</v>
      </c>
      <c r="C28" s="2">
        <f t="shared" si="3"/>
        <v>11188.397281181675</v>
      </c>
      <c r="D28" s="2">
        <f t="shared" si="4"/>
        <v>526.67670863855528</v>
      </c>
      <c r="E28">
        <f t="shared" si="5"/>
        <v>115.99083158237852</v>
      </c>
      <c r="F28" s="2">
        <f t="shared" si="6"/>
        <v>410.68587705617676</v>
      </c>
      <c r="G28" s="2">
        <f t="shared" ref="G28:G32" si="15">$N$4-N28</f>
        <v>24</v>
      </c>
      <c r="H28">
        <v>24</v>
      </c>
      <c r="I28" s="3">
        <f t="shared" si="7"/>
        <v>42495</v>
      </c>
      <c r="J28" s="4">
        <f t="shared" si="8"/>
        <v>4132.5528226893994</v>
      </c>
      <c r="K28" s="4">
        <f t="shared" si="14"/>
        <v>194.53361051004373</v>
      </c>
      <c r="L28" s="5">
        <f t="shared" si="10"/>
        <v>42.842439932667759</v>
      </c>
      <c r="M28" s="4">
        <f t="shared" si="11"/>
        <v>151.69117057737597</v>
      </c>
      <c r="N28">
        <f t="shared" si="12"/>
        <v>24</v>
      </c>
      <c r="O28" s="5"/>
    </row>
    <row r="29" spans="1:15" x14ac:dyDescent="0.2">
      <c r="A29">
        <v>25</v>
      </c>
      <c r="B29" s="1">
        <f t="shared" si="2"/>
        <v>42526</v>
      </c>
      <c r="C29" s="2">
        <f t="shared" si="3"/>
        <v>10773.604545354936</v>
      </c>
      <c r="D29" s="2">
        <f t="shared" si="4"/>
        <v>526.67670863855528</v>
      </c>
      <c r="E29">
        <f t="shared" si="5"/>
        <v>111.88397281181675</v>
      </c>
      <c r="F29" s="2">
        <f t="shared" si="6"/>
        <v>414.79273582673852</v>
      </c>
      <c r="G29" s="2">
        <f t="shared" si="15"/>
        <v>25</v>
      </c>
      <c r="H29">
        <v>24</v>
      </c>
      <c r="I29" s="1">
        <f t="shared" si="7"/>
        <v>42526</v>
      </c>
      <c r="J29" s="2">
        <f t="shared" si="8"/>
        <v>3979.3447404062495</v>
      </c>
      <c r="K29" s="2">
        <f t="shared" si="14"/>
        <v>194.53361051004373</v>
      </c>
      <c r="L29">
        <f t="shared" si="10"/>
        <v>41.325528226893994</v>
      </c>
      <c r="M29" s="2">
        <f t="shared" si="11"/>
        <v>153.20808228314974</v>
      </c>
      <c r="N29">
        <f t="shared" si="12"/>
        <v>23</v>
      </c>
    </row>
    <row r="30" spans="1:15" x14ac:dyDescent="0.2">
      <c r="A30">
        <v>26</v>
      </c>
      <c r="B30" s="1">
        <f t="shared" si="2"/>
        <v>42556</v>
      </c>
      <c r="C30" s="2">
        <f t="shared" si="3"/>
        <v>10354.663882169931</v>
      </c>
      <c r="D30" s="2">
        <f t="shared" si="4"/>
        <v>526.67670863855528</v>
      </c>
      <c r="E30">
        <f t="shared" si="5"/>
        <v>107.73604545354937</v>
      </c>
      <c r="F30" s="2">
        <f t="shared" si="6"/>
        <v>418.94066318500592</v>
      </c>
      <c r="G30" s="2">
        <f t="shared" si="15"/>
        <v>26</v>
      </c>
      <c r="I30" s="1">
        <f t="shared" si="7"/>
        <v>42556</v>
      </c>
      <c r="J30" s="2">
        <f t="shared" si="8"/>
        <v>3824.6045773002684</v>
      </c>
      <c r="K30" s="2">
        <f t="shared" si="14"/>
        <v>194.53361051004373</v>
      </c>
      <c r="L30">
        <f t="shared" si="10"/>
        <v>39.793447404062498</v>
      </c>
      <c r="M30" s="2">
        <f t="shared" si="11"/>
        <v>154.74016310598122</v>
      </c>
      <c r="N30">
        <f t="shared" si="12"/>
        <v>22</v>
      </c>
    </row>
    <row r="31" spans="1:15" x14ac:dyDescent="0.2">
      <c r="A31">
        <v>27</v>
      </c>
      <c r="B31" s="1">
        <f t="shared" si="2"/>
        <v>42587</v>
      </c>
      <c r="C31" s="2">
        <f t="shared" si="3"/>
        <v>9931.5338123530746</v>
      </c>
      <c r="D31" s="2">
        <f t="shared" si="4"/>
        <v>526.67670863855528</v>
      </c>
      <c r="E31">
        <f t="shared" si="5"/>
        <v>103.5466388216993</v>
      </c>
      <c r="F31" s="2">
        <f t="shared" si="6"/>
        <v>423.13006981685601</v>
      </c>
      <c r="G31" s="2">
        <f t="shared" si="15"/>
        <v>27</v>
      </c>
      <c r="I31" s="1">
        <f t="shared" si="7"/>
        <v>42587</v>
      </c>
      <c r="J31" s="2">
        <f t="shared" si="8"/>
        <v>3668.3170125632273</v>
      </c>
      <c r="K31" s="2">
        <f t="shared" si="14"/>
        <v>194.53361051004373</v>
      </c>
      <c r="L31">
        <f t="shared" si="10"/>
        <v>38.246045773002685</v>
      </c>
      <c r="M31" s="2">
        <f t="shared" si="11"/>
        <v>156.28756473704104</v>
      </c>
      <c r="N31">
        <f t="shared" si="12"/>
        <v>21</v>
      </c>
    </row>
    <row r="32" spans="1:15" x14ac:dyDescent="0.2">
      <c r="A32">
        <v>28</v>
      </c>
      <c r="B32" s="1">
        <f t="shared" si="2"/>
        <v>42618</v>
      </c>
      <c r="C32" s="2">
        <f t="shared" si="3"/>
        <v>9504.1724418380509</v>
      </c>
      <c r="D32" s="2">
        <f t="shared" si="4"/>
        <v>526.67670863855528</v>
      </c>
      <c r="E32">
        <f t="shared" si="5"/>
        <v>99.315338123530751</v>
      </c>
      <c r="F32" s="2">
        <f t="shared" si="6"/>
        <v>427.36137051502453</v>
      </c>
      <c r="G32" s="2">
        <f t="shared" si="15"/>
        <v>28</v>
      </c>
      <c r="I32" s="1">
        <f t="shared" si="7"/>
        <v>42618</v>
      </c>
      <c r="J32" s="2">
        <f t="shared" si="8"/>
        <v>3510.466572178816</v>
      </c>
      <c r="K32" s="2">
        <f t="shared" si="14"/>
        <v>194.53361051004373</v>
      </c>
      <c r="L32">
        <f t="shared" si="10"/>
        <v>36.683170125632273</v>
      </c>
      <c r="M32" s="2">
        <f t="shared" si="11"/>
        <v>157.85044038441146</v>
      </c>
      <c r="N32">
        <f t="shared" si="12"/>
        <v>20</v>
      </c>
    </row>
    <row r="33" spans="1:14" x14ac:dyDescent="0.2">
      <c r="A33">
        <v>29</v>
      </c>
      <c r="B33" s="1">
        <f t="shared" si="2"/>
        <v>42648</v>
      </c>
      <c r="C33" s="2">
        <f t="shared" si="3"/>
        <v>9072.5374576178765</v>
      </c>
      <c r="D33" s="2">
        <f t="shared" si="4"/>
        <v>526.67670863855528</v>
      </c>
      <c r="E33">
        <f t="shared" si="5"/>
        <v>95.041724418380511</v>
      </c>
      <c r="F33" s="2">
        <f t="shared" si="6"/>
        <v>431.63498422017477</v>
      </c>
      <c r="G33" s="2"/>
      <c r="I33" s="1">
        <f t="shared" si="7"/>
        <v>42648</v>
      </c>
      <c r="J33" s="2">
        <f t="shared" si="8"/>
        <v>3351.0376273905604</v>
      </c>
      <c r="K33" s="2">
        <f t="shared" si="14"/>
        <v>194.53361051004373</v>
      </c>
      <c r="L33">
        <f t="shared" si="10"/>
        <v>35.104665721788159</v>
      </c>
      <c r="M33" s="2">
        <f t="shared" si="11"/>
        <v>159.42894478825556</v>
      </c>
      <c r="N33">
        <f t="shared" si="12"/>
        <v>19</v>
      </c>
    </row>
    <row r="34" spans="1:14" x14ac:dyDescent="0.2">
      <c r="A34">
        <v>30</v>
      </c>
      <c r="B34" s="1">
        <f t="shared" si="2"/>
        <v>42679</v>
      </c>
      <c r="C34" s="2">
        <f t="shared" si="3"/>
        <v>8636.5861235555003</v>
      </c>
      <c r="D34" s="2">
        <f t="shared" si="4"/>
        <v>526.67670863855528</v>
      </c>
      <c r="E34">
        <f t="shared" si="5"/>
        <v>90.725374576178766</v>
      </c>
      <c r="F34" s="2">
        <f t="shared" si="6"/>
        <v>435.95133406237653</v>
      </c>
      <c r="G34" s="2"/>
      <c r="I34" s="1">
        <f t="shared" si="7"/>
        <v>42679</v>
      </c>
      <c r="J34" s="2">
        <f t="shared" si="8"/>
        <v>3190.0143931544221</v>
      </c>
      <c r="K34" s="2">
        <f t="shared" si="14"/>
        <v>194.53361051004373</v>
      </c>
      <c r="L34">
        <f t="shared" si="10"/>
        <v>33.510376273905607</v>
      </c>
      <c r="M34" s="2">
        <f t="shared" si="11"/>
        <v>161.02323423613814</v>
      </c>
      <c r="N34">
        <f t="shared" si="12"/>
        <v>18</v>
      </c>
    </row>
    <row r="35" spans="1:14" x14ac:dyDescent="0.2">
      <c r="A35">
        <v>31</v>
      </c>
      <c r="B35" s="1">
        <f t="shared" si="2"/>
        <v>42709</v>
      </c>
      <c r="C35" s="2">
        <f t="shared" si="3"/>
        <v>8196.2752761525007</v>
      </c>
      <c r="D35" s="2">
        <f t="shared" si="4"/>
        <v>526.67670863855528</v>
      </c>
      <c r="E35">
        <f t="shared" si="5"/>
        <v>86.365861235555002</v>
      </c>
      <c r="F35" s="2">
        <f t="shared" si="6"/>
        <v>440.31084740300025</v>
      </c>
      <c r="G35" s="2"/>
      <c r="I35" s="1">
        <f t="shared" si="7"/>
        <v>42709</v>
      </c>
      <c r="J35" s="2">
        <f t="shared" si="8"/>
        <v>3027.3809265759228</v>
      </c>
      <c r="K35" s="2">
        <f t="shared" si="14"/>
        <v>194.53361051004373</v>
      </c>
      <c r="L35">
        <f t="shared" si="10"/>
        <v>31.900143931544221</v>
      </c>
      <c r="M35" s="2">
        <f t="shared" si="11"/>
        <v>162.63346657849951</v>
      </c>
      <c r="N35">
        <f t="shared" si="12"/>
        <v>17</v>
      </c>
    </row>
    <row r="36" spans="1:14" x14ac:dyDescent="0.2">
      <c r="A36">
        <v>32</v>
      </c>
      <c r="B36" s="1">
        <f t="shared" si="2"/>
        <v>42740</v>
      </c>
      <c r="C36" s="2">
        <f t="shared" si="3"/>
        <v>7751.5613202754703</v>
      </c>
      <c r="D36" s="2">
        <f t="shared" si="4"/>
        <v>526.67670863855528</v>
      </c>
      <c r="E36">
        <f t="shared" si="5"/>
        <v>81.96275276152501</v>
      </c>
      <c r="F36" s="2">
        <f t="shared" si="6"/>
        <v>444.71395587703029</v>
      </c>
      <c r="G36" s="2"/>
      <c r="I36" s="1">
        <f t="shared" si="7"/>
        <v>42740</v>
      </c>
      <c r="J36" s="2">
        <f t="shared" si="8"/>
        <v>2863.1211253316383</v>
      </c>
      <c r="K36" s="2">
        <f t="shared" si="14"/>
        <v>194.53361051004373</v>
      </c>
      <c r="L36">
        <f t="shared" si="10"/>
        <v>30.27380926575923</v>
      </c>
      <c r="M36" s="2">
        <f t="shared" si="11"/>
        <v>164.25980124428449</v>
      </c>
      <c r="N36">
        <f t="shared" si="12"/>
        <v>16</v>
      </c>
    </row>
    <row r="37" spans="1:14" x14ac:dyDescent="0.2">
      <c r="A37">
        <v>33</v>
      </c>
      <c r="B37" s="1">
        <f t="shared" si="2"/>
        <v>42771</v>
      </c>
      <c r="C37" s="2">
        <f t="shared" si="3"/>
        <v>7302.40022483967</v>
      </c>
      <c r="D37" s="2">
        <f t="shared" si="4"/>
        <v>526.67670863855528</v>
      </c>
      <c r="E37">
        <f t="shared" si="5"/>
        <v>77.515613202754707</v>
      </c>
      <c r="F37" s="2">
        <f t="shared" si="6"/>
        <v>449.16109543580058</v>
      </c>
      <c r="G37" s="2"/>
      <c r="I37" s="1">
        <f t="shared" si="7"/>
        <v>42771</v>
      </c>
      <c r="J37" s="2">
        <f t="shared" si="8"/>
        <v>2697.218726074911</v>
      </c>
      <c r="K37" s="2">
        <f t="shared" si="14"/>
        <v>194.53361051004373</v>
      </c>
      <c r="L37">
        <f t="shared" si="10"/>
        <v>28.631211253316383</v>
      </c>
      <c r="M37" s="2">
        <f t="shared" si="11"/>
        <v>165.90239925672734</v>
      </c>
      <c r="N37">
        <f t="shared" si="12"/>
        <v>15</v>
      </c>
    </row>
    <row r="38" spans="1:14" x14ac:dyDescent="0.2">
      <c r="A38">
        <v>34</v>
      </c>
      <c r="B38" s="1">
        <f t="shared" si="2"/>
        <v>42799</v>
      </c>
      <c r="C38" s="2">
        <f t="shared" si="3"/>
        <v>6848.7475184495115</v>
      </c>
      <c r="D38" s="2">
        <f t="shared" si="4"/>
        <v>526.67670863855528</v>
      </c>
      <c r="E38">
        <f t="shared" si="5"/>
        <v>73.024002248396698</v>
      </c>
      <c r="F38" s="2">
        <f t="shared" si="6"/>
        <v>453.65270639015858</v>
      </c>
      <c r="G38" s="2"/>
      <c r="I38" s="1">
        <f t="shared" si="7"/>
        <v>42799</v>
      </c>
      <c r="J38" s="2">
        <f t="shared" si="8"/>
        <v>2529.6573028256166</v>
      </c>
      <c r="K38" s="2">
        <f t="shared" si="14"/>
        <v>194.53361051004373</v>
      </c>
      <c r="L38">
        <f t="shared" si="10"/>
        <v>26.972187260749109</v>
      </c>
      <c r="M38" s="2">
        <f t="shared" si="11"/>
        <v>167.56142324929462</v>
      </c>
      <c r="N38">
        <f t="shared" si="12"/>
        <v>14</v>
      </c>
    </row>
    <row r="39" spans="1:14" x14ac:dyDescent="0.2">
      <c r="A39">
        <v>35</v>
      </c>
      <c r="B39" s="1">
        <f t="shared" si="2"/>
        <v>42830</v>
      </c>
      <c r="C39" s="2">
        <f t="shared" si="3"/>
        <v>6390.5582849954517</v>
      </c>
      <c r="D39" s="2">
        <f t="shared" si="4"/>
        <v>526.67670863855528</v>
      </c>
      <c r="E39">
        <f t="shared" si="5"/>
        <v>68.487475184495111</v>
      </c>
      <c r="F39" s="2">
        <f t="shared" si="6"/>
        <v>458.18923345406017</v>
      </c>
      <c r="G39" s="2"/>
      <c r="I39" s="1">
        <f t="shared" si="7"/>
        <v>42830</v>
      </c>
      <c r="J39" s="2">
        <f t="shared" si="8"/>
        <v>2360.4202653438292</v>
      </c>
      <c r="K39" s="2">
        <f t="shared" si="14"/>
        <v>194.53361051004373</v>
      </c>
      <c r="L39">
        <f t="shared" si="10"/>
        <v>25.296573028256166</v>
      </c>
      <c r="M39" s="2">
        <f t="shared" si="11"/>
        <v>169.23703748178755</v>
      </c>
      <c r="N39">
        <f t="shared" si="12"/>
        <v>13</v>
      </c>
    </row>
    <row r="40" spans="1:14" x14ac:dyDescent="0.2">
      <c r="A40">
        <v>36</v>
      </c>
      <c r="B40" s="1">
        <f t="shared" si="2"/>
        <v>42860</v>
      </c>
      <c r="C40" s="2">
        <f t="shared" si="3"/>
        <v>5927.7871592068514</v>
      </c>
      <c r="D40" s="2">
        <f t="shared" si="4"/>
        <v>526.67670863855528</v>
      </c>
      <c r="E40">
        <f t="shared" si="5"/>
        <v>63.90558284995452</v>
      </c>
      <c r="F40" s="2">
        <f t="shared" si="6"/>
        <v>462.77112578860078</v>
      </c>
      <c r="G40" s="2"/>
      <c r="I40" s="1">
        <f t="shared" si="7"/>
        <v>42860</v>
      </c>
      <c r="J40" s="2">
        <f t="shared" si="8"/>
        <v>2189.4908574872238</v>
      </c>
      <c r="K40" s="2">
        <f t="shared" si="14"/>
        <v>194.53361051004373</v>
      </c>
      <c r="L40">
        <f t="shared" si="10"/>
        <v>23.604202653438293</v>
      </c>
      <c r="M40" s="2">
        <f t="shared" si="11"/>
        <v>170.92940785660545</v>
      </c>
      <c r="N40">
        <f t="shared" si="12"/>
        <v>12</v>
      </c>
    </row>
    <row r="41" spans="1:14" x14ac:dyDescent="0.2">
      <c r="A41">
        <v>37</v>
      </c>
      <c r="B41" s="1">
        <f t="shared" si="2"/>
        <v>42891</v>
      </c>
      <c r="C41" s="2">
        <f t="shared" si="3"/>
        <v>5460.3883221603646</v>
      </c>
      <c r="D41" s="2">
        <f t="shared" si="4"/>
        <v>526.67670863855528</v>
      </c>
      <c r="E41">
        <f t="shared" si="5"/>
        <v>59.277871592068514</v>
      </c>
      <c r="F41" s="2">
        <f t="shared" si="6"/>
        <v>467.39883704648679</v>
      </c>
      <c r="G41" s="2"/>
      <c r="I41" s="1">
        <f t="shared" si="7"/>
        <v>42891</v>
      </c>
      <c r="J41" s="2">
        <f t="shared" si="8"/>
        <v>2016.8521555520524</v>
      </c>
      <c r="K41" s="2">
        <f t="shared" si="14"/>
        <v>194.53361051004373</v>
      </c>
      <c r="L41">
        <f t="shared" si="10"/>
        <v>21.89490857487224</v>
      </c>
      <c r="M41" s="2">
        <f t="shared" si="11"/>
        <v>172.6387019351715</v>
      </c>
      <c r="N41">
        <f t="shared" si="12"/>
        <v>11</v>
      </c>
    </row>
    <row r="42" spans="1:14" x14ac:dyDescent="0.2">
      <c r="A42">
        <v>38</v>
      </c>
      <c r="B42" s="1">
        <f t="shared" si="2"/>
        <v>42921</v>
      </c>
      <c r="C42" s="2">
        <f t="shared" si="3"/>
        <v>4988.315496743413</v>
      </c>
      <c r="D42" s="2">
        <f t="shared" si="4"/>
        <v>526.67670863855528</v>
      </c>
      <c r="E42">
        <f t="shared" si="5"/>
        <v>54.603883221603645</v>
      </c>
      <c r="F42" s="2">
        <f t="shared" si="6"/>
        <v>472.07282541695162</v>
      </c>
      <c r="G42" s="2"/>
      <c r="I42" s="1">
        <f t="shared" si="7"/>
        <v>42921</v>
      </c>
      <c r="J42" s="2">
        <f t="shared" si="8"/>
        <v>1842.4870665975293</v>
      </c>
      <c r="K42" s="2">
        <f t="shared" si="14"/>
        <v>194.53361051004373</v>
      </c>
      <c r="L42">
        <f t="shared" si="10"/>
        <v>20.168521555520524</v>
      </c>
      <c r="M42" s="2">
        <f t="shared" si="11"/>
        <v>174.3650889545232</v>
      </c>
      <c r="N42">
        <f t="shared" si="12"/>
        <v>10</v>
      </c>
    </row>
    <row r="43" spans="1:14" x14ac:dyDescent="0.2">
      <c r="A43">
        <v>39</v>
      </c>
      <c r="B43" s="1">
        <f t="shared" si="2"/>
        <v>42952</v>
      </c>
      <c r="C43" s="2">
        <f t="shared" si="3"/>
        <v>4511.5219430722918</v>
      </c>
      <c r="D43" s="2">
        <f t="shared" si="4"/>
        <v>526.67670863855528</v>
      </c>
      <c r="E43">
        <f t="shared" si="5"/>
        <v>49.88315496743413</v>
      </c>
      <c r="F43" s="2">
        <f t="shared" si="6"/>
        <v>476.79355367112117</v>
      </c>
      <c r="G43" s="2"/>
      <c r="I43" s="1">
        <f t="shared" si="7"/>
        <v>42952</v>
      </c>
      <c r="J43" s="2">
        <f t="shared" si="8"/>
        <v>1666.3783267534609</v>
      </c>
      <c r="K43" s="2">
        <f t="shared" si="14"/>
        <v>194.53361051004373</v>
      </c>
      <c r="L43">
        <f t="shared" si="10"/>
        <v>18.424870665975295</v>
      </c>
      <c r="M43" s="2">
        <f t="shared" si="11"/>
        <v>176.10873984406842</v>
      </c>
      <c r="N43">
        <f t="shared" si="12"/>
        <v>9</v>
      </c>
    </row>
    <row r="44" spans="1:14" x14ac:dyDescent="0.2">
      <c r="A44">
        <v>40</v>
      </c>
      <c r="B44" s="1">
        <f t="shared" si="2"/>
        <v>42983</v>
      </c>
      <c r="C44" s="2">
        <f t="shared" si="3"/>
        <v>4029.9604538644594</v>
      </c>
      <c r="D44" s="2">
        <f t="shared" si="4"/>
        <v>526.67670863855528</v>
      </c>
      <c r="E44">
        <f t="shared" si="5"/>
        <v>45.115219430722917</v>
      </c>
      <c r="F44" s="2">
        <f t="shared" si="6"/>
        <v>481.56148920783238</v>
      </c>
      <c r="G44" s="2"/>
      <c r="I44" s="1">
        <f t="shared" si="7"/>
        <v>42983</v>
      </c>
      <c r="J44" s="2">
        <f t="shared" si="8"/>
        <v>1488.5084995109519</v>
      </c>
      <c r="K44" s="2">
        <f t="shared" si="14"/>
        <v>194.53361051004373</v>
      </c>
      <c r="L44">
        <f t="shared" si="10"/>
        <v>16.663783267534608</v>
      </c>
      <c r="M44" s="2">
        <f t="shared" si="11"/>
        <v>177.86982724250913</v>
      </c>
      <c r="N44">
        <f t="shared" si="12"/>
        <v>8</v>
      </c>
    </row>
    <row r="45" spans="1:14" x14ac:dyDescent="0.2">
      <c r="A45">
        <v>41</v>
      </c>
      <c r="B45" s="1">
        <f t="shared" si="2"/>
        <v>43013</v>
      </c>
      <c r="C45" s="2">
        <f t="shared" si="3"/>
        <v>3543.5833497645485</v>
      </c>
      <c r="D45" s="2">
        <f t="shared" si="4"/>
        <v>526.67670863855528</v>
      </c>
      <c r="E45">
        <f t="shared" si="5"/>
        <v>40.299604538644594</v>
      </c>
      <c r="F45" s="2">
        <f t="shared" si="6"/>
        <v>486.3771040999107</v>
      </c>
      <c r="G45" s="2"/>
      <c r="I45" s="1">
        <f t="shared" si="7"/>
        <v>43013</v>
      </c>
      <c r="J45" s="2">
        <f t="shared" si="8"/>
        <v>1308.8599739960177</v>
      </c>
      <c r="K45" s="2">
        <f t="shared" si="14"/>
        <v>194.53361051004373</v>
      </c>
      <c r="L45">
        <f t="shared" si="10"/>
        <v>14.885084995109519</v>
      </c>
      <c r="M45" s="2">
        <f t="shared" si="11"/>
        <v>179.64852551493422</v>
      </c>
      <c r="N45">
        <f t="shared" si="12"/>
        <v>7</v>
      </c>
    </row>
    <row r="46" spans="1:14" x14ac:dyDescent="0.2">
      <c r="A46">
        <v>42</v>
      </c>
      <c r="B46" s="1">
        <f t="shared" si="2"/>
        <v>43044</v>
      </c>
      <c r="C46" s="2">
        <f t="shared" si="3"/>
        <v>3052.3424746236387</v>
      </c>
      <c r="D46" s="2">
        <f t="shared" si="4"/>
        <v>526.67670863855528</v>
      </c>
      <c r="E46">
        <f t="shared" si="5"/>
        <v>35.435833497645483</v>
      </c>
      <c r="F46" s="2">
        <f t="shared" si="6"/>
        <v>491.24087514090979</v>
      </c>
      <c r="G46" s="2"/>
      <c r="I46" s="1">
        <f t="shared" si="7"/>
        <v>43044</v>
      </c>
      <c r="J46" s="2">
        <f t="shared" si="8"/>
        <v>1127.4149632259341</v>
      </c>
      <c r="K46" s="2">
        <f t="shared" si="14"/>
        <v>194.53361051004373</v>
      </c>
      <c r="L46">
        <f t="shared" si="10"/>
        <v>13.088599739960177</v>
      </c>
      <c r="M46" s="2">
        <f t="shared" si="11"/>
        <v>181.44501077008354</v>
      </c>
      <c r="N46">
        <f t="shared" si="12"/>
        <v>6</v>
      </c>
    </row>
    <row r="47" spans="1:14" x14ac:dyDescent="0.2">
      <c r="A47">
        <v>43</v>
      </c>
      <c r="B47" s="1">
        <f t="shared" si="2"/>
        <v>43074</v>
      </c>
      <c r="C47" s="2">
        <f t="shared" si="3"/>
        <v>2556.1891907313197</v>
      </c>
      <c r="D47" s="2">
        <f t="shared" si="4"/>
        <v>526.67670863855528</v>
      </c>
      <c r="E47">
        <f t="shared" si="5"/>
        <v>30.523424746236387</v>
      </c>
      <c r="F47" s="2">
        <f t="shared" si="6"/>
        <v>496.15328389231888</v>
      </c>
      <c r="G47" s="2"/>
      <c r="I47" s="1">
        <f t="shared" si="7"/>
        <v>43074</v>
      </c>
      <c r="J47" s="2">
        <f t="shared" si="8"/>
        <v>944.15550234814975</v>
      </c>
      <c r="K47" s="2">
        <f t="shared" si="14"/>
        <v>194.53361051004373</v>
      </c>
      <c r="L47">
        <f t="shared" si="10"/>
        <v>11.274149632259341</v>
      </c>
      <c r="M47" s="2">
        <f t="shared" si="11"/>
        <v>183.25946087778439</v>
      </c>
      <c r="N47">
        <f t="shared" si="12"/>
        <v>5</v>
      </c>
    </row>
    <row r="48" spans="1:14" x14ac:dyDescent="0.2">
      <c r="A48">
        <v>44</v>
      </c>
      <c r="B48" s="1">
        <f t="shared" si="2"/>
        <v>43105</v>
      </c>
      <c r="C48" s="2">
        <f t="shared" si="3"/>
        <v>2055.0743740000776</v>
      </c>
      <c r="D48" s="2">
        <f t="shared" si="4"/>
        <v>526.67670863855528</v>
      </c>
      <c r="E48">
        <f t="shared" si="5"/>
        <v>25.561891907313196</v>
      </c>
      <c r="F48" s="2">
        <f t="shared" si="6"/>
        <v>501.11481673124206</v>
      </c>
      <c r="G48" s="2"/>
      <c r="I48" s="1">
        <f t="shared" si="7"/>
        <v>43105</v>
      </c>
      <c r="J48" s="2">
        <f t="shared" si="8"/>
        <v>759.06344686158752</v>
      </c>
      <c r="K48" s="2">
        <f t="shared" si="14"/>
        <v>194.53361051004373</v>
      </c>
      <c r="L48">
        <f t="shared" si="10"/>
        <v>9.4415550234814969</v>
      </c>
      <c r="M48" s="2">
        <f t="shared" si="11"/>
        <v>185.09205548656223</v>
      </c>
      <c r="N48">
        <f t="shared" si="12"/>
        <v>4</v>
      </c>
    </row>
    <row r="49" spans="1:14" x14ac:dyDescent="0.2">
      <c r="A49">
        <v>45</v>
      </c>
      <c r="B49" s="1">
        <f t="shared" si="2"/>
        <v>43136</v>
      </c>
      <c r="C49" s="2">
        <f t="shared" si="3"/>
        <v>1548.9484091015231</v>
      </c>
      <c r="D49" s="2">
        <f t="shared" si="4"/>
        <v>526.67670863855528</v>
      </c>
      <c r="E49">
        <f t="shared" si="5"/>
        <v>20.550743740000776</v>
      </c>
      <c r="F49" s="2">
        <f t="shared" si="6"/>
        <v>506.12596489855451</v>
      </c>
      <c r="G49" s="2"/>
      <c r="I49" s="1">
        <f t="shared" si="7"/>
        <v>43136</v>
      </c>
      <c r="J49" s="2">
        <f t="shared" si="8"/>
        <v>572.12047082015965</v>
      </c>
      <c r="K49" s="2">
        <f t="shared" si="14"/>
        <v>194.53361051004373</v>
      </c>
      <c r="L49">
        <f t="shared" si="10"/>
        <v>7.5906344686158755</v>
      </c>
      <c r="M49" s="2">
        <f t="shared" si="11"/>
        <v>186.94297604142784</v>
      </c>
      <c r="N49">
        <f t="shared" si="12"/>
        <v>3</v>
      </c>
    </row>
    <row r="50" spans="1:14" x14ac:dyDescent="0.2">
      <c r="A50">
        <v>46</v>
      </c>
      <c r="B50" s="1">
        <f t="shared" si="2"/>
        <v>43164</v>
      </c>
      <c r="C50" s="2">
        <f t="shared" si="3"/>
        <v>1037.7611845539832</v>
      </c>
      <c r="D50" s="2">
        <f t="shared" si="4"/>
        <v>526.67670863855528</v>
      </c>
      <c r="E50">
        <f t="shared" si="5"/>
        <v>15.489484091015232</v>
      </c>
      <c r="F50" s="2">
        <f t="shared" si="6"/>
        <v>511.18722454754004</v>
      </c>
      <c r="G50" s="2"/>
      <c r="I50" s="1">
        <f t="shared" si="7"/>
        <v>43164</v>
      </c>
      <c r="J50" s="2">
        <f t="shared" si="8"/>
        <v>383.30806501831751</v>
      </c>
      <c r="K50" s="2">
        <f t="shared" si="14"/>
        <v>194.53361051004373</v>
      </c>
      <c r="L50">
        <f t="shared" si="10"/>
        <v>5.7212047082015962</v>
      </c>
      <c r="M50" s="2">
        <f t="shared" si="11"/>
        <v>188.81240580184215</v>
      </c>
      <c r="N50">
        <f t="shared" si="12"/>
        <v>2</v>
      </c>
    </row>
    <row r="51" spans="1:14" x14ac:dyDescent="0.2">
      <c r="A51">
        <v>47</v>
      </c>
      <c r="B51" s="1">
        <f t="shared" si="2"/>
        <v>43195</v>
      </c>
      <c r="C51" s="2">
        <f t="shared" si="3"/>
        <v>521.46208776096773</v>
      </c>
      <c r="D51" s="2">
        <f t="shared" si="4"/>
        <v>526.67670863855528</v>
      </c>
      <c r="E51">
        <f t="shared" si="5"/>
        <v>10.377611845539832</v>
      </c>
      <c r="F51" s="2">
        <f t="shared" si="6"/>
        <v>516.29909679301545</v>
      </c>
      <c r="G51" s="2"/>
      <c r="I51" s="1">
        <f t="shared" si="7"/>
        <v>43195</v>
      </c>
      <c r="J51" s="2">
        <f t="shared" si="8"/>
        <v>192.60753515845695</v>
      </c>
      <c r="K51" s="2">
        <f t="shared" si="14"/>
        <v>194.53361051004373</v>
      </c>
      <c r="L51">
        <f t="shared" si="10"/>
        <v>3.8330806501831751</v>
      </c>
      <c r="M51" s="2">
        <f t="shared" si="11"/>
        <v>190.70052985986055</v>
      </c>
      <c r="N51">
        <f t="shared" si="12"/>
        <v>1</v>
      </c>
    </row>
    <row r="52" spans="1:14" x14ac:dyDescent="0.2">
      <c r="A52">
        <v>48</v>
      </c>
      <c r="B52" s="1">
        <f t="shared" si="2"/>
        <v>43225</v>
      </c>
      <c r="C52" s="2">
        <f t="shared" si="3"/>
        <v>2.2168933355715126E-11</v>
      </c>
      <c r="D52" s="2">
        <f t="shared" si="4"/>
        <v>526.67670863855528</v>
      </c>
      <c r="E52">
        <f t="shared" si="5"/>
        <v>5.2146208776096774</v>
      </c>
      <c r="F52" s="2">
        <f t="shared" si="6"/>
        <v>521.46208776094556</v>
      </c>
      <c r="G52" s="2"/>
      <c r="I52" s="1">
        <f t="shared" si="7"/>
        <v>43225</v>
      </c>
      <c r="J52" s="2">
        <f t="shared" si="8"/>
        <v>-2.2168933355715126E-12</v>
      </c>
      <c r="K52" s="2">
        <f t="shared" si="14"/>
        <v>194.53361051004373</v>
      </c>
      <c r="L52">
        <f t="shared" si="10"/>
        <v>1.9260753515845697</v>
      </c>
      <c r="M52" s="2">
        <f t="shared" si="11"/>
        <v>192.60753515845917</v>
      </c>
      <c r="N52">
        <f t="shared" si="1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xyzhang</dc:creator>
  <cp:lastModifiedBy>xyzhang</cp:lastModifiedBy>
  <dcterms:created xsi:type="dcterms:W3CDTF">2019-02-15T16:09:37Z</dcterms:created>
  <dcterms:modified xsi:type="dcterms:W3CDTF">2019-02-23T05:29:50Z</dcterms:modified>
</cp:coreProperties>
</file>